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375" windowHeight="4965" activeTab="0"/>
  </bookViews>
  <sheets>
    <sheet name="ME SRSA" sheetId="1" r:id="rId1"/>
    <sheet name="ME all" sheetId="2" r:id="rId2"/>
  </sheets>
  <definedNames>
    <definedName name="_xlnm.Print_Titles" localSheetId="1">'ME all'!$1:$5</definedName>
    <definedName name="_xlnm.Print_Titles" localSheetId="0">'ME SRSA'!$1:$14</definedName>
  </definedNames>
  <calcPr fullCalcOnLoad="1"/>
</workbook>
</file>

<file path=xl/sharedStrings.xml><?xml version="1.0" encoding="utf-8"?>
<sst xmlns="http://schemas.openxmlformats.org/spreadsheetml/2006/main" count="4862" uniqueCount="611">
  <si>
    <t>FISCAL YEAR 2003 SPREADSHEET FOR SMALL, RURAL SCHOOL ACHIEVEMENT PROGRAM AND RURAL LOW-INCOME SCHOOL PROGRAM</t>
  </si>
  <si>
    <t>Maine public school districts</t>
  </si>
  <si>
    <t>NCES LEA ID</t>
  </si>
  <si>
    <t>State ID</t>
  </si>
  <si>
    <t>District Name</t>
  </si>
  <si>
    <t>Mailing Address</t>
  </si>
  <si>
    <t>City</t>
  </si>
  <si>
    <t>Zip Code</t>
  </si>
  <si>
    <t>Zip +4</t>
  </si>
  <si>
    <t>Telephone</t>
  </si>
  <si>
    <t>Locale codes of schools in the LEA</t>
  </si>
  <si>
    <t>Does each school have a locale code of 7 or 8?</t>
  </si>
  <si>
    <t>Is this a change in the preceding column from the FY2002 REAP</t>
  </si>
  <si>
    <t>Is the LEA defined as rural by the State?  (YES/NO/NA)</t>
  </si>
  <si>
    <t>Average Daily Attendance</t>
  </si>
  <si>
    <t>Is county population density less than 10 persons/sq. mile  (YES/NO/NA)</t>
  </si>
  <si>
    <t>Is LEA eligible for SRSA Program Grant? (YES/NO)</t>
  </si>
  <si>
    <t>Percentage of children receiving Free Lunch - Title IA Process</t>
  </si>
  <si>
    <t>Does LEA meet low-income poverty requirement? (YES/NO)</t>
  </si>
  <si>
    <t>Does each school in LEA have locale code of 6,7, or 8?</t>
  </si>
  <si>
    <t>Is LEA eligible for Rural and Low-Income School grant? (YES/NO)</t>
  </si>
  <si>
    <t>FY 2002 Title II, Part A allocation amount</t>
  </si>
  <si>
    <t>FY 2002 Title II, Part D formula allocation amount</t>
  </si>
  <si>
    <t>FY 2002 Title IV, Part A allocation amount</t>
  </si>
  <si>
    <t>FY 2002 Title V allocation amount</t>
  </si>
  <si>
    <t>SRSA rural eligible</t>
  </si>
  <si>
    <t>SRSA small eligible</t>
  </si>
  <si>
    <t>should be SRSA rural eligible</t>
  </si>
  <si>
    <t>should be SRSA small eligible</t>
  </si>
  <si>
    <t>Incorrectly identified as SRSA rural eligible</t>
  </si>
  <si>
    <t>Incorrectly identified as SRSA small eligible</t>
  </si>
  <si>
    <t>SRSA eligible</t>
  </si>
  <si>
    <t>State misidentified SRSA eligible</t>
  </si>
  <si>
    <t>State misidentified not eligible</t>
  </si>
  <si>
    <t>RLIS rural eligible</t>
  </si>
  <si>
    <t>RLIS pov. Eligible</t>
  </si>
  <si>
    <t>Initial RLIS eligible</t>
  </si>
  <si>
    <t>SRSA and RLIS eligible</t>
  </si>
  <si>
    <t>RLIS eligible</t>
  </si>
  <si>
    <t>State misidentified RLIS eligible</t>
  </si>
  <si>
    <t>State misidentified not RLIS eligible</t>
  </si>
  <si>
    <t>ACTON SCHOOL DEPARTMENT</t>
  </si>
  <si>
    <t>700 MILTON MILLS ROAD</t>
  </si>
  <si>
    <t>ACTON</t>
  </si>
  <si>
    <t>YES</t>
  </si>
  <si>
    <t>NO</t>
  </si>
  <si>
    <t>N/A</t>
  </si>
  <si>
    <t>AIRLINE CSD</t>
  </si>
  <si>
    <t>202 KIDDER HILL ROAD</t>
  </si>
  <si>
    <t>HOLDEN</t>
  </si>
  <si>
    <t>ALEXANDER SCHOOL DEPARTMENT</t>
  </si>
  <si>
    <t>CALAIS CITY BLDG 5 CHURCH ST</t>
  </si>
  <si>
    <t>CALAIS</t>
  </si>
  <si>
    <t>ALTON SCHOOL DEPARTMENT</t>
  </si>
  <si>
    <t>50 MAIN ST PO BOX 299</t>
  </si>
  <si>
    <t>MILFORD</t>
  </si>
  <si>
    <t>APPLETON SCHOOL DEPARTMENT</t>
  </si>
  <si>
    <t>445 CAMDEN ROAD</t>
  </si>
  <si>
    <t>HOPE</t>
  </si>
  <si>
    <t>BAILEYVILLE SCHOOL DEPARTMENT</t>
  </si>
  <si>
    <t>MUNIC BLDG PO BOX 580</t>
  </si>
  <si>
    <t>BAILEYVILLE</t>
  </si>
  <si>
    <t>BAR HARBOR SCHOOL DEPARTMENT</t>
  </si>
  <si>
    <t>EAGLE LAKE RD PO BOX 60</t>
  </si>
  <si>
    <t>MOUNT DESERT</t>
  </si>
  <si>
    <t>BEALS SCHOOL DEPARTMENT</t>
  </si>
  <si>
    <t>PO BOX 309</t>
  </si>
  <si>
    <t>JONESPORT</t>
  </si>
  <si>
    <t>BLUE HILL SCHOOL DEPARTMENT</t>
  </si>
  <si>
    <t>PO BOX 630</t>
  </si>
  <si>
    <t>BLUE HILL</t>
  </si>
  <si>
    <t>BRADLEY SCHOOL DEPARTMENT</t>
  </si>
  <si>
    <t>BRIDGEWATER SCHOOL DEPARTMENT</t>
  </si>
  <si>
    <t>79 BLAKE ST STE 1 PO BOX 1118</t>
  </si>
  <si>
    <t>PRESQUE ISLE</t>
  </si>
  <si>
    <t>BRISTOL SCHOOL DEPARTMENT</t>
  </si>
  <si>
    <t>767 MAIN STREET 1-A</t>
  </si>
  <si>
    <t>DAMARISCOTTA</t>
  </si>
  <si>
    <t>BROOKLIN SCHOOL DEPARTMENT</t>
  </si>
  <si>
    <t>PO BOX 10</t>
  </si>
  <si>
    <t>SUNSET</t>
  </si>
  <si>
    <t>BROOKSVILLE SCHOOL DEPARTMENT</t>
  </si>
  <si>
    <t>CASTINE SCHOOL DEPARTMENT</t>
  </si>
  <si>
    <t>CASWELL SCHOOL DEPARTMENT</t>
  </si>
  <si>
    <t>1025 VAN BUREN ROAD</t>
  </si>
  <si>
    <t>LIMESTONE</t>
  </si>
  <si>
    <t>CHARLOTTE SCHOOL DEPARTMENT</t>
  </si>
  <si>
    <t>102 HIGH STREET</t>
  </si>
  <si>
    <t>EASTPORT</t>
  </si>
  <si>
    <t>CHELSEA SCHOOL DEPARTMENT</t>
  </si>
  <si>
    <t>69 AUGUSTA ROAD</t>
  </si>
  <si>
    <t>WHITEFIELD</t>
  </si>
  <si>
    <t>CRANBERRY ISLES SCHOOL DEPARTMENT</t>
  </si>
  <si>
    <t>DAYTON SCHOOL DEPARTMENT</t>
  </si>
  <si>
    <t>56 INDUSTRIAL PARK RD STE 2</t>
  </si>
  <si>
    <t>SACO</t>
  </si>
  <si>
    <t>DEDHAM SCHOOL DEPARTMENT</t>
  </si>
  <si>
    <t>RR 3 BOX 330</t>
  </si>
  <si>
    <t>DEER ISLE-STONINGTON CSD</t>
  </si>
  <si>
    <t>7,N</t>
  </si>
  <si>
    <t>DRESDEN SCHOOL DEPARTMENT</t>
  </si>
  <si>
    <t>86 CEDAR GROVE ROAD</t>
  </si>
  <si>
    <t>DRESDEN</t>
  </si>
  <si>
    <t>EAST MILLINOCKET SCHOOL DEPARTMENT</t>
  </si>
  <si>
    <t>45 NORTH ST STE 2</t>
  </si>
  <si>
    <t>EAST MILLINOCKET</t>
  </si>
  <si>
    <t>EAST RANGE CSD</t>
  </si>
  <si>
    <t>RR 1 BOX 50</t>
  </si>
  <si>
    <t>DANFORTH</t>
  </si>
  <si>
    <t>EASTON SCHOOL DEPARTMENT</t>
  </si>
  <si>
    <t>BANGOR RD PO BOX 126</t>
  </si>
  <si>
    <t>EASTON</t>
  </si>
  <si>
    <t>EASTPORT SCHOOL DEPARTMENT</t>
  </si>
  <si>
    <t>EDGECOMB SCHOOL DEPARTMENT</t>
  </si>
  <si>
    <t>51 EMERY LANE</t>
  </si>
  <si>
    <t>BOOTHBAY HBR.</t>
  </si>
  <si>
    <t>EDUCATION IN UNORGANIZED TERR</t>
  </si>
  <si>
    <t>23 STATE HOUSE STA--DOE</t>
  </si>
  <si>
    <t>AUGUSTA</t>
  </si>
  <si>
    <t>M</t>
  </si>
  <si>
    <t>FAYETTE SCHOOL DEPARTMENT</t>
  </si>
  <si>
    <t>RR 2 BOX 1320</t>
  </si>
  <si>
    <t>KENTS HILL</t>
  </si>
  <si>
    <t>FLANDERS BAY CSD</t>
  </si>
  <si>
    <t>HC 32 BOX 50 STE #3</t>
  </si>
  <si>
    <t>SULLIVAN</t>
  </si>
  <si>
    <t>FRENCHBORO SCHOOL DEPARTMENT</t>
  </si>
  <si>
    <t>GEORGETOWN SCHOOL DEPARTMENT</t>
  </si>
  <si>
    <t>123 B STATE ROAD</t>
  </si>
  <si>
    <t>WEST BATH</t>
  </si>
  <si>
    <t>GLENBURN SCHOOL DEPARTMENT</t>
  </si>
  <si>
    <t>983 HUDSON ROAD</t>
  </si>
  <si>
    <t>GLENBURN</t>
  </si>
  <si>
    <t>GOULDSBORO SCHOOL DEPARTMENT</t>
  </si>
  <si>
    <t>GREAT SALT BAY CSD</t>
  </si>
  <si>
    <t>GREENBUSH SCHOOL DEPARTMENT</t>
  </si>
  <si>
    <t>GREENVILLE SCHOOL DEPARTMENT</t>
  </si>
  <si>
    <t>PO BOX 100</t>
  </si>
  <si>
    <t>GREENVILLE</t>
  </si>
  <si>
    <t>HANCOCK SCHOOL DEPARTMENT</t>
  </si>
  <si>
    <t>443 MAIN STREET</t>
  </si>
  <si>
    <t>ELLSWORTH</t>
  </si>
  <si>
    <t>HARMONY SCHOOL DEPARTMENT</t>
  </si>
  <si>
    <t>MAIN ST PO BOX 100</t>
  </si>
  <si>
    <t>HARMONY</t>
  </si>
  <si>
    <t>HOPE SCHOOL DEPARTMENT</t>
  </si>
  <si>
    <t>INDIAN ISLAND</t>
  </si>
  <si>
    <t>1 RIVER ROAD</t>
  </si>
  <si>
    <t>04468</t>
  </si>
  <si>
    <t>207-827-4285</t>
  </si>
  <si>
    <t>INDIAN TOWNSHIP</t>
  </si>
  <si>
    <t>HC 78 Box 1A</t>
  </si>
  <si>
    <t>PRINCETON</t>
  </si>
  <si>
    <t>04668</t>
  </si>
  <si>
    <t>207-796-2362</t>
  </si>
  <si>
    <t>ISLE AU HAUT SCHOOL DEPARTMENT</t>
  </si>
  <si>
    <t>ISLESBORO SCHOOL DEPARTMENT</t>
  </si>
  <si>
    <t>PO BOX 118</t>
  </si>
  <si>
    <t>ISLESBORO</t>
  </si>
  <si>
    <t>JEFFERSON SCHOOL DEPARTMENT</t>
  </si>
  <si>
    <t>JONESBORO SCHOOL DEPARTMENT</t>
  </si>
  <si>
    <t>RR 1 BOX 12A OUTER COURT ST</t>
  </si>
  <si>
    <t>MACHIAS</t>
  </si>
  <si>
    <t>JONESPORT SCHOOL DEPARTMENT</t>
  </si>
  <si>
    <t>LAMOINE SCHOOL DEPARTMENT</t>
  </si>
  <si>
    <t>LIMESTONE SCHOOL DEPARTMENT</t>
  </si>
  <si>
    <t>77 MAIN STREET</t>
  </si>
  <si>
    <t>LINCOLNVILLE SCHOOL DEPARTMENT</t>
  </si>
  <si>
    <t>LONG ISLAND SCHOOL DEPARTMENT</t>
  </si>
  <si>
    <t>128 PINE RIDGE ROAD</t>
  </si>
  <si>
    <t>MACHIAS SCHOOL DEPARTMENT</t>
  </si>
  <si>
    <t>MANCHESTER SCHOOL DEPARTMENT</t>
  </si>
  <si>
    <t>13 WINTHROP ROAD</t>
  </si>
  <si>
    <t>READFIELD</t>
  </si>
  <si>
    <t>MECHANIC FALLS SCHOOL DEPARTMENT</t>
  </si>
  <si>
    <t>24 ELM STREET</t>
  </si>
  <si>
    <t>MECHANIC FALLS</t>
  </si>
  <si>
    <t>MEDWAY SCHOOL DEPARTMENT</t>
  </si>
  <si>
    <t>MILFORD SCHOOL DEPARTMENT</t>
  </si>
  <si>
    <t>MINOT SCHOOL DEPARTMENT</t>
  </si>
  <si>
    <t>MONHEGAN PLT SCHOOL DEPT</t>
  </si>
  <si>
    <t>PO BOX 703</t>
  </si>
  <si>
    <t>CAMDEN</t>
  </si>
  <si>
    <t>MOOSABEC CSD</t>
  </si>
  <si>
    <t>MOUNT DESERT SCHOOL DEPARTMENT</t>
  </si>
  <si>
    <t>MOUNT VERNON SCHOOL DEPARTMENT</t>
  </si>
  <si>
    <t>MSAD 04         GUILFORD</t>
  </si>
  <si>
    <t>25 CAMPUS DRIVE DROP #2</t>
  </si>
  <si>
    <t>GUILFORD</t>
  </si>
  <si>
    <t>MSAD 07         NORTH HAVEN</t>
  </si>
  <si>
    <t>RR 1 BOX 699</t>
  </si>
  <si>
    <t>NORTH HAVEN</t>
  </si>
  <si>
    <t>MSAD 08         VINALHAVEN</t>
  </si>
  <si>
    <t>RR 1 BOX 112</t>
  </si>
  <si>
    <t>VINALHAVEN</t>
  </si>
  <si>
    <t>MSAD 12         JACKMAN</t>
  </si>
  <si>
    <t>PO BOX 239</t>
  </si>
  <si>
    <t>JACKMAN</t>
  </si>
  <si>
    <t>MSAD 13         BINGHAM</t>
  </si>
  <si>
    <t>PO BOX 649</t>
  </si>
  <si>
    <t>BINGHAM</t>
  </si>
  <si>
    <t>MSAD 14         DANFORTH</t>
  </si>
  <si>
    <t>MSAD 19         LUBEC</t>
  </si>
  <si>
    <t>20 SOUTH STREET</t>
  </si>
  <si>
    <t>LUBEC</t>
  </si>
  <si>
    <t>MSAD 24         VAN BUREN</t>
  </si>
  <si>
    <t>319 MAIN STREET</t>
  </si>
  <si>
    <t>VAN BUREN</t>
  </si>
  <si>
    <t>MSAD 25         SHERMAN STATION</t>
  </si>
  <si>
    <t>PO BOX 20</t>
  </si>
  <si>
    <t>SHERMAN STATION</t>
  </si>
  <si>
    <t>MSAD 26         EASTBROOK</t>
  </si>
  <si>
    <t>MSAD 30         LEE</t>
  </si>
  <si>
    <t>31 WINN ROAD</t>
  </si>
  <si>
    <t>LEE</t>
  </si>
  <si>
    <t>MSAD 32         ASHLAND</t>
  </si>
  <si>
    <t>46 HAYWARD ST PO BOX 289</t>
  </si>
  <si>
    <t>ASHLAND</t>
  </si>
  <si>
    <t>MSAD 33         FRENCHVILLE</t>
  </si>
  <si>
    <t>431 US RTE 1 PO BOX 9</t>
  </si>
  <si>
    <t>FRENCHVILLE</t>
  </si>
  <si>
    <t>MSAD 38         DIXMONT</t>
  </si>
  <si>
    <t>PO BOX 208</t>
  </si>
  <si>
    <t>CARMEL</t>
  </si>
  <si>
    <t>MSAD 39         BUCKFIELD</t>
  </si>
  <si>
    <t>PO BOX 190</t>
  </si>
  <si>
    <t>BUCKFIELD</t>
  </si>
  <si>
    <t>MSAD 42         MARS HILL</t>
  </si>
  <si>
    <t>PO BOX 1006</t>
  </si>
  <si>
    <t>MARS HILL</t>
  </si>
  <si>
    <t>MSAD 45         WASHBURN</t>
  </si>
  <si>
    <t>33 SCHOOL STREET</t>
  </si>
  <si>
    <t>WASHBURN</t>
  </si>
  <si>
    <t>MSAD 62         POWNAL</t>
  </si>
  <si>
    <t>POWNAL ELEM ELMWOOD ROAD</t>
  </si>
  <si>
    <t>POWNAL</t>
  </si>
  <si>
    <t xml:space="preserve"> </t>
  </si>
  <si>
    <t>MSAD 63         HOLDEN</t>
  </si>
  <si>
    <t>MSAD 65         MATINICUS ISLE PLT</t>
  </si>
  <si>
    <t>PO BOX 449</t>
  </si>
  <si>
    <t>MSAD 68         DOVER-FOXCROFT</t>
  </si>
  <si>
    <t>55 HIGH STREET</t>
  </si>
  <si>
    <t>DOVER-FOXCROFT</t>
  </si>
  <si>
    <t>MSAD 76         SWANS ISLAND</t>
  </si>
  <si>
    <t>MSAD 77         EAST MACHIAS</t>
  </si>
  <si>
    <t>JUNCTION 191 N PO BOX 210</t>
  </si>
  <si>
    <t>EAST MACHIAS</t>
  </si>
  <si>
    <t>NEW SWEDEN SCHOOL DEPARTMENT</t>
  </si>
  <si>
    <t>843 WOODLAND CTR RD STE 3</t>
  </si>
  <si>
    <t>WOODLAND (AROOS)</t>
  </si>
  <si>
    <t>NOBLEBORO SCHOOL DEPARTMENT</t>
  </si>
  <si>
    <t>ORLAND SCHOOL DEPARTMENT</t>
  </si>
  <si>
    <t>19 SCHOOL ST PO BOX 40</t>
  </si>
  <si>
    <t>ORRINGTON</t>
  </si>
  <si>
    <t>ORRINGTON SCHOOL DEPARTMENT</t>
  </si>
  <si>
    <t>8,N</t>
  </si>
  <si>
    <t>OTIS SCHOOL DEPARTMENT</t>
  </si>
  <si>
    <t>PALERMO SCHOOL DEPARTMENT</t>
  </si>
  <si>
    <t>PEMBROKE SCHOOL DEPARTMENT</t>
  </si>
  <si>
    <t>PENOBSCOT SCHOOL DEPARTMENT</t>
  </si>
  <si>
    <t>PERRY SCHOOL DEPARTMENT</t>
  </si>
  <si>
    <t>PERU SCHOOL DEPARTMENT</t>
  </si>
  <si>
    <t>30 MAIN STREET</t>
  </si>
  <si>
    <t>PERU</t>
  </si>
  <si>
    <t>PHIPPSBURG SCHOOL DEPARTMENT</t>
  </si>
  <si>
    <t>PLEASANT POINT</t>
  </si>
  <si>
    <t>RR #1 BOX 338</t>
  </si>
  <si>
    <t>PERRY</t>
  </si>
  <si>
    <t>04667</t>
  </si>
  <si>
    <t>207-325-4611</t>
  </si>
  <si>
    <t>PRINCETON SCHOOL DEPARTMENT</t>
  </si>
  <si>
    <t>RANGELEY SCHOOL DEPARTMENT</t>
  </si>
  <si>
    <t>PO BOX 97</t>
  </si>
  <si>
    <t>RANGELEY</t>
  </si>
  <si>
    <t>RAYMOND SCHOOL DEPARTMENT</t>
  </si>
  <si>
    <t>434 WEBB'S MILLS ROAD</t>
  </si>
  <si>
    <t>RAYMOND</t>
  </si>
  <si>
    <t>READFIELD SCHOOL DEPARTMENT</t>
  </si>
  <si>
    <t>REED PLT SCHOOL DEPARTMENT</t>
  </si>
  <si>
    <t>RICHMOND SCHOOL DEPARTMENT</t>
  </si>
  <si>
    <t>118 MAIN ST PO BOX 190</t>
  </si>
  <si>
    <t>RICHMOND</t>
  </si>
  <si>
    <t>ROBBINSTON SCHOOL DEPARTMENT</t>
  </si>
  <si>
    <t>SCHOODIC CSD</t>
  </si>
  <si>
    <t>SEDGWICK SCHOOL DEPARTMENT</t>
  </si>
  <si>
    <t>SHIRLEY SCHOOL DEPARTMENT</t>
  </si>
  <si>
    <t>SOMERVILLE SCHOOL DEPARTMENT</t>
  </si>
  <si>
    <t>SOUTH BRISTOL SCHOOL DEPARTMENT</t>
  </si>
  <si>
    <t>SOUTHERN AROOSTOOK CSD</t>
  </si>
  <si>
    <t>RR 1 BOX 104A</t>
  </si>
  <si>
    <t>ISLAND FALLS</t>
  </si>
  <si>
    <t>SOUTHPORT SCHOOL DEPARTMENT</t>
  </si>
  <si>
    <t>SOUTHWEST HARBOR SCHOOL DEPARTMENT</t>
  </si>
  <si>
    <t>STEUBEN SCHOOL DEPARTMENT</t>
  </si>
  <si>
    <t>STOCKHOLM SCHOOL DEPARTMENT</t>
  </si>
  <si>
    <t>SURRY SCHOOL DEPARTMENT</t>
  </si>
  <si>
    <t>TREMONT SCHOOL DEPARTMENT</t>
  </si>
  <si>
    <t>TRENTON SCHOOL DEPARTMENT</t>
  </si>
  <si>
    <t>VANCEBORO SCHOOL DEPARTMENT</t>
  </si>
  <si>
    <t>WALES SCHOOL DEPARTMENT</t>
  </si>
  <si>
    <t>PO BOX 220</t>
  </si>
  <si>
    <t>SABATTUS</t>
  </si>
  <si>
    <t>WAYNE SCHOOL DEPARTMENT</t>
  </si>
  <si>
    <t>WESLEY SCHOOL DEPARTMENT</t>
  </si>
  <si>
    <t>WEST BATH SCHOOL DEPARTMENT</t>
  </si>
  <si>
    <t>WHITEFIELD SCHOOL DEPARTMENT</t>
  </si>
  <si>
    <t>WINDSOR SCHOOL DEPARTMENT</t>
  </si>
  <si>
    <t>WINTER HARBOR SCHOOL DEPARTMENT</t>
  </si>
  <si>
    <t>WOODLAND SCHOOL DEPARTMENT</t>
  </si>
  <si>
    <t>MAINE SCHOOL OF SCIENCE &amp; MATH</t>
  </si>
  <si>
    <t>95 HIGH STREET</t>
  </si>
  <si>
    <t>ARTHUR R. GOULD SCH--LCYDC</t>
  </si>
  <si>
    <t>675 WESTBROOK STREET</t>
  </si>
  <si>
    <t>SOUTH PORTLAND</t>
  </si>
  <si>
    <t>GOV BAXTER SCHOOL FOR THE DEAF</t>
  </si>
  <si>
    <t>PO BOX 799</t>
  </si>
  <si>
    <t>PORTLAND</t>
  </si>
  <si>
    <t>FIVE TOWN CSD</t>
  </si>
  <si>
    <t>PO BOX 1267</t>
  </si>
  <si>
    <t>ARUNDEL SCHOOL DEPARTMENT</t>
  </si>
  <si>
    <t>468-A LIMERICK ROAD</t>
  </si>
  <si>
    <t>ARUNDEL</t>
  </si>
  <si>
    <t>AUBURN SCHOOL DEPARTMENT</t>
  </si>
  <si>
    <t>23 HIGH ST PO BOX 800</t>
  </si>
  <si>
    <t>AUBURN</t>
  </si>
  <si>
    <t>AUGUSTA DEPT OF PUBLIC SCHOOLS</t>
  </si>
  <si>
    <t>RR 7 BOX 2525</t>
  </si>
  <si>
    <t>BANGOR SCHOOL DEPARTMENT</t>
  </si>
  <si>
    <t>73 HARLOW STREET</t>
  </si>
  <si>
    <t>BANGOR</t>
  </si>
  <si>
    <t>BATH SCHOOL DEPARTMENT</t>
  </si>
  <si>
    <t>39 ANDREWS ROAD</t>
  </si>
  <si>
    <t>BATH</t>
  </si>
  <si>
    <t>BIDDEFORD SCHOOL DEPARTMENT</t>
  </si>
  <si>
    <t>205 MAIN ST PO BOX 1865</t>
  </si>
  <si>
    <t>BIDDEFORD</t>
  </si>
  <si>
    <t>BOOTHBAY-BOOTHBAY HBR CSD</t>
  </si>
  <si>
    <t>BREWER SCHOOL DEPARTMENT</t>
  </si>
  <si>
    <t>49 CAPRI STREET</t>
  </si>
  <si>
    <t>BREWER</t>
  </si>
  <si>
    <t>BRUNSWICK SCHOOL DEPARTMENT</t>
  </si>
  <si>
    <t>35 UNION STREET</t>
  </si>
  <si>
    <t>BRUNSWICK</t>
  </si>
  <si>
    <t>6,7</t>
  </si>
  <si>
    <t>BUCKSPORT SCHOOL DEPARTMENT</t>
  </si>
  <si>
    <t>PO DRAWER 1519</t>
  </si>
  <si>
    <t>BUCKSPORT</t>
  </si>
  <si>
    <t>CALAIS SCHOOL DEPARTMENT</t>
  </si>
  <si>
    <t>CAPE ELIZABETH SCHOOL DEPARTMENT</t>
  </si>
  <si>
    <t>PO BOX 6267</t>
  </si>
  <si>
    <t>CAPE ELIZABETH</t>
  </si>
  <si>
    <t>CARIBOU SCHOOL DEPARTMENT</t>
  </si>
  <si>
    <t>628 MAIN STREET</t>
  </si>
  <si>
    <t>CARIBOU</t>
  </si>
  <si>
    <t>CHINA SCHOOL DEPARTMENT</t>
  </si>
  <si>
    <t>20 DEAN STREET</t>
  </si>
  <si>
    <t>WINSLOW</t>
  </si>
  <si>
    <t>DURHAM SCHOOL DEPARTMENT</t>
  </si>
  <si>
    <t>4 CAMPUS STREET</t>
  </si>
  <si>
    <t>LISBON FALLS</t>
  </si>
  <si>
    <t>BRUNSWICK-REGION 10</t>
  </si>
  <si>
    <t>68 CHURCH ROAD</t>
  </si>
  <si>
    <t>ELLSWORTH SCHOOL DEPARTMENT</t>
  </si>
  <si>
    <t>9 FORREST AVENUE</t>
  </si>
  <si>
    <t>FALMOUTH SCHOOL DEPARTMENT</t>
  </si>
  <si>
    <t>51 WOODVILLE ROAD</t>
  </si>
  <si>
    <t>FALMOUTH</t>
  </si>
  <si>
    <t>4,8</t>
  </si>
  <si>
    <t>FREEPORT SCHOOL DEPARTMENT</t>
  </si>
  <si>
    <t>17 WEST STREET</t>
  </si>
  <si>
    <t>FREEPORT</t>
  </si>
  <si>
    <t>GORHAM SCHOOL DEPARTMENT</t>
  </si>
  <si>
    <t>381 MAIN STREET</t>
  </si>
  <si>
    <t>GORHAM</t>
  </si>
  <si>
    <t>HERMON SCHOOL DEPARTMENT</t>
  </si>
  <si>
    <t>31 BILLINGS ROAD PO BOX 6360</t>
  </si>
  <si>
    <t>HERMON</t>
  </si>
  <si>
    <t>JAY SCHOOL DEPARTMENT</t>
  </si>
  <si>
    <t>5 TIGER DRIVE</t>
  </si>
  <si>
    <t>JAY</t>
  </si>
  <si>
    <t>KITTERY SCHOOL DEPARTMENT</t>
  </si>
  <si>
    <t>200 ROGERS ROAD</t>
  </si>
  <si>
    <t>KITTERY</t>
  </si>
  <si>
    <t>3,8</t>
  </si>
  <si>
    <t>ROCKLAND-REGION 8</t>
  </si>
  <si>
    <t>ONE MAIN STREET</t>
  </si>
  <si>
    <t>ROCKLAND</t>
  </si>
  <si>
    <t>LEWISTON SCHOOL DEPARTMENT</t>
  </si>
  <si>
    <t>DINGLEY BLDG 36 OAK ST</t>
  </si>
  <si>
    <t>LEWISTON</t>
  </si>
  <si>
    <t>LISBON SCHOOL DEPARTMENT</t>
  </si>
  <si>
    <t>LITCHFIELD SCHOOL DEPARTMENT</t>
  </si>
  <si>
    <t>OAK HILL CSD</t>
  </si>
  <si>
    <t>MADAWASKA SCHOOL DEPARTMENT</t>
  </si>
  <si>
    <t>328 ST THOMAS ST SUITE 201</t>
  </si>
  <si>
    <t>MADAWASKA</t>
  </si>
  <si>
    <t>MILLINOCKET SCHOOL DEPARTMENT</t>
  </si>
  <si>
    <t>70 SPRING STREET STE 3</t>
  </si>
  <si>
    <t>MILLINOCKET</t>
  </si>
  <si>
    <t>MONMOUTH SCHOOL DEPARTMENT</t>
  </si>
  <si>
    <t>PO BOX 460</t>
  </si>
  <si>
    <t>MONMOUTH</t>
  </si>
  <si>
    <t>MT DESERT CSD</t>
  </si>
  <si>
    <t>MARANACOOK CSD</t>
  </si>
  <si>
    <t>LINCOLN-REGION 3</t>
  </si>
  <si>
    <t>17 WEST BROADWAY</t>
  </si>
  <si>
    <t>LINCOLN</t>
  </si>
  <si>
    <t>RUMFORD-REGION 9</t>
  </si>
  <si>
    <t>375 RIVER ROAD</t>
  </si>
  <si>
    <t>MEXICO</t>
  </si>
  <si>
    <t>OLD ORCHARD BEACH SCHOOL DEPT</t>
  </si>
  <si>
    <t>28 JAMESON HILL ROAD</t>
  </si>
  <si>
    <t>OLD ORCHARD BCH.</t>
  </si>
  <si>
    <t>OLD TOWN SCHOOL DEPARTMENT</t>
  </si>
  <si>
    <t>151 OAK STREET</t>
  </si>
  <si>
    <t>OLD TOWN</t>
  </si>
  <si>
    <t>ORONO SCHOOL DEPARTMENT</t>
  </si>
  <si>
    <t>18 GOODRIDGE DRIVE</t>
  </si>
  <si>
    <t>ORONO</t>
  </si>
  <si>
    <t>POLAND SCHOOL DEPARTMENT</t>
  </si>
  <si>
    <t>PORTLAND PUBLIC SCHOOLS</t>
  </si>
  <si>
    <t>331 VERANDA STREET</t>
  </si>
  <si>
    <t>SACO SCHOOL DEPARTMENT</t>
  </si>
  <si>
    <t>SANFORD SCHOOL DEPARTMENT</t>
  </si>
  <si>
    <t>917 MAIN ST SUITE 200</t>
  </si>
  <si>
    <t>SANFORD</t>
  </si>
  <si>
    <t>SCARBOROUGH SCHOOL DEPARTMENT</t>
  </si>
  <si>
    <t>PO BOX 370</t>
  </si>
  <si>
    <t>SCARBOROUGH</t>
  </si>
  <si>
    <t>MSAD 11         GARDINER</t>
  </si>
  <si>
    <t>150 HIGHLAND AVENUE</t>
  </si>
  <si>
    <t>GARDINER</t>
  </si>
  <si>
    <t>MSAD 15         GRAY</t>
  </si>
  <si>
    <t>14 SHAKER ROAD</t>
  </si>
  <si>
    <t>GRAY</t>
  </si>
  <si>
    <t>6,8</t>
  </si>
  <si>
    <t>MSAD 16         HALLOWELL</t>
  </si>
  <si>
    <t>11 1/2 LINCOLN STREET</t>
  </si>
  <si>
    <t>HALLOWELL</t>
  </si>
  <si>
    <t>6,7,N</t>
  </si>
  <si>
    <t>MSAD 17         OXFORD</t>
  </si>
  <si>
    <t>1570 MAIN ST STE 11</t>
  </si>
  <si>
    <t>OXFORD</t>
  </si>
  <si>
    <t>MSAD 01         PRESQUE ISLE</t>
  </si>
  <si>
    <t>MSAD 20         FORT FAIRFIELD</t>
  </si>
  <si>
    <t>28 HIGH SCHOOL DRIVE SUITE B</t>
  </si>
  <si>
    <t>FORT FAIRFIELD</t>
  </si>
  <si>
    <t>MSAD 21         DIXFIELD</t>
  </si>
  <si>
    <t>103 WELD STREET</t>
  </si>
  <si>
    <t>DIXFIELD</t>
  </si>
  <si>
    <t>MSAD 22         HAMPDEN</t>
  </si>
  <si>
    <t>MAIN RD ADM BLDG BOX 279</t>
  </si>
  <si>
    <t>HAMPDEN</t>
  </si>
  <si>
    <t>4,7,8</t>
  </si>
  <si>
    <t>MSAD 23         CARMEL</t>
  </si>
  <si>
    <t>MSAD 27         FORT KENT</t>
  </si>
  <si>
    <t>23 W MAIN ST STE 101</t>
  </si>
  <si>
    <t>FORT KENT</t>
  </si>
  <si>
    <t>MSAD 28         CAMDEN</t>
  </si>
  <si>
    <t>MSAD 29         HOULTON</t>
  </si>
  <si>
    <t>HOULTON</t>
  </si>
  <si>
    <t>MSAD 31         HOWLAND</t>
  </si>
  <si>
    <t>PO BOX 326</t>
  </si>
  <si>
    <t>HOWLAND</t>
  </si>
  <si>
    <t>MSAD 34         BELFAST</t>
  </si>
  <si>
    <t>PO BOX 363</t>
  </si>
  <si>
    <t>BELFAST</t>
  </si>
  <si>
    <t>MSAD 35         SO. BERWICK</t>
  </si>
  <si>
    <t>64 DEPOT ROAD</t>
  </si>
  <si>
    <t>ELIOT</t>
  </si>
  <si>
    <t>MSAD 36         LIVERMORE FALLS</t>
  </si>
  <si>
    <t>PO BOX S</t>
  </si>
  <si>
    <t>LIVERMORE FALLS</t>
  </si>
  <si>
    <t>MSAD 37         HARRINGTON</t>
  </si>
  <si>
    <t>PO BOX 79</t>
  </si>
  <si>
    <t>HARRINGTON</t>
  </si>
  <si>
    <t>MSAD 03         UNITY</t>
  </si>
  <si>
    <t>RR 1 BOX 1355</t>
  </si>
  <si>
    <t>UNITY</t>
  </si>
  <si>
    <t>MSAD 40         WALDOBORO</t>
  </si>
  <si>
    <t>44 SCHOOL STREET</t>
  </si>
  <si>
    <t>WARREN</t>
  </si>
  <si>
    <t>MSAD 41         MILO</t>
  </si>
  <si>
    <t>37 WEST MAIN STREET</t>
  </si>
  <si>
    <t>MILO</t>
  </si>
  <si>
    <t>MSAD 43         MEXICO</t>
  </si>
  <si>
    <t>32 PARKER STREET</t>
  </si>
  <si>
    <t>MSAD 44         BETHEL</t>
  </si>
  <si>
    <t>284 WALKERS MILLS RD</t>
  </si>
  <si>
    <t>BETHEL</t>
  </si>
  <si>
    <t>MSAD 05         ROCKLAND</t>
  </si>
  <si>
    <t>28 LINCOLN STREET</t>
  </si>
  <si>
    <t>MSAD 06         BUXTON</t>
  </si>
  <si>
    <t>PO BOX 38</t>
  </si>
  <si>
    <t>BAR MILLS</t>
  </si>
  <si>
    <t>MSAD 09         FARMINGTON</t>
  </si>
  <si>
    <t>11 SCHOOL LANE</t>
  </si>
  <si>
    <t>NEW SHARON</t>
  </si>
  <si>
    <t>HOULTON-REGION 2</t>
  </si>
  <si>
    <t>5 BIRD ST PO BOX 307</t>
  </si>
  <si>
    <t>OXFORD-REGION 11</t>
  </si>
  <si>
    <t>PO BOX 313</t>
  </si>
  <si>
    <t>NORWAY</t>
  </si>
  <si>
    <t>SOUTH PORTLAND SCHOOL DEPARTMENT</t>
  </si>
  <si>
    <t>130 WESCOTT ROAD</t>
  </si>
  <si>
    <t>BANGOR-REGION 4</t>
  </si>
  <si>
    <t>200 HOGAN ROAD</t>
  </si>
  <si>
    <t>VASSALBORO SCHOOL DEPARTMENT</t>
  </si>
  <si>
    <t>VEAZIE SCHOOL DEPARTMENT</t>
  </si>
  <si>
    <t>BELFAST-REGION 7</t>
  </si>
  <si>
    <t>1022 WATERVILLE ROAD</t>
  </si>
  <si>
    <t>WALDO</t>
  </si>
  <si>
    <t>WATERVILLE PUBLIC SCHOOLS</t>
  </si>
  <si>
    <t>21 GILMAN STREET</t>
  </si>
  <si>
    <t>WATERVILLE</t>
  </si>
  <si>
    <t>SABATTUS SCHOOL DEPARTMENT</t>
  </si>
  <si>
    <t>WELLS-OGUNQUIT CSD</t>
  </si>
  <si>
    <t>PO BOX 578</t>
  </si>
  <si>
    <t>WELLS</t>
  </si>
  <si>
    <t>WESTBROOK SCHOOL DEPARTMENT</t>
  </si>
  <si>
    <t>117 STROUDWATER ST PO BOX 1540</t>
  </si>
  <si>
    <t>WESTBROOK</t>
  </si>
  <si>
    <t>WINDHAM SCHOOL DEPARTMENT</t>
  </si>
  <si>
    <t>228 WINDHAM CENTER ROAD</t>
  </si>
  <si>
    <t>WINDHAM</t>
  </si>
  <si>
    <t>WINSLOW SCHOOLS</t>
  </si>
  <si>
    <t>WINTHROP PUBLIC SCHOOLS</t>
  </si>
  <si>
    <t>8 SUMMER STREET</t>
  </si>
  <si>
    <t>WINTHROP</t>
  </si>
  <si>
    <t>WISCASSET SCHOOL DEPARTMENT</t>
  </si>
  <si>
    <t>214 GARDINER ROAD</t>
  </si>
  <si>
    <t>WISCASSET</t>
  </si>
  <si>
    <t>WOOLWICH SCHOOL DEPARTMENT</t>
  </si>
  <si>
    <t>YARMOUTH SCHOOLS</t>
  </si>
  <si>
    <t>101 MCCARTNEY STREET</t>
  </si>
  <si>
    <t>YARMOUTH</t>
  </si>
  <si>
    <t>YORK SCHOOL DEPARTMENT</t>
  </si>
  <si>
    <t>469 U.S. ROUTE 1</t>
  </si>
  <si>
    <t>YORK</t>
  </si>
  <si>
    <t>MSAD 52         TURNER</t>
  </si>
  <si>
    <t>98 MATTHEWS WAY</t>
  </si>
  <si>
    <t>TURNER</t>
  </si>
  <si>
    <t>7,8</t>
  </si>
  <si>
    <t>MSAD 55         HIRAM</t>
  </si>
  <si>
    <t>62 BROWNFIELD ROAD</t>
  </si>
  <si>
    <t>HIRAM</t>
  </si>
  <si>
    <t>MSAD 61         BRIDGTON</t>
  </si>
  <si>
    <t>RR 2 BOX 554</t>
  </si>
  <si>
    <t>BRIDGTON</t>
  </si>
  <si>
    <t>6,7,8</t>
  </si>
  <si>
    <t>MSAD 51         CUMBERLAND</t>
  </si>
  <si>
    <t>357 TUTTLE RD PO BOX 6A</t>
  </si>
  <si>
    <t>CUMBERLAND CTR.</t>
  </si>
  <si>
    <t>MSAD 58         KINGFIELD</t>
  </si>
  <si>
    <t>4 SUMNER STREET</t>
  </si>
  <si>
    <t>KINGFIELD</t>
  </si>
  <si>
    <t>MSAD 49         FAIRFIELD</t>
  </si>
  <si>
    <t>8 SCHOOL STREET</t>
  </si>
  <si>
    <t>FAIRFIELD</t>
  </si>
  <si>
    <t>MSAD 47         OAKLAND</t>
  </si>
  <si>
    <t>47 HEATH STREET</t>
  </si>
  <si>
    <t>OAKLAND</t>
  </si>
  <si>
    <t>MSAD 50         THOMASTON</t>
  </si>
  <si>
    <t>12 STARR STREET</t>
  </si>
  <si>
    <t>THOMASTON</t>
  </si>
  <si>
    <t>MSAD 64         E CORINTH</t>
  </si>
  <si>
    <t>408 MAIN ST PO BOX 279</t>
  </si>
  <si>
    <t>E CORINTH</t>
  </si>
  <si>
    <t>MSAD 48         NEWPORT</t>
  </si>
  <si>
    <t>PO BOX 40</t>
  </si>
  <si>
    <t>NEWPORT</t>
  </si>
  <si>
    <t>MSAD 46         DEXTER</t>
  </si>
  <si>
    <t>10 SPRING STREET</t>
  </si>
  <si>
    <t>DEXTER</t>
  </si>
  <si>
    <t>MSAD 59         MADISON</t>
  </si>
  <si>
    <t>55 WESTON AVENUE</t>
  </si>
  <si>
    <t>MADISON</t>
  </si>
  <si>
    <t>MSAD 54         SKOWHEGAN</t>
  </si>
  <si>
    <t>RR 3 BOX 6487 W FRONT ST</t>
  </si>
  <si>
    <t>SKOWHEGAN</t>
  </si>
  <si>
    <t>MSAD 53         PITTSFIELD</t>
  </si>
  <si>
    <t>PO BOX 488</t>
  </si>
  <si>
    <t>PITTSFIELD</t>
  </si>
  <si>
    <t>MSAD 56         SEARSPORT</t>
  </si>
  <si>
    <t>6 MORTLAND ROAD</t>
  </si>
  <si>
    <t>SEARSPORT</t>
  </si>
  <si>
    <t>MSAD 57         WATERBORO</t>
  </si>
  <si>
    <t>PO BOX 499</t>
  </si>
  <si>
    <t>WATERBORO</t>
  </si>
  <si>
    <t>MSAD 60         NORTH BERWICK</t>
  </si>
  <si>
    <t>PO BOX 819</t>
  </si>
  <si>
    <t>NORTH BERWICK</t>
  </si>
  <si>
    <t>3,6,8</t>
  </si>
  <si>
    <t>MSAD 67         LINCOLN</t>
  </si>
  <si>
    <t>75 MAIN ST PO BOX 250</t>
  </si>
  <si>
    <t>MSAD 70         HODGDON</t>
  </si>
  <si>
    <t>175 HODGDON MILLS ROAD</t>
  </si>
  <si>
    <t>MSAD 71         KENNEBUNK</t>
  </si>
  <si>
    <t>1 STORER STREET</t>
  </si>
  <si>
    <t>KENNEBUNK</t>
  </si>
  <si>
    <t>MSAD 72         FRYEBURG</t>
  </si>
  <si>
    <t>30A PORTLAND STREET</t>
  </si>
  <si>
    <t>FRYEBURG</t>
  </si>
  <si>
    <t>MSAD 74         ANSON</t>
  </si>
  <si>
    <t>PO BOX 360</t>
  </si>
  <si>
    <t>ANSON</t>
  </si>
  <si>
    <t>MSAD 75         TOPSHAM</t>
  </si>
  <si>
    <t>50 REPUBLIC AVENUE</t>
  </si>
  <si>
    <t>TOPSHAM</t>
  </si>
  <si>
    <r>
      <t>LEAs that are SHADED or highlighted MUST apply using the e-Grants system (http://e-grants.ed.gov) to receive funds for the next year. Highlighted districts are those that are newly eligible for the program this year, or districts that were eligible for the program last year, and did not apply or receive funds.</t>
    </r>
    <r>
      <rPr>
        <b/>
        <sz val="10"/>
        <rFont val="Arial"/>
        <family val="2"/>
      </rPr>
      <t xml:space="preserve">
PLEASE NOTE: In some instances, it is possible for the funding formula to yield a grant award of $0.  </t>
    </r>
    <r>
      <rPr>
        <sz val="10"/>
        <rFont val="Arial"/>
        <family val="2"/>
      </rPr>
      <t>Under the statutory formula, an eligible district that received more than $60,000 from Title II-A (Improving Teacher Quality Grants); Title II-D (Educational Technology Grants); Title IV-A (Safe and Drug Free Schools Grants); and Title V-A (Innovative Programs Grants) combined during SY 2002-03 will not receive an SRSA grant allocation.  (However, even if it does not receive an SRSA grant award, that district could still exercise REAP-Flex authority). See the section in the webpage entitled Allocation Formula for an explanation of the formula.</t>
    </r>
  </si>
  <si>
    <t>Sum of Allocations (to be subtracted)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</si>
</sst>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0"/>
    <numFmt numFmtId="167" formatCode="000"/>
    <numFmt numFmtId="168" formatCode="[&lt;=9999999]###\-####;\(###\)\ ###\-####"/>
    <numFmt numFmtId="169" formatCode="00000"/>
    <numFmt numFmtId="170" formatCode="0000000000"/>
    <numFmt numFmtId="171" formatCode="0.000"/>
  </numFmts>
  <fonts count="4">
    <font>
      <sz val="10"/>
      <name val="Arial"/>
      <family val="0"/>
    </font>
    <font>
      <u val="single"/>
      <sz val="10"/>
      <color indexed="36"/>
      <name val="Arial"/>
      <family val="0"/>
    </font>
    <font>
      <u val="single"/>
      <sz val="10"/>
      <color indexed="12"/>
      <name val="Arial"/>
      <family val="0"/>
    </font>
    <font>
      <b/>
      <sz val="10"/>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s>
  <borders count="6">
    <border>
      <left/>
      <right/>
      <top/>
      <bottom/>
      <diagonal/>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
      <left style="thin">
        <color indexed="55"/>
      </left>
      <right style="thin">
        <color indexed="55"/>
      </right>
      <top style="thin"/>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166" fontId="3" fillId="0" borderId="0" xfId="0" applyNumberFormat="1" applyFont="1" applyAlignment="1">
      <alignment/>
    </xf>
    <xf numFmtId="167" fontId="0" fillId="0" borderId="0" xfId="0" applyNumberFormat="1" applyAlignment="1">
      <alignment/>
    </xf>
    <xf numFmtId="164" fontId="0" fillId="0" borderId="0" xfId="0" applyNumberFormat="1" applyAlignment="1">
      <alignment/>
    </xf>
    <xf numFmtId="0" fontId="0" fillId="0" borderId="0" xfId="0" applyAlignment="1">
      <alignment horizontal="left"/>
    </xf>
    <xf numFmtId="0" fontId="0" fillId="0" borderId="0" xfId="0" applyFill="1" applyAlignment="1">
      <alignment/>
    </xf>
    <xf numFmtId="171" fontId="0" fillId="0" borderId="0" xfId="0" applyNumberFormat="1" applyAlignment="1">
      <alignment/>
    </xf>
    <xf numFmtId="166" fontId="3" fillId="0" borderId="0" xfId="0" applyNumberFormat="1" applyFont="1" applyAlignment="1">
      <alignment horizontal="center"/>
    </xf>
    <xf numFmtId="0" fontId="3" fillId="0" borderId="0" xfId="0" applyNumberFormat="1" applyFont="1" applyAlignment="1">
      <alignment horizont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horizontal="left"/>
    </xf>
    <xf numFmtId="0" fontId="3" fillId="0" borderId="0" xfId="0" applyFont="1" applyFill="1" applyAlignment="1">
      <alignment horizontal="center"/>
    </xf>
    <xf numFmtId="171" fontId="3" fillId="0" borderId="0" xfId="0" applyNumberFormat="1" applyFont="1" applyAlignment="1">
      <alignment horizontal="center"/>
    </xf>
    <xf numFmtId="0" fontId="3" fillId="2" borderId="0" xfId="0" applyFont="1" applyFill="1" applyBorder="1" applyAlignment="1">
      <alignment wrapText="1"/>
    </xf>
    <xf numFmtId="164" fontId="3" fillId="2" borderId="0" xfId="0" applyNumberFormat="1" applyFont="1" applyFill="1" applyBorder="1" applyAlignment="1">
      <alignment wrapText="1"/>
    </xf>
    <xf numFmtId="0" fontId="3" fillId="2" borderId="1" xfId="0" applyFont="1" applyFill="1" applyBorder="1" applyAlignment="1">
      <alignment horizontal="left" textRotation="75" wrapText="1"/>
    </xf>
    <xf numFmtId="0" fontId="3" fillId="3" borderId="1" xfId="0" applyFont="1" applyFill="1" applyBorder="1" applyAlignment="1">
      <alignment horizontal="left" textRotation="75" wrapText="1"/>
    </xf>
    <xf numFmtId="0" fontId="3" fillId="0" borderId="1" xfId="0" applyFont="1" applyFill="1" applyBorder="1" applyAlignment="1">
      <alignment horizontal="left" textRotation="75" wrapText="1"/>
    </xf>
    <xf numFmtId="14" fontId="3" fillId="0" borderId="1" xfId="0" applyNumberFormat="1" applyFont="1" applyFill="1" applyBorder="1" applyAlignment="1">
      <alignment horizontal="left" textRotation="75" wrapText="1"/>
    </xf>
    <xf numFmtId="171" fontId="3" fillId="2" borderId="1" xfId="0" applyNumberFormat="1" applyFont="1" applyFill="1" applyBorder="1" applyAlignment="1">
      <alignment horizontal="left" textRotation="75" wrapText="1"/>
    </xf>
    <xf numFmtId="0" fontId="3" fillId="0" borderId="1" xfId="0" applyFont="1" applyBorder="1" applyAlignment="1">
      <alignment horizontal="left" textRotation="75" wrapText="1"/>
    </xf>
    <xf numFmtId="0" fontId="3" fillId="0" borderId="2" xfId="0" applyFont="1" applyFill="1" applyBorder="1" applyAlignment="1" applyProtection="1">
      <alignment horizontal="left" textRotation="75" wrapText="1"/>
      <protection locked="0"/>
    </xf>
    <xf numFmtId="0" fontId="3" fillId="0" borderId="2" xfId="0" applyFont="1" applyFill="1" applyBorder="1" applyAlignment="1" applyProtection="1">
      <alignment horizontal="right" textRotation="75" wrapText="1"/>
      <protection locked="0"/>
    </xf>
    <xf numFmtId="1" fontId="3" fillId="0" borderId="3" xfId="0" applyNumberFormat="1" applyFont="1" applyBorder="1" applyAlignment="1">
      <alignment horizontal="center"/>
    </xf>
    <xf numFmtId="0"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4" xfId="0" applyFont="1" applyBorder="1" applyAlignment="1">
      <alignment horizontal="left"/>
    </xf>
    <xf numFmtId="0" fontId="3" fillId="0" borderId="4" xfId="0" applyFont="1" applyBorder="1" applyAlignment="1">
      <alignment horizontal="center"/>
    </xf>
    <xf numFmtId="0" fontId="3" fillId="0" borderId="4" xfId="0" applyFont="1" applyFill="1" applyBorder="1" applyAlignment="1">
      <alignment horizontal="center"/>
    </xf>
    <xf numFmtId="171" fontId="3" fillId="0" borderId="4" xfId="0" applyNumberFormat="1" applyFont="1" applyBorder="1" applyAlignment="1">
      <alignment horizontal="center"/>
    </xf>
    <xf numFmtId="0" fontId="3" fillId="3" borderId="4" xfId="0" applyFont="1" applyFill="1" applyBorder="1" applyAlignment="1">
      <alignment horizontal="center"/>
    </xf>
    <xf numFmtId="0" fontId="0" fillId="0" borderId="3" xfId="0" applyBorder="1" applyAlignment="1">
      <alignment/>
    </xf>
    <xf numFmtId="0" fontId="0" fillId="0" borderId="3" xfId="0" applyBorder="1" applyAlignment="1">
      <alignment horizontal="right"/>
    </xf>
    <xf numFmtId="169" fontId="0" fillId="0" borderId="0" xfId="0" applyNumberFormat="1" applyAlignment="1">
      <alignment/>
    </xf>
    <xf numFmtId="0" fontId="0" fillId="0" borderId="0" xfId="0" applyAlignment="1" applyProtection="1">
      <alignment/>
      <protection locked="0"/>
    </xf>
    <xf numFmtId="171" fontId="0" fillId="0" borderId="0" xfId="0" applyNumberFormat="1" applyAlignment="1">
      <alignment horizontal="left"/>
    </xf>
    <xf numFmtId="0" fontId="0" fillId="0" borderId="0" xfId="0" applyAlignment="1">
      <alignment horizontal="right"/>
    </xf>
    <xf numFmtId="169" fontId="0" fillId="0" borderId="0" xfId="0" applyNumberFormat="1" applyAlignment="1">
      <alignment horizontal="right"/>
    </xf>
    <xf numFmtId="3" fontId="0" fillId="0" borderId="0" xfId="0" applyNumberFormat="1" applyAlignment="1" applyProtection="1">
      <alignment/>
      <protection locked="0"/>
    </xf>
    <xf numFmtId="0" fontId="0" fillId="0" borderId="0" xfId="0" applyFill="1" applyAlignment="1" applyProtection="1">
      <alignment/>
      <protection locked="0"/>
    </xf>
    <xf numFmtId="169" fontId="0" fillId="0" borderId="0" xfId="0" applyNumberFormat="1" applyFill="1" applyAlignment="1">
      <alignment/>
    </xf>
    <xf numFmtId="164" fontId="0" fillId="0" borderId="0" xfId="0" applyNumberFormat="1" applyFill="1" applyAlignment="1">
      <alignment/>
    </xf>
    <xf numFmtId="0" fontId="0" fillId="0" borderId="0" xfId="0" applyFill="1" applyAlignment="1">
      <alignment horizontal="left"/>
    </xf>
    <xf numFmtId="171" fontId="0" fillId="0" borderId="0" xfId="0" applyNumberFormat="1" applyFill="1" applyAlignment="1">
      <alignment horizontal="left"/>
    </xf>
    <xf numFmtId="0" fontId="0" fillId="0" borderId="0" xfId="0" applyFill="1" applyAlignment="1">
      <alignment horizontal="right"/>
    </xf>
    <xf numFmtId="1" fontId="0" fillId="0" borderId="0" xfId="0" applyNumberFormat="1" applyAlignment="1">
      <alignment horizontal="right"/>
    </xf>
    <xf numFmtId="0" fontId="0" fillId="0" borderId="1" xfId="0" applyBorder="1" applyAlignment="1">
      <alignment/>
    </xf>
    <xf numFmtId="0" fontId="0" fillId="0" borderId="1" xfId="0" applyBorder="1" applyAlignment="1">
      <alignment horizontal="left"/>
    </xf>
    <xf numFmtId="0" fontId="0" fillId="0" borderId="1" xfId="0" applyBorder="1" applyAlignment="1" applyProtection="1">
      <alignment/>
      <protection locked="0"/>
    </xf>
    <xf numFmtId="0" fontId="0" fillId="0" borderId="5" xfId="0" applyBorder="1" applyAlignment="1">
      <alignment horizontal="left"/>
    </xf>
    <xf numFmtId="166" fontId="0" fillId="0" borderId="0" xfId="0" applyNumberFormat="1" applyAlignment="1">
      <alignment/>
    </xf>
    <xf numFmtId="0" fontId="0" fillId="0" borderId="5" xfId="0" applyFill="1" applyBorder="1" applyAlignment="1">
      <alignment horizontal="left"/>
    </xf>
    <xf numFmtId="0" fontId="0" fillId="0" borderId="1" xfId="0" applyFill="1" applyBorder="1" applyAlignment="1">
      <alignment horizontal="left"/>
    </xf>
    <xf numFmtId="166" fontId="3" fillId="2" borderId="0" xfId="0" applyNumberFormat="1" applyFont="1" applyFill="1" applyBorder="1" applyAlignment="1">
      <alignment horizontal="center" wrapText="1"/>
    </xf>
    <xf numFmtId="167" fontId="3" fillId="2" borderId="0" xfId="0" applyNumberFormat="1" applyFont="1" applyFill="1" applyBorder="1" applyAlignment="1">
      <alignment horizontal="center" wrapText="1"/>
    </xf>
    <xf numFmtId="0" fontId="3" fillId="2" borderId="0" xfId="0" applyFont="1" applyFill="1" applyBorder="1" applyAlignment="1">
      <alignment horizontal="center" wrapText="1"/>
    </xf>
    <xf numFmtId="0" fontId="0" fillId="4" borderId="0" xfId="0" applyFill="1" applyAlignment="1">
      <alignment/>
    </xf>
    <xf numFmtId="169" fontId="0" fillId="4" borderId="0" xfId="0" applyNumberFormat="1" applyFill="1" applyAlignment="1">
      <alignment/>
    </xf>
    <xf numFmtId="164" fontId="0" fillId="4" borderId="0" xfId="0" applyNumberFormat="1" applyFill="1" applyAlignment="1">
      <alignment/>
    </xf>
    <xf numFmtId="0" fontId="0" fillId="4" borderId="0" xfId="0" applyFill="1" applyAlignment="1">
      <alignment horizontal="left"/>
    </xf>
    <xf numFmtId="0" fontId="0" fillId="4" borderId="0" xfId="0" applyFill="1" applyAlignment="1" applyProtection="1">
      <alignment/>
      <protection locked="0"/>
    </xf>
    <xf numFmtId="171" fontId="0" fillId="4" borderId="0" xfId="0" applyNumberFormat="1" applyFill="1" applyAlignment="1">
      <alignment horizontal="left"/>
    </xf>
    <xf numFmtId="0" fontId="0" fillId="4" borderId="0" xfId="0" applyFill="1" applyAlignment="1">
      <alignment horizontal="right"/>
    </xf>
    <xf numFmtId="169" fontId="0" fillId="4" borderId="0" xfId="0" applyNumberFormat="1" applyFill="1" applyAlignment="1">
      <alignment horizontal="right"/>
    </xf>
    <xf numFmtId="3" fontId="0" fillId="4" borderId="0" xfId="0" applyNumberFormat="1" applyFill="1" applyAlignment="1" applyProtection="1">
      <alignment/>
      <protection locked="0"/>
    </xf>
    <xf numFmtId="171" fontId="0" fillId="4" borderId="0" xfId="0" applyNumberFormat="1" applyFill="1" applyAlignment="1">
      <alignment/>
    </xf>
    <xf numFmtId="1" fontId="0" fillId="4" borderId="0" xfId="0" applyNumberFormat="1" applyFill="1" applyAlignment="1">
      <alignment horizontal="right"/>
    </xf>
    <xf numFmtId="0" fontId="3" fillId="0" borderId="0" xfId="0" applyFont="1" applyAlignment="1">
      <alignment textRotation="75"/>
    </xf>
    <xf numFmtId="3" fontId="0" fillId="0" borderId="0" xfId="0" applyNumberFormat="1" applyFill="1" applyAlignment="1">
      <alignment/>
    </xf>
    <xf numFmtId="166" fontId="0" fillId="0" borderId="0" xfId="0" applyNumberFormat="1" applyFont="1" applyAlignment="1">
      <alignment wrapText="1" shrinkToFit="1"/>
    </xf>
    <xf numFmtId="0" fontId="0" fillId="0" borderId="0" xfId="0" applyAlignment="1">
      <alignment shrinkToFit="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P140"/>
  <sheetViews>
    <sheetView tabSelected="1" zoomScale="75" zoomScaleNormal="75" workbookViewId="0" topLeftCell="A1">
      <pane ySplit="14" topLeftCell="BM15" activePane="bottomLeft" state="frozen"/>
      <selection pane="topLeft" activeCell="A1" sqref="A1"/>
      <selection pane="bottomLeft" activeCell="C17" sqref="C17"/>
    </sheetView>
  </sheetViews>
  <sheetFormatPr defaultColWidth="9.140625" defaultRowHeight="12.75"/>
  <cols>
    <col min="2" max="2" width="9.421875" style="0" bestFit="1" customWidth="1"/>
    <col min="3" max="3" width="43.7109375" style="0" bestFit="1" customWidth="1"/>
    <col min="4" max="4" width="31.8515625" style="0" hidden="1" customWidth="1"/>
    <col min="5" max="5" width="20.57421875" style="0" hidden="1" customWidth="1"/>
    <col min="6" max="6" width="6.8515625" style="0" hidden="1" customWidth="1"/>
    <col min="7" max="7" width="7.421875" style="0" hidden="1" customWidth="1"/>
    <col min="8" max="8" width="12.140625" style="0" hidden="1" customWidth="1"/>
    <col min="9" max="9" width="4.00390625" style="0" bestFit="1" customWidth="1"/>
    <col min="10" max="12" width="6.57421875" style="0" bestFit="1" customWidth="1"/>
    <col min="13" max="13" width="4.140625" style="0" bestFit="1" customWidth="1"/>
    <col min="14" max="15" width="6.57421875" style="0" bestFit="1" customWidth="1"/>
    <col min="16" max="16" width="7.140625" style="0" hidden="1" customWidth="1"/>
    <col min="17" max="21" width="6.57421875" style="0" hidden="1" customWidth="1"/>
    <col min="22" max="22" width="7.00390625" style="0" bestFit="1" customWidth="1"/>
    <col min="23" max="24" width="6.57421875" style="0" bestFit="1" customWidth="1"/>
    <col min="25" max="25" width="6.00390625" style="0" bestFit="1" customWidth="1"/>
    <col min="26" max="41" width="0" style="0" hidden="1" customWidth="1"/>
  </cols>
  <sheetData>
    <row r="1" spans="1:21" ht="12.75" customHeight="1">
      <c r="A1" s="1" t="s">
        <v>0</v>
      </c>
      <c r="B1" s="2"/>
      <c r="G1" s="3"/>
      <c r="I1" s="4"/>
      <c r="O1" s="5"/>
      <c r="P1" s="6"/>
      <c r="U1" s="5"/>
    </row>
    <row r="2" spans="1:21" ht="12.75" customHeight="1">
      <c r="A2" s="1" t="s">
        <v>1</v>
      </c>
      <c r="B2" s="2"/>
      <c r="G2" s="3"/>
      <c r="I2" s="4"/>
      <c r="O2" s="5"/>
      <c r="P2" s="6"/>
      <c r="U2" s="5"/>
    </row>
    <row r="3" spans="1:21" ht="12.75" customHeight="1">
      <c r="A3" s="1"/>
      <c r="B3" s="2"/>
      <c r="G3" s="3"/>
      <c r="I3" s="4"/>
      <c r="O3" s="5"/>
      <c r="P3" s="6"/>
      <c r="U3" s="5"/>
    </row>
    <row r="4" spans="1:23" ht="12.75" customHeight="1">
      <c r="A4" s="71" t="s">
        <v>609</v>
      </c>
      <c r="B4" s="72"/>
      <c r="C4" s="72"/>
      <c r="D4" s="72"/>
      <c r="E4" s="72"/>
      <c r="F4" s="72"/>
      <c r="G4" s="72"/>
      <c r="H4" s="72"/>
      <c r="I4" s="72"/>
      <c r="J4" s="73"/>
      <c r="K4" s="73"/>
      <c r="L4" s="73"/>
      <c r="M4" s="73"/>
      <c r="N4" s="73"/>
      <c r="O4" s="73"/>
      <c r="P4" s="73"/>
      <c r="Q4" s="73"/>
      <c r="R4" s="73"/>
      <c r="S4" s="73"/>
      <c r="T4" s="73"/>
      <c r="U4" s="73"/>
      <c r="V4" s="73"/>
      <c r="W4" s="73"/>
    </row>
    <row r="5" spans="1:23" ht="12.75" customHeight="1">
      <c r="A5" s="72"/>
      <c r="B5" s="72"/>
      <c r="C5" s="72"/>
      <c r="D5" s="72"/>
      <c r="E5" s="72"/>
      <c r="F5" s="72"/>
      <c r="G5" s="72"/>
      <c r="H5" s="72"/>
      <c r="I5" s="72"/>
      <c r="J5" s="73"/>
      <c r="K5" s="73"/>
      <c r="L5" s="73"/>
      <c r="M5" s="73"/>
      <c r="N5" s="73"/>
      <c r="O5" s="73"/>
      <c r="P5" s="73"/>
      <c r="Q5" s="73"/>
      <c r="R5" s="73"/>
      <c r="S5" s="73"/>
      <c r="T5" s="73"/>
      <c r="U5" s="73"/>
      <c r="V5" s="73"/>
      <c r="W5" s="73"/>
    </row>
    <row r="6" spans="1:23" ht="12.75" customHeight="1">
      <c r="A6" s="72"/>
      <c r="B6" s="72"/>
      <c r="C6" s="72"/>
      <c r="D6" s="72"/>
      <c r="E6" s="72"/>
      <c r="F6" s="72"/>
      <c r="G6" s="72"/>
      <c r="H6" s="72"/>
      <c r="I6" s="72"/>
      <c r="J6" s="73"/>
      <c r="K6" s="73"/>
      <c r="L6" s="73"/>
      <c r="M6" s="73"/>
      <c r="N6" s="73"/>
      <c r="O6" s="73"/>
      <c r="P6" s="73"/>
      <c r="Q6" s="73"/>
      <c r="R6" s="73"/>
      <c r="S6" s="73"/>
      <c r="T6" s="73"/>
      <c r="U6" s="73"/>
      <c r="V6" s="73"/>
      <c r="W6" s="73"/>
    </row>
    <row r="7" spans="1:23" ht="12.75" customHeight="1">
      <c r="A7" s="72"/>
      <c r="B7" s="72"/>
      <c r="C7" s="72"/>
      <c r="D7" s="72"/>
      <c r="E7" s="72"/>
      <c r="F7" s="72"/>
      <c r="G7" s="72"/>
      <c r="H7" s="72"/>
      <c r="I7" s="72"/>
      <c r="J7" s="73"/>
      <c r="K7" s="73"/>
      <c r="L7" s="73"/>
      <c r="M7" s="73"/>
      <c r="N7" s="73"/>
      <c r="O7" s="73"/>
      <c r="P7" s="73"/>
      <c r="Q7" s="73"/>
      <c r="R7" s="73"/>
      <c r="S7" s="73"/>
      <c r="T7" s="73"/>
      <c r="U7" s="73"/>
      <c r="V7" s="73"/>
      <c r="W7" s="73"/>
    </row>
    <row r="8" spans="1:23" ht="12.75" customHeight="1">
      <c r="A8" s="72"/>
      <c r="B8" s="72"/>
      <c r="C8" s="72"/>
      <c r="D8" s="72"/>
      <c r="E8" s="72"/>
      <c r="F8" s="72"/>
      <c r="G8" s="72"/>
      <c r="H8" s="72"/>
      <c r="I8" s="72"/>
      <c r="J8" s="73"/>
      <c r="K8" s="73"/>
      <c r="L8" s="73"/>
      <c r="M8" s="73"/>
      <c r="N8" s="73"/>
      <c r="O8" s="73"/>
      <c r="P8" s="73"/>
      <c r="Q8" s="73"/>
      <c r="R8" s="73"/>
      <c r="S8" s="73"/>
      <c r="T8" s="73"/>
      <c r="U8" s="73"/>
      <c r="V8" s="73"/>
      <c r="W8" s="73"/>
    </row>
    <row r="9" spans="1:23" ht="12.75" customHeight="1">
      <c r="A9" s="72"/>
      <c r="B9" s="72"/>
      <c r="C9" s="72"/>
      <c r="D9" s="72"/>
      <c r="E9" s="72"/>
      <c r="F9" s="72"/>
      <c r="G9" s="72"/>
      <c r="H9" s="72"/>
      <c r="I9" s="72"/>
      <c r="J9" s="73"/>
      <c r="K9" s="73"/>
      <c r="L9" s="73"/>
      <c r="M9" s="73"/>
      <c r="N9" s="73"/>
      <c r="O9" s="73"/>
      <c r="P9" s="73"/>
      <c r="Q9" s="73"/>
      <c r="R9" s="73"/>
      <c r="S9" s="73"/>
      <c r="T9" s="73"/>
      <c r="U9" s="73"/>
      <c r="V9" s="73"/>
      <c r="W9" s="73"/>
    </row>
    <row r="10" spans="1:23" ht="12.75" customHeight="1">
      <c r="A10" s="72"/>
      <c r="B10" s="72"/>
      <c r="C10" s="72"/>
      <c r="D10" s="72"/>
      <c r="E10" s="72"/>
      <c r="F10" s="72"/>
      <c r="G10" s="72"/>
      <c r="H10" s="72"/>
      <c r="I10" s="72"/>
      <c r="J10" s="73"/>
      <c r="K10" s="73"/>
      <c r="L10" s="73"/>
      <c r="M10" s="73"/>
      <c r="N10" s="73"/>
      <c r="O10" s="73"/>
      <c r="P10" s="73"/>
      <c r="Q10" s="73"/>
      <c r="R10" s="73"/>
      <c r="S10" s="73"/>
      <c r="T10" s="73"/>
      <c r="U10" s="73"/>
      <c r="V10" s="73"/>
      <c r="W10" s="73"/>
    </row>
    <row r="11" spans="1:23" ht="12.75" customHeight="1">
      <c r="A11" s="72"/>
      <c r="B11" s="72"/>
      <c r="C11" s="72"/>
      <c r="D11" s="72"/>
      <c r="E11" s="72"/>
      <c r="F11" s="72"/>
      <c r="G11" s="72"/>
      <c r="H11" s="72"/>
      <c r="I11" s="72"/>
      <c r="J11" s="73"/>
      <c r="K11" s="73"/>
      <c r="L11" s="73"/>
      <c r="M11" s="73"/>
      <c r="N11" s="73"/>
      <c r="O11" s="73"/>
      <c r="P11" s="73"/>
      <c r="Q11" s="73"/>
      <c r="R11" s="73"/>
      <c r="S11" s="73"/>
      <c r="T11" s="73"/>
      <c r="U11" s="73"/>
      <c r="V11" s="73"/>
      <c r="W11" s="73"/>
    </row>
    <row r="12" spans="1:26" ht="12.75">
      <c r="A12" s="72"/>
      <c r="B12" s="72"/>
      <c r="C12" s="72"/>
      <c r="D12" s="72"/>
      <c r="E12" s="72"/>
      <c r="F12" s="72"/>
      <c r="G12" s="72"/>
      <c r="H12" s="72"/>
      <c r="I12" s="72"/>
      <c r="J12" s="73"/>
      <c r="K12" s="73"/>
      <c r="L12" s="73"/>
      <c r="M12" s="73"/>
      <c r="N12" s="73"/>
      <c r="O12" s="73"/>
      <c r="P12" s="73"/>
      <c r="Q12" s="73"/>
      <c r="R12" s="73"/>
      <c r="S12" s="73"/>
      <c r="T12" s="73"/>
      <c r="U12" s="73"/>
      <c r="V12" s="73"/>
      <c r="W12" s="73"/>
      <c r="X12" s="9"/>
      <c r="Y12" s="9"/>
      <c r="Z12" s="9"/>
    </row>
    <row r="13" spans="1:42" ht="196.5" customHeight="1">
      <c r="A13" s="55" t="s">
        <v>2</v>
      </c>
      <c r="B13" s="56" t="s">
        <v>3</v>
      </c>
      <c r="C13" s="57" t="s">
        <v>4</v>
      </c>
      <c r="D13" s="14" t="s">
        <v>5</v>
      </c>
      <c r="E13" s="14" t="s">
        <v>6</v>
      </c>
      <c r="F13" s="14" t="s">
        <v>7</v>
      </c>
      <c r="G13" s="15" t="s">
        <v>8</v>
      </c>
      <c r="H13" s="14" t="s">
        <v>9</v>
      </c>
      <c r="I13" s="16" t="s">
        <v>10</v>
      </c>
      <c r="J13" s="16" t="s">
        <v>11</v>
      </c>
      <c r="K13" s="17" t="s">
        <v>12</v>
      </c>
      <c r="L13" s="18" t="s">
        <v>13</v>
      </c>
      <c r="M13" s="19" t="s">
        <v>14</v>
      </c>
      <c r="N13" s="18" t="s">
        <v>15</v>
      </c>
      <c r="O13" s="18" t="s">
        <v>16</v>
      </c>
      <c r="P13" s="20" t="s">
        <v>17</v>
      </c>
      <c r="Q13" s="16" t="s">
        <v>18</v>
      </c>
      <c r="R13" s="17" t="s">
        <v>12</v>
      </c>
      <c r="S13" s="16" t="s">
        <v>19</v>
      </c>
      <c r="T13" s="17" t="s">
        <v>12</v>
      </c>
      <c r="U13" s="18" t="s">
        <v>20</v>
      </c>
      <c r="V13" s="21" t="s">
        <v>21</v>
      </c>
      <c r="W13" s="21" t="s">
        <v>22</v>
      </c>
      <c r="X13" s="21" t="s">
        <v>23</v>
      </c>
      <c r="Y13" s="21" t="s">
        <v>24</v>
      </c>
      <c r="Z13" s="22" t="s">
        <v>25</v>
      </c>
      <c r="AA13" s="22" t="s">
        <v>26</v>
      </c>
      <c r="AB13" s="22" t="s">
        <v>27</v>
      </c>
      <c r="AC13" s="22" t="s">
        <v>28</v>
      </c>
      <c r="AD13" s="22" t="s">
        <v>29</v>
      </c>
      <c r="AE13" s="22" t="s">
        <v>30</v>
      </c>
      <c r="AF13" s="23" t="s">
        <v>31</v>
      </c>
      <c r="AG13" s="23" t="s">
        <v>32</v>
      </c>
      <c r="AH13" s="23" t="s">
        <v>33</v>
      </c>
      <c r="AI13" s="22" t="s">
        <v>34</v>
      </c>
      <c r="AJ13" s="22" t="s">
        <v>35</v>
      </c>
      <c r="AK13" s="22" t="s">
        <v>36</v>
      </c>
      <c r="AL13" s="22" t="s">
        <v>37</v>
      </c>
      <c r="AM13" s="22" t="s">
        <v>38</v>
      </c>
      <c r="AN13" s="22" t="s">
        <v>39</v>
      </c>
      <c r="AO13" s="22" t="s">
        <v>40</v>
      </c>
      <c r="AP13" s="69" t="s">
        <v>610</v>
      </c>
    </row>
    <row r="14" spans="1:34" s="33" customFormat="1" ht="13.5" thickBot="1">
      <c r="A14" s="24">
        <v>1</v>
      </c>
      <c r="B14" s="25">
        <v>2</v>
      </c>
      <c r="C14" s="26">
        <v>3</v>
      </c>
      <c r="D14" s="26"/>
      <c r="E14" s="26"/>
      <c r="F14" s="26"/>
      <c r="G14" s="27"/>
      <c r="H14" s="26"/>
      <c r="I14" s="28">
        <v>4</v>
      </c>
      <c r="J14" s="29">
        <v>5</v>
      </c>
      <c r="K14" s="29">
        <v>6</v>
      </c>
      <c r="L14" s="29">
        <v>7</v>
      </c>
      <c r="M14" s="29">
        <v>8</v>
      </c>
      <c r="N14" s="30">
        <v>9</v>
      </c>
      <c r="O14" s="30">
        <v>10</v>
      </c>
      <c r="P14" s="31">
        <v>11</v>
      </c>
      <c r="Q14" s="29">
        <v>12</v>
      </c>
      <c r="R14" s="32">
        <v>13</v>
      </c>
      <c r="S14" s="29">
        <v>14</v>
      </c>
      <c r="T14" s="32">
        <v>15</v>
      </c>
      <c r="U14" s="30">
        <v>16</v>
      </c>
      <c r="V14" s="29">
        <v>17</v>
      </c>
      <c r="W14" s="29">
        <v>18</v>
      </c>
      <c r="X14" s="29">
        <v>19</v>
      </c>
      <c r="Y14" s="29">
        <v>20</v>
      </c>
      <c r="Z14" s="26"/>
      <c r="AF14" s="34"/>
      <c r="AG14" s="34"/>
      <c r="AH14" s="34"/>
    </row>
    <row r="15" spans="1:42" s="5" customFormat="1" ht="12.75">
      <c r="A15" s="5">
        <v>2302220</v>
      </c>
      <c r="B15" s="5">
        <v>2</v>
      </c>
      <c r="C15" s="5" t="s">
        <v>41</v>
      </c>
      <c r="D15" s="5" t="s">
        <v>42</v>
      </c>
      <c r="E15" s="5" t="s">
        <v>43</v>
      </c>
      <c r="F15" s="42">
        <v>4001</v>
      </c>
      <c r="G15" s="43">
        <v>5409</v>
      </c>
      <c r="H15" s="5">
        <v>2076362100</v>
      </c>
      <c r="I15" s="44">
        <v>7</v>
      </c>
      <c r="J15" s="44" t="s">
        <v>44</v>
      </c>
      <c r="K15" s="5" t="s">
        <v>45</v>
      </c>
      <c r="L15" s="41" t="s">
        <v>46</v>
      </c>
      <c r="M15" s="41">
        <v>281</v>
      </c>
      <c r="N15" s="41" t="s">
        <v>46</v>
      </c>
      <c r="O15" s="41" t="s">
        <v>44</v>
      </c>
      <c r="P15" s="45">
        <v>25.93</v>
      </c>
      <c r="Q15" s="5" t="s">
        <v>44</v>
      </c>
      <c r="R15" s="5" t="s">
        <v>44</v>
      </c>
      <c r="S15" s="5" t="s">
        <v>44</v>
      </c>
      <c r="T15" s="5" t="s">
        <v>45</v>
      </c>
      <c r="U15" s="41" t="s">
        <v>45</v>
      </c>
      <c r="V15" s="41">
        <v>9990</v>
      </c>
      <c r="W15" s="41">
        <v>1870</v>
      </c>
      <c r="X15" s="41">
        <v>2258</v>
      </c>
      <c r="Y15" s="41">
        <v>1644</v>
      </c>
      <c r="Z15" s="5">
        <f aca="true" t="shared" si="0" ref="Z15:Z46">IF(OR(J15="YES",L15="YES"),1,0)</f>
        <v>1</v>
      </c>
      <c r="AA15" s="5">
        <f aca="true" t="shared" si="1" ref="AA15:AA46">IF(OR(M15&lt;600,N15="YES"),1,0)</f>
        <v>1</v>
      </c>
      <c r="AB15" s="5">
        <f aca="true" t="shared" si="2" ref="AB15:AB46">IF(AND(OR(J15="YES",L15="YES"),(Z15=0)),"Trouble",0)</f>
        <v>0</v>
      </c>
      <c r="AC15" s="5">
        <f aca="true" t="shared" si="3" ref="AC15:AC46">IF(AND(OR(M15&lt;600,N15="YES"),(AA15=0)),"Trouble",0)</f>
        <v>0</v>
      </c>
      <c r="AD15" s="5">
        <f aca="true" t="shared" si="4" ref="AD15:AD46">IF(AND(AND(J15="NO",L15="NO"),(O15="YES")),"Trouble",0)</f>
        <v>0</v>
      </c>
      <c r="AE15" s="5">
        <f aca="true" t="shared" si="5" ref="AE15:AE46">IF(AND(AND(M15&gt;=600,N15="NO"),(O15="YES")),"Trouble",0)</f>
        <v>0</v>
      </c>
      <c r="AF15" s="46" t="str">
        <f aca="true" t="shared" si="6" ref="AF15:AF46">IF(AND(Z15=1,AA15=1),"SRSA",0)</f>
        <v>SRSA</v>
      </c>
      <c r="AG15" s="46">
        <f aca="true" t="shared" si="7" ref="AG15:AG46">IF(AND(AF15=0,O15="YES"),"Trouble",0)</f>
        <v>0</v>
      </c>
      <c r="AH15" s="46">
        <f aca="true" t="shared" si="8" ref="AH15:AH46">IF(AND(AF15="SRSA",O15="NO"),"Trouble",0)</f>
        <v>0</v>
      </c>
      <c r="AI15" s="5">
        <f aca="true" t="shared" si="9" ref="AI15:AI46">IF(S15="YES",1,0)</f>
        <v>1</v>
      </c>
      <c r="AJ15" s="5">
        <f aca="true" t="shared" si="10" ref="AJ15:AJ46">IF(P15&gt;=20,1,0)</f>
        <v>1</v>
      </c>
      <c r="AK15" s="5" t="str">
        <f aca="true" t="shared" si="11" ref="AK15:AK46">IF(AND(AI15=1,AJ15=1),"Initial",0)</f>
        <v>Initial</v>
      </c>
      <c r="AL15" s="5" t="str">
        <f aca="true" t="shared" si="12" ref="AL15:AL46">IF(AND(AF15="SRSA",AK15="Initial"),"SRSA",0)</f>
        <v>SRSA</v>
      </c>
      <c r="AM15" s="5">
        <f aca="true" t="shared" si="13" ref="AM15:AM46">IF(AND(AK15="Initial",AL15=0),"RLIS",0)</f>
        <v>0</v>
      </c>
      <c r="AN15" s="5">
        <f aca="true" t="shared" si="14" ref="AN15:AN46">IF(AND(AM15=0,U15="YES"),"Trouble",0)</f>
        <v>0</v>
      </c>
      <c r="AO15" s="5">
        <f aca="true" t="shared" si="15" ref="AO15:AO46">IF(AND(U15="NO",AM15="RLIS"),"Trouble",0)</f>
        <v>0</v>
      </c>
      <c r="AP15" s="70">
        <f>SUM(V15:Y15)</f>
        <v>15762</v>
      </c>
    </row>
    <row r="16" spans="1:42" s="5" customFormat="1" ht="12.75">
      <c r="A16" s="5">
        <v>2302500</v>
      </c>
      <c r="B16" s="5">
        <v>908</v>
      </c>
      <c r="C16" s="5" t="s">
        <v>47</v>
      </c>
      <c r="D16" s="5" t="s">
        <v>48</v>
      </c>
      <c r="E16" s="5" t="s">
        <v>49</v>
      </c>
      <c r="F16" s="42">
        <v>4429</v>
      </c>
      <c r="G16" s="43">
        <v>6222</v>
      </c>
      <c r="H16" s="5">
        <v>2078437851</v>
      </c>
      <c r="I16" s="44">
        <v>7</v>
      </c>
      <c r="J16" s="44" t="s">
        <v>44</v>
      </c>
      <c r="K16" s="5" t="s">
        <v>45</v>
      </c>
      <c r="L16" s="41" t="s">
        <v>46</v>
      </c>
      <c r="M16" s="41">
        <v>40</v>
      </c>
      <c r="N16" s="41" t="s">
        <v>46</v>
      </c>
      <c r="O16" s="41" t="s">
        <v>44</v>
      </c>
      <c r="P16" s="45">
        <v>31.91</v>
      </c>
      <c r="Q16" s="5" t="s">
        <v>44</v>
      </c>
      <c r="R16" s="5" t="s">
        <v>44</v>
      </c>
      <c r="S16" s="5" t="s">
        <v>44</v>
      </c>
      <c r="T16" s="5" t="s">
        <v>45</v>
      </c>
      <c r="U16" s="41" t="s">
        <v>45</v>
      </c>
      <c r="V16" s="41">
        <v>4717</v>
      </c>
      <c r="W16" s="41">
        <v>497</v>
      </c>
      <c r="X16" s="41">
        <v>514</v>
      </c>
      <c r="Y16" s="41">
        <v>428</v>
      </c>
      <c r="Z16" s="5">
        <f t="shared" si="0"/>
        <v>1</v>
      </c>
      <c r="AA16" s="5">
        <f t="shared" si="1"/>
        <v>1</v>
      </c>
      <c r="AB16" s="5">
        <f t="shared" si="2"/>
        <v>0</v>
      </c>
      <c r="AC16" s="5">
        <f t="shared" si="3"/>
        <v>0</v>
      </c>
      <c r="AD16" s="5">
        <f t="shared" si="4"/>
        <v>0</v>
      </c>
      <c r="AE16" s="5">
        <f t="shared" si="5"/>
        <v>0</v>
      </c>
      <c r="AF16" s="46" t="str">
        <f t="shared" si="6"/>
        <v>SRSA</v>
      </c>
      <c r="AG16" s="46">
        <f t="shared" si="7"/>
        <v>0</v>
      </c>
      <c r="AH16" s="46">
        <f t="shared" si="8"/>
        <v>0</v>
      </c>
      <c r="AI16" s="5">
        <f t="shared" si="9"/>
        <v>1</v>
      </c>
      <c r="AJ16" s="5">
        <f t="shared" si="10"/>
        <v>1</v>
      </c>
      <c r="AK16" s="5" t="str">
        <f t="shared" si="11"/>
        <v>Initial</v>
      </c>
      <c r="AL16" s="5" t="str">
        <f t="shared" si="12"/>
        <v>SRSA</v>
      </c>
      <c r="AM16" s="5">
        <f t="shared" si="13"/>
        <v>0</v>
      </c>
      <c r="AN16" s="5">
        <f t="shared" si="14"/>
        <v>0</v>
      </c>
      <c r="AO16" s="5">
        <f t="shared" si="15"/>
        <v>0</v>
      </c>
      <c r="AP16" s="70">
        <f aca="true" t="shared" si="16" ref="AP16:AP79">SUM(V16:Y16)</f>
        <v>6156</v>
      </c>
    </row>
    <row r="17" spans="1:42" ht="12.75">
      <c r="A17">
        <v>2302280</v>
      </c>
      <c r="B17">
        <v>5</v>
      </c>
      <c r="C17" t="s">
        <v>50</v>
      </c>
      <c r="D17" t="s">
        <v>51</v>
      </c>
      <c r="E17" t="s">
        <v>52</v>
      </c>
      <c r="F17" s="35">
        <v>4619</v>
      </c>
      <c r="G17" s="3">
        <v>1603</v>
      </c>
      <c r="H17">
        <v>2074547561</v>
      </c>
      <c r="I17" s="4">
        <v>7</v>
      </c>
      <c r="J17" s="4" t="s">
        <v>44</v>
      </c>
      <c r="K17" t="s">
        <v>45</v>
      </c>
      <c r="L17" s="36" t="s">
        <v>46</v>
      </c>
      <c r="M17" s="36">
        <v>70</v>
      </c>
      <c r="N17" s="36" t="s">
        <v>46</v>
      </c>
      <c r="O17" s="36" t="s">
        <v>44</v>
      </c>
      <c r="P17" s="37">
        <v>38.36</v>
      </c>
      <c r="Q17" t="s">
        <v>44</v>
      </c>
      <c r="R17" t="s">
        <v>45</v>
      </c>
      <c r="S17" t="s">
        <v>44</v>
      </c>
      <c r="T17" t="s">
        <v>45</v>
      </c>
      <c r="U17" s="36" t="s">
        <v>45</v>
      </c>
      <c r="V17" s="36">
        <v>17477</v>
      </c>
      <c r="W17" s="36">
        <v>643</v>
      </c>
      <c r="X17" s="36">
        <v>723</v>
      </c>
      <c r="Y17" s="36">
        <v>672</v>
      </c>
      <c r="Z17">
        <f t="shared" si="0"/>
        <v>1</v>
      </c>
      <c r="AA17">
        <f t="shared" si="1"/>
        <v>1</v>
      </c>
      <c r="AB17">
        <f t="shared" si="2"/>
        <v>0</v>
      </c>
      <c r="AC17">
        <f t="shared" si="3"/>
        <v>0</v>
      </c>
      <c r="AD17">
        <f t="shared" si="4"/>
        <v>0</v>
      </c>
      <c r="AE17">
        <f t="shared" si="5"/>
        <v>0</v>
      </c>
      <c r="AF17" s="38" t="str">
        <f t="shared" si="6"/>
        <v>SRSA</v>
      </c>
      <c r="AG17" s="38">
        <f t="shared" si="7"/>
        <v>0</v>
      </c>
      <c r="AH17" s="38">
        <f t="shared" si="8"/>
        <v>0</v>
      </c>
      <c r="AI17">
        <f t="shared" si="9"/>
        <v>1</v>
      </c>
      <c r="AJ17">
        <f t="shared" si="10"/>
        <v>1</v>
      </c>
      <c r="AK17" t="str">
        <f t="shared" si="11"/>
        <v>Initial</v>
      </c>
      <c r="AL17" t="str">
        <f t="shared" si="12"/>
        <v>SRSA</v>
      </c>
      <c r="AM17">
        <f t="shared" si="13"/>
        <v>0</v>
      </c>
      <c r="AN17">
        <f t="shared" si="14"/>
        <v>0</v>
      </c>
      <c r="AO17">
        <f t="shared" si="15"/>
        <v>0</v>
      </c>
      <c r="AP17" s="70">
        <f t="shared" si="16"/>
        <v>19515</v>
      </c>
    </row>
    <row r="18" spans="1:42" ht="12.75">
      <c r="A18">
        <v>2302370</v>
      </c>
      <c r="B18">
        <v>9</v>
      </c>
      <c r="C18" t="s">
        <v>53</v>
      </c>
      <c r="D18" t="s">
        <v>54</v>
      </c>
      <c r="E18" t="s">
        <v>55</v>
      </c>
      <c r="F18" s="35">
        <v>4461</v>
      </c>
      <c r="G18" s="3">
        <v>229</v>
      </c>
      <c r="H18">
        <v>2078278061</v>
      </c>
      <c r="I18" s="4">
        <v>7</v>
      </c>
      <c r="J18" s="4" t="s">
        <v>44</v>
      </c>
      <c r="K18" t="s">
        <v>44</v>
      </c>
      <c r="L18" s="36" t="s">
        <v>46</v>
      </c>
      <c r="M18" s="36">
        <v>70</v>
      </c>
      <c r="N18" s="36" t="s">
        <v>46</v>
      </c>
      <c r="O18" s="36" t="s">
        <v>44</v>
      </c>
      <c r="P18" s="37">
        <v>28.33</v>
      </c>
      <c r="Q18" t="s">
        <v>44</v>
      </c>
      <c r="R18" t="s">
        <v>44</v>
      </c>
      <c r="S18" t="s">
        <v>44</v>
      </c>
      <c r="T18" t="s">
        <v>44</v>
      </c>
      <c r="U18" s="36" t="s">
        <v>45</v>
      </c>
      <c r="V18" s="36">
        <v>5673</v>
      </c>
      <c r="W18" s="36">
        <v>570</v>
      </c>
      <c r="X18" s="36">
        <v>645</v>
      </c>
      <c r="Y18" s="36">
        <v>357</v>
      </c>
      <c r="Z18">
        <f t="shared" si="0"/>
        <v>1</v>
      </c>
      <c r="AA18">
        <f t="shared" si="1"/>
        <v>1</v>
      </c>
      <c r="AB18">
        <f t="shared" si="2"/>
        <v>0</v>
      </c>
      <c r="AC18">
        <f t="shared" si="3"/>
        <v>0</v>
      </c>
      <c r="AD18">
        <f t="shared" si="4"/>
        <v>0</v>
      </c>
      <c r="AE18">
        <f t="shared" si="5"/>
        <v>0</v>
      </c>
      <c r="AF18" s="38" t="str">
        <f t="shared" si="6"/>
        <v>SRSA</v>
      </c>
      <c r="AG18" s="38">
        <f t="shared" si="7"/>
        <v>0</v>
      </c>
      <c r="AH18" s="38">
        <f t="shared" si="8"/>
        <v>0</v>
      </c>
      <c r="AI18">
        <f t="shared" si="9"/>
        <v>1</v>
      </c>
      <c r="AJ18">
        <f t="shared" si="10"/>
        <v>1</v>
      </c>
      <c r="AK18" t="str">
        <f t="shared" si="11"/>
        <v>Initial</v>
      </c>
      <c r="AL18" t="str">
        <f t="shared" si="12"/>
        <v>SRSA</v>
      </c>
      <c r="AM18">
        <f t="shared" si="13"/>
        <v>0</v>
      </c>
      <c r="AN18">
        <f t="shared" si="14"/>
        <v>0</v>
      </c>
      <c r="AO18">
        <f t="shared" si="15"/>
        <v>0</v>
      </c>
      <c r="AP18" s="70">
        <f t="shared" si="16"/>
        <v>7245</v>
      </c>
    </row>
    <row r="19" spans="1:42" ht="12.75">
      <c r="A19">
        <v>2302510</v>
      </c>
      <c r="B19">
        <v>14</v>
      </c>
      <c r="C19" t="s">
        <v>56</v>
      </c>
      <c r="D19" t="s">
        <v>57</v>
      </c>
      <c r="E19" t="s">
        <v>58</v>
      </c>
      <c r="F19" s="35">
        <v>4847</v>
      </c>
      <c r="G19" s="3">
        <v>9612</v>
      </c>
      <c r="H19">
        <v>2077633818</v>
      </c>
      <c r="I19" s="4">
        <v>7</v>
      </c>
      <c r="J19" s="4" t="s">
        <v>44</v>
      </c>
      <c r="K19" t="s">
        <v>45</v>
      </c>
      <c r="L19" s="36" t="s">
        <v>46</v>
      </c>
      <c r="M19" s="36">
        <v>129</v>
      </c>
      <c r="N19" s="36" t="s">
        <v>46</v>
      </c>
      <c r="O19" s="36" t="s">
        <v>44</v>
      </c>
      <c r="P19" s="37">
        <v>27.86</v>
      </c>
      <c r="Q19" t="s">
        <v>44</v>
      </c>
      <c r="R19" t="s">
        <v>44</v>
      </c>
      <c r="S19" t="s">
        <v>44</v>
      </c>
      <c r="T19" t="s">
        <v>45</v>
      </c>
      <c r="U19" s="36" t="s">
        <v>45</v>
      </c>
      <c r="V19" s="36">
        <v>13652</v>
      </c>
      <c r="W19" s="36">
        <v>1388</v>
      </c>
      <c r="X19" s="36">
        <v>1553</v>
      </c>
      <c r="Y19" s="36">
        <v>1276</v>
      </c>
      <c r="Z19">
        <f t="shared" si="0"/>
        <v>1</v>
      </c>
      <c r="AA19">
        <f t="shared" si="1"/>
        <v>1</v>
      </c>
      <c r="AB19">
        <f t="shared" si="2"/>
        <v>0</v>
      </c>
      <c r="AC19">
        <f t="shared" si="3"/>
        <v>0</v>
      </c>
      <c r="AD19">
        <f t="shared" si="4"/>
        <v>0</v>
      </c>
      <c r="AE19">
        <f t="shared" si="5"/>
        <v>0</v>
      </c>
      <c r="AF19" s="38" t="str">
        <f t="shared" si="6"/>
        <v>SRSA</v>
      </c>
      <c r="AG19" s="38">
        <f t="shared" si="7"/>
        <v>0</v>
      </c>
      <c r="AH19" s="38">
        <f t="shared" si="8"/>
        <v>0</v>
      </c>
      <c r="AI19">
        <f t="shared" si="9"/>
        <v>1</v>
      </c>
      <c r="AJ19">
        <f t="shared" si="10"/>
        <v>1</v>
      </c>
      <c r="AK19" t="str">
        <f t="shared" si="11"/>
        <v>Initial</v>
      </c>
      <c r="AL19" t="str">
        <f t="shared" si="12"/>
        <v>SRSA</v>
      </c>
      <c r="AM19">
        <f t="shared" si="13"/>
        <v>0</v>
      </c>
      <c r="AN19">
        <f t="shared" si="14"/>
        <v>0</v>
      </c>
      <c r="AO19">
        <f t="shared" si="15"/>
        <v>0</v>
      </c>
      <c r="AP19" s="70">
        <f t="shared" si="16"/>
        <v>17869</v>
      </c>
    </row>
    <row r="20" spans="1:42" ht="12.75">
      <c r="A20">
        <v>2302730</v>
      </c>
      <c r="B20">
        <v>24</v>
      </c>
      <c r="C20" t="s">
        <v>59</v>
      </c>
      <c r="D20" t="s">
        <v>60</v>
      </c>
      <c r="E20" t="s">
        <v>61</v>
      </c>
      <c r="F20" s="35">
        <v>4694</v>
      </c>
      <c r="G20" s="3">
        <v>580</v>
      </c>
      <c r="H20">
        <v>2074276913</v>
      </c>
      <c r="I20" s="4">
        <v>7</v>
      </c>
      <c r="J20" s="4" t="s">
        <v>44</v>
      </c>
      <c r="K20" t="s">
        <v>45</v>
      </c>
      <c r="L20" s="36" t="s">
        <v>46</v>
      </c>
      <c r="M20" s="36">
        <v>439</v>
      </c>
      <c r="N20" s="36" t="s">
        <v>46</v>
      </c>
      <c r="O20" s="36" t="s">
        <v>44</v>
      </c>
      <c r="P20" s="37">
        <v>24.67</v>
      </c>
      <c r="Q20" t="s">
        <v>44</v>
      </c>
      <c r="R20" t="s">
        <v>44</v>
      </c>
      <c r="S20" t="s">
        <v>44</v>
      </c>
      <c r="T20" t="s">
        <v>45</v>
      </c>
      <c r="U20" s="36" t="s">
        <v>45</v>
      </c>
      <c r="V20" s="36">
        <v>21179</v>
      </c>
      <c r="W20" s="36">
        <v>3258</v>
      </c>
      <c r="X20" s="36">
        <v>3863</v>
      </c>
      <c r="Y20" s="36">
        <v>4351</v>
      </c>
      <c r="Z20">
        <f t="shared" si="0"/>
        <v>1</v>
      </c>
      <c r="AA20">
        <f t="shared" si="1"/>
        <v>1</v>
      </c>
      <c r="AB20">
        <f t="shared" si="2"/>
        <v>0</v>
      </c>
      <c r="AC20">
        <f t="shared" si="3"/>
        <v>0</v>
      </c>
      <c r="AD20">
        <f t="shared" si="4"/>
        <v>0</v>
      </c>
      <c r="AE20">
        <f t="shared" si="5"/>
        <v>0</v>
      </c>
      <c r="AF20" s="38" t="str">
        <f t="shared" si="6"/>
        <v>SRSA</v>
      </c>
      <c r="AG20" s="38">
        <f t="shared" si="7"/>
        <v>0</v>
      </c>
      <c r="AH20" s="38">
        <f t="shared" si="8"/>
        <v>0</v>
      </c>
      <c r="AI20">
        <f t="shared" si="9"/>
        <v>1</v>
      </c>
      <c r="AJ20">
        <f t="shared" si="10"/>
        <v>1</v>
      </c>
      <c r="AK20" t="str">
        <f t="shared" si="11"/>
        <v>Initial</v>
      </c>
      <c r="AL20" t="str">
        <f t="shared" si="12"/>
        <v>SRSA</v>
      </c>
      <c r="AM20">
        <f t="shared" si="13"/>
        <v>0</v>
      </c>
      <c r="AN20">
        <f t="shared" si="14"/>
        <v>0</v>
      </c>
      <c r="AO20">
        <f t="shared" si="15"/>
        <v>0</v>
      </c>
      <c r="AP20" s="70">
        <f t="shared" si="16"/>
        <v>32651</v>
      </c>
    </row>
    <row r="21" spans="1:42" ht="12.75">
      <c r="A21">
        <v>2302850</v>
      </c>
      <c r="B21">
        <v>28</v>
      </c>
      <c r="C21" t="s">
        <v>62</v>
      </c>
      <c r="D21" t="s">
        <v>63</v>
      </c>
      <c r="E21" t="s">
        <v>64</v>
      </c>
      <c r="F21" s="35">
        <v>4660</v>
      </c>
      <c r="G21" s="3">
        <v>60</v>
      </c>
      <c r="H21">
        <v>2072885049</v>
      </c>
      <c r="I21" s="4">
        <v>7</v>
      </c>
      <c r="J21" s="4" t="s">
        <v>44</v>
      </c>
      <c r="K21" t="s">
        <v>45</v>
      </c>
      <c r="L21" s="36" t="s">
        <v>46</v>
      </c>
      <c r="M21" s="36">
        <v>423</v>
      </c>
      <c r="N21" s="36" t="s">
        <v>46</v>
      </c>
      <c r="O21" s="36" t="s">
        <v>44</v>
      </c>
      <c r="P21" s="37">
        <v>8.52</v>
      </c>
      <c r="Q21" t="s">
        <v>45</v>
      </c>
      <c r="R21" t="s">
        <v>45</v>
      </c>
      <c r="S21" t="s">
        <v>44</v>
      </c>
      <c r="T21" t="s">
        <v>45</v>
      </c>
      <c r="U21" s="36" t="s">
        <v>45</v>
      </c>
      <c r="V21" s="36">
        <v>25416</v>
      </c>
      <c r="W21" s="36">
        <v>1782</v>
      </c>
      <c r="X21" s="36">
        <v>2977</v>
      </c>
      <c r="Y21" s="36">
        <v>2627</v>
      </c>
      <c r="Z21">
        <f t="shared" si="0"/>
        <v>1</v>
      </c>
      <c r="AA21">
        <f t="shared" si="1"/>
        <v>1</v>
      </c>
      <c r="AB21">
        <f t="shared" si="2"/>
        <v>0</v>
      </c>
      <c r="AC21">
        <f t="shared" si="3"/>
        <v>0</v>
      </c>
      <c r="AD21">
        <f t="shared" si="4"/>
        <v>0</v>
      </c>
      <c r="AE21">
        <f t="shared" si="5"/>
        <v>0</v>
      </c>
      <c r="AF21" s="38" t="str">
        <f t="shared" si="6"/>
        <v>SRSA</v>
      </c>
      <c r="AG21" s="38">
        <f t="shared" si="7"/>
        <v>0</v>
      </c>
      <c r="AH21" s="38">
        <f t="shared" si="8"/>
        <v>0</v>
      </c>
      <c r="AI21">
        <f t="shared" si="9"/>
        <v>1</v>
      </c>
      <c r="AJ21">
        <f t="shared" si="10"/>
        <v>0</v>
      </c>
      <c r="AK21">
        <f t="shared" si="11"/>
        <v>0</v>
      </c>
      <c r="AL21">
        <f t="shared" si="12"/>
        <v>0</v>
      </c>
      <c r="AM21">
        <f t="shared" si="13"/>
        <v>0</v>
      </c>
      <c r="AN21">
        <f t="shared" si="14"/>
        <v>0</v>
      </c>
      <c r="AO21">
        <f t="shared" si="15"/>
        <v>0</v>
      </c>
      <c r="AP21" s="70">
        <f t="shared" si="16"/>
        <v>32802</v>
      </c>
    </row>
    <row r="22" spans="1:42" s="5" customFormat="1" ht="12.75">
      <c r="A22" s="5">
        <v>2302950</v>
      </c>
      <c r="B22" s="5">
        <v>31</v>
      </c>
      <c r="C22" s="5" t="s">
        <v>65</v>
      </c>
      <c r="D22" s="5" t="s">
        <v>66</v>
      </c>
      <c r="E22" s="5" t="s">
        <v>67</v>
      </c>
      <c r="F22" s="42">
        <v>4649</v>
      </c>
      <c r="G22" s="43">
        <v>309</v>
      </c>
      <c r="H22" s="5">
        <v>2074972154</v>
      </c>
      <c r="I22" s="44">
        <v>7</v>
      </c>
      <c r="J22" s="44" t="s">
        <v>44</v>
      </c>
      <c r="K22" s="5" t="s">
        <v>45</v>
      </c>
      <c r="L22" s="41" t="s">
        <v>46</v>
      </c>
      <c r="M22" s="41">
        <v>59</v>
      </c>
      <c r="N22" s="41" t="s">
        <v>46</v>
      </c>
      <c r="O22" s="41" t="s">
        <v>44</v>
      </c>
      <c r="P22" s="45">
        <v>30.16</v>
      </c>
      <c r="Q22" s="5" t="s">
        <v>44</v>
      </c>
      <c r="R22" s="5" t="s">
        <v>45</v>
      </c>
      <c r="S22" s="5" t="s">
        <v>44</v>
      </c>
      <c r="T22" s="5" t="s">
        <v>45</v>
      </c>
      <c r="U22" s="41" t="s">
        <v>45</v>
      </c>
      <c r="V22" s="41">
        <v>10061</v>
      </c>
      <c r="W22" s="41">
        <v>1841</v>
      </c>
      <c r="X22" s="41">
        <v>1677</v>
      </c>
      <c r="Y22" s="41">
        <v>762</v>
      </c>
      <c r="Z22" s="5">
        <f t="shared" si="0"/>
        <v>1</v>
      </c>
      <c r="AA22" s="5">
        <f t="shared" si="1"/>
        <v>1</v>
      </c>
      <c r="AB22" s="5">
        <f t="shared" si="2"/>
        <v>0</v>
      </c>
      <c r="AC22" s="5">
        <f t="shared" si="3"/>
        <v>0</v>
      </c>
      <c r="AD22" s="5">
        <f t="shared" si="4"/>
        <v>0</v>
      </c>
      <c r="AE22" s="5">
        <f t="shared" si="5"/>
        <v>0</v>
      </c>
      <c r="AF22" s="46" t="str">
        <f t="shared" si="6"/>
        <v>SRSA</v>
      </c>
      <c r="AG22" s="46">
        <f t="shared" si="7"/>
        <v>0</v>
      </c>
      <c r="AH22" s="46">
        <f t="shared" si="8"/>
        <v>0</v>
      </c>
      <c r="AI22" s="5">
        <f t="shared" si="9"/>
        <v>1</v>
      </c>
      <c r="AJ22" s="5">
        <f t="shared" si="10"/>
        <v>1</v>
      </c>
      <c r="AK22" s="5" t="str">
        <f t="shared" si="11"/>
        <v>Initial</v>
      </c>
      <c r="AL22" s="5" t="str">
        <f t="shared" si="12"/>
        <v>SRSA</v>
      </c>
      <c r="AM22" s="5">
        <f t="shared" si="13"/>
        <v>0</v>
      </c>
      <c r="AN22" s="5">
        <f t="shared" si="14"/>
        <v>0</v>
      </c>
      <c r="AO22" s="5">
        <f t="shared" si="15"/>
        <v>0</v>
      </c>
      <c r="AP22" s="70">
        <f t="shared" si="16"/>
        <v>14341</v>
      </c>
    </row>
    <row r="23" spans="1:42" s="58" customFormat="1" ht="12.75">
      <c r="A23" s="58">
        <v>2303210</v>
      </c>
      <c r="B23" s="58">
        <v>44</v>
      </c>
      <c r="C23" s="58" t="s">
        <v>68</v>
      </c>
      <c r="D23" s="58" t="s">
        <v>69</v>
      </c>
      <c r="E23" s="58" t="s">
        <v>70</v>
      </c>
      <c r="F23" s="59">
        <v>4614</v>
      </c>
      <c r="G23" s="60">
        <v>630</v>
      </c>
      <c r="H23" s="58">
        <v>2073749927</v>
      </c>
      <c r="I23" s="61">
        <v>7</v>
      </c>
      <c r="J23" s="61" t="s">
        <v>44</v>
      </c>
      <c r="K23" s="58" t="s">
        <v>45</v>
      </c>
      <c r="L23" s="62" t="s">
        <v>46</v>
      </c>
      <c r="M23" s="62">
        <v>210</v>
      </c>
      <c r="N23" s="62" t="s">
        <v>46</v>
      </c>
      <c r="O23" s="62" t="s">
        <v>44</v>
      </c>
      <c r="P23" s="63">
        <v>20.37</v>
      </c>
      <c r="Q23" s="58" t="s">
        <v>44</v>
      </c>
      <c r="R23" s="58" t="s">
        <v>44</v>
      </c>
      <c r="S23" s="58" t="s">
        <v>44</v>
      </c>
      <c r="T23" s="58" t="s">
        <v>45</v>
      </c>
      <c r="U23" s="62" t="s">
        <v>45</v>
      </c>
      <c r="V23" s="62">
        <v>30769</v>
      </c>
      <c r="W23" s="62">
        <v>1256</v>
      </c>
      <c r="X23" s="62">
        <v>3275</v>
      </c>
      <c r="Y23" s="62">
        <v>4439</v>
      </c>
      <c r="Z23" s="58">
        <f t="shared" si="0"/>
        <v>1</v>
      </c>
      <c r="AA23" s="58">
        <f t="shared" si="1"/>
        <v>1</v>
      </c>
      <c r="AB23" s="58">
        <f t="shared" si="2"/>
        <v>0</v>
      </c>
      <c r="AC23" s="58">
        <f t="shared" si="3"/>
        <v>0</v>
      </c>
      <c r="AD23" s="58">
        <f t="shared" si="4"/>
        <v>0</v>
      </c>
      <c r="AE23" s="58">
        <f t="shared" si="5"/>
        <v>0</v>
      </c>
      <c r="AF23" s="64" t="str">
        <f t="shared" si="6"/>
        <v>SRSA</v>
      </c>
      <c r="AG23" s="64">
        <f t="shared" si="7"/>
        <v>0</v>
      </c>
      <c r="AH23" s="64">
        <f t="shared" si="8"/>
        <v>0</v>
      </c>
      <c r="AI23" s="58">
        <f t="shared" si="9"/>
        <v>1</v>
      </c>
      <c r="AJ23" s="58">
        <f t="shared" si="10"/>
        <v>1</v>
      </c>
      <c r="AK23" s="58" t="str">
        <f t="shared" si="11"/>
        <v>Initial</v>
      </c>
      <c r="AL23" s="58" t="str">
        <f t="shared" si="12"/>
        <v>SRSA</v>
      </c>
      <c r="AM23" s="58">
        <f t="shared" si="13"/>
        <v>0</v>
      </c>
      <c r="AN23" s="58">
        <f t="shared" si="14"/>
        <v>0</v>
      </c>
      <c r="AO23" s="58">
        <f t="shared" si="15"/>
        <v>0</v>
      </c>
      <c r="AP23" s="70">
        <f t="shared" si="16"/>
        <v>39739</v>
      </c>
    </row>
    <row r="24" spans="1:42" ht="12.75">
      <c r="A24">
        <v>2303450</v>
      </c>
      <c r="B24">
        <v>51</v>
      </c>
      <c r="C24" t="s">
        <v>71</v>
      </c>
      <c r="D24" t="s">
        <v>54</v>
      </c>
      <c r="E24" t="s">
        <v>55</v>
      </c>
      <c r="F24" s="35">
        <v>4461</v>
      </c>
      <c r="G24" s="3">
        <v>299</v>
      </c>
      <c r="H24">
        <v>2078278061</v>
      </c>
      <c r="I24" s="4">
        <v>7</v>
      </c>
      <c r="J24" s="4" t="s">
        <v>44</v>
      </c>
      <c r="K24" t="s">
        <v>45</v>
      </c>
      <c r="L24" s="36" t="s">
        <v>46</v>
      </c>
      <c r="M24" s="36">
        <v>104</v>
      </c>
      <c r="N24" s="36" t="s">
        <v>46</v>
      </c>
      <c r="O24" s="36" t="s">
        <v>44</v>
      </c>
      <c r="P24" s="37">
        <v>9.1346153846</v>
      </c>
      <c r="Q24" t="s">
        <v>45</v>
      </c>
      <c r="R24" t="s">
        <v>45</v>
      </c>
      <c r="S24" t="s">
        <v>44</v>
      </c>
      <c r="T24" t="s">
        <v>45</v>
      </c>
      <c r="U24" s="36" t="s">
        <v>45</v>
      </c>
      <c r="V24" s="36">
        <v>2514</v>
      </c>
      <c r="W24" s="36">
        <v>614</v>
      </c>
      <c r="X24" s="36">
        <v>773</v>
      </c>
      <c r="Y24" s="36">
        <v>554</v>
      </c>
      <c r="Z24">
        <f t="shared" si="0"/>
        <v>1</v>
      </c>
      <c r="AA24">
        <f t="shared" si="1"/>
        <v>1</v>
      </c>
      <c r="AB24">
        <f t="shared" si="2"/>
        <v>0</v>
      </c>
      <c r="AC24">
        <f t="shared" si="3"/>
        <v>0</v>
      </c>
      <c r="AD24">
        <f t="shared" si="4"/>
        <v>0</v>
      </c>
      <c r="AE24">
        <f t="shared" si="5"/>
        <v>0</v>
      </c>
      <c r="AF24" s="38" t="str">
        <f t="shared" si="6"/>
        <v>SRSA</v>
      </c>
      <c r="AG24" s="38">
        <f t="shared" si="7"/>
        <v>0</v>
      </c>
      <c r="AH24" s="38">
        <f t="shared" si="8"/>
        <v>0</v>
      </c>
      <c r="AI24">
        <f t="shared" si="9"/>
        <v>1</v>
      </c>
      <c r="AJ24">
        <f t="shared" si="10"/>
        <v>0</v>
      </c>
      <c r="AK24">
        <f t="shared" si="11"/>
        <v>0</v>
      </c>
      <c r="AL24">
        <f t="shared" si="12"/>
        <v>0</v>
      </c>
      <c r="AM24">
        <f t="shared" si="13"/>
        <v>0</v>
      </c>
      <c r="AN24">
        <f t="shared" si="14"/>
        <v>0</v>
      </c>
      <c r="AO24">
        <f t="shared" si="15"/>
        <v>0</v>
      </c>
      <c r="AP24" s="70">
        <f t="shared" si="16"/>
        <v>4455</v>
      </c>
    </row>
    <row r="25" spans="1:42" ht="12.75">
      <c r="A25">
        <v>2300004</v>
      </c>
      <c r="B25">
        <v>54</v>
      </c>
      <c r="C25" t="s">
        <v>72</v>
      </c>
      <c r="D25" t="s">
        <v>73</v>
      </c>
      <c r="E25" t="s">
        <v>74</v>
      </c>
      <c r="F25" s="35">
        <v>4769</v>
      </c>
      <c r="G25" s="3">
        <v>205</v>
      </c>
      <c r="H25">
        <v>2077644101</v>
      </c>
      <c r="I25" s="4">
        <v>7</v>
      </c>
      <c r="J25" s="4" t="s">
        <v>44</v>
      </c>
      <c r="K25" t="s">
        <v>45</v>
      </c>
      <c r="L25" s="36" t="s">
        <v>46</v>
      </c>
      <c r="M25" s="36">
        <v>37</v>
      </c>
      <c r="N25" s="36" t="s">
        <v>46</v>
      </c>
      <c r="O25" s="36" t="s">
        <v>44</v>
      </c>
      <c r="P25" s="37">
        <v>40</v>
      </c>
      <c r="Q25" t="s">
        <v>44</v>
      </c>
      <c r="R25" t="s">
        <v>45</v>
      </c>
      <c r="S25" t="s">
        <v>44</v>
      </c>
      <c r="T25" t="s">
        <v>45</v>
      </c>
      <c r="U25" s="36" t="s">
        <v>45</v>
      </c>
      <c r="V25" s="36">
        <v>8242</v>
      </c>
      <c r="W25" s="36">
        <v>1373</v>
      </c>
      <c r="X25" s="36">
        <v>1232</v>
      </c>
      <c r="Y25" s="36">
        <v>684</v>
      </c>
      <c r="Z25">
        <f t="shared" si="0"/>
        <v>1</v>
      </c>
      <c r="AA25">
        <f t="shared" si="1"/>
        <v>1</v>
      </c>
      <c r="AB25">
        <f t="shared" si="2"/>
        <v>0</v>
      </c>
      <c r="AC25">
        <f t="shared" si="3"/>
        <v>0</v>
      </c>
      <c r="AD25">
        <f t="shared" si="4"/>
        <v>0</v>
      </c>
      <c r="AE25">
        <f t="shared" si="5"/>
        <v>0</v>
      </c>
      <c r="AF25" s="38" t="str">
        <f t="shared" si="6"/>
        <v>SRSA</v>
      </c>
      <c r="AG25" s="38">
        <f t="shared" si="7"/>
        <v>0</v>
      </c>
      <c r="AH25" s="38">
        <f t="shared" si="8"/>
        <v>0</v>
      </c>
      <c r="AI25">
        <f t="shared" si="9"/>
        <v>1</v>
      </c>
      <c r="AJ25">
        <f t="shared" si="10"/>
        <v>1</v>
      </c>
      <c r="AK25" t="str">
        <f t="shared" si="11"/>
        <v>Initial</v>
      </c>
      <c r="AL25" t="str">
        <f t="shared" si="12"/>
        <v>SRSA</v>
      </c>
      <c r="AM25">
        <f t="shared" si="13"/>
        <v>0</v>
      </c>
      <c r="AN25">
        <f t="shared" si="14"/>
        <v>0</v>
      </c>
      <c r="AO25">
        <f t="shared" si="15"/>
        <v>0</v>
      </c>
      <c r="AP25" s="70">
        <f t="shared" si="16"/>
        <v>11531</v>
      </c>
    </row>
    <row r="26" spans="1:42" ht="12.75">
      <c r="A26">
        <v>2303600</v>
      </c>
      <c r="B26">
        <v>57</v>
      </c>
      <c r="C26" t="s">
        <v>75</v>
      </c>
      <c r="D26" t="s">
        <v>76</v>
      </c>
      <c r="E26" t="s">
        <v>77</v>
      </c>
      <c r="F26" s="35">
        <v>4543</v>
      </c>
      <c r="G26" s="3">
        <v>907</v>
      </c>
      <c r="H26">
        <v>2075633044</v>
      </c>
      <c r="I26" s="4">
        <v>7</v>
      </c>
      <c r="J26" s="4" t="s">
        <v>44</v>
      </c>
      <c r="K26" t="s">
        <v>45</v>
      </c>
      <c r="L26" s="36" t="s">
        <v>46</v>
      </c>
      <c r="M26" s="36">
        <v>252</v>
      </c>
      <c r="N26" s="36" t="s">
        <v>46</v>
      </c>
      <c r="O26" s="36" t="s">
        <v>44</v>
      </c>
      <c r="P26" s="37">
        <v>25.67</v>
      </c>
      <c r="Q26" t="s">
        <v>44</v>
      </c>
      <c r="R26" t="s">
        <v>44</v>
      </c>
      <c r="S26" t="s">
        <v>44</v>
      </c>
      <c r="T26" t="s">
        <v>45</v>
      </c>
      <c r="U26" s="36" t="s">
        <v>45</v>
      </c>
      <c r="V26" s="36">
        <v>24810</v>
      </c>
      <c r="W26" s="36">
        <v>2119</v>
      </c>
      <c r="X26" s="36">
        <v>2489</v>
      </c>
      <c r="Y26" s="36">
        <v>1603</v>
      </c>
      <c r="Z26">
        <f t="shared" si="0"/>
        <v>1</v>
      </c>
      <c r="AA26">
        <f t="shared" si="1"/>
        <v>1</v>
      </c>
      <c r="AB26">
        <f t="shared" si="2"/>
        <v>0</v>
      </c>
      <c r="AC26">
        <f t="shared" si="3"/>
        <v>0</v>
      </c>
      <c r="AD26">
        <f t="shared" si="4"/>
        <v>0</v>
      </c>
      <c r="AE26">
        <f t="shared" si="5"/>
        <v>0</v>
      </c>
      <c r="AF26" s="38" t="str">
        <f t="shared" si="6"/>
        <v>SRSA</v>
      </c>
      <c r="AG26" s="38">
        <f t="shared" si="7"/>
        <v>0</v>
      </c>
      <c r="AH26" s="38">
        <f t="shared" si="8"/>
        <v>0</v>
      </c>
      <c r="AI26">
        <f t="shared" si="9"/>
        <v>1</v>
      </c>
      <c r="AJ26">
        <f t="shared" si="10"/>
        <v>1</v>
      </c>
      <c r="AK26" t="str">
        <f t="shared" si="11"/>
        <v>Initial</v>
      </c>
      <c r="AL26" t="str">
        <f t="shared" si="12"/>
        <v>SRSA</v>
      </c>
      <c r="AM26">
        <f t="shared" si="13"/>
        <v>0</v>
      </c>
      <c r="AN26">
        <f t="shared" si="14"/>
        <v>0</v>
      </c>
      <c r="AO26">
        <f t="shared" si="15"/>
        <v>0</v>
      </c>
      <c r="AP26" s="70">
        <f t="shared" si="16"/>
        <v>31021</v>
      </c>
    </row>
    <row r="27" spans="1:42" ht="12.75">
      <c r="A27">
        <v>2303610</v>
      </c>
      <c r="B27">
        <v>58</v>
      </c>
      <c r="C27" t="s">
        <v>78</v>
      </c>
      <c r="D27" t="s">
        <v>79</v>
      </c>
      <c r="E27" t="s">
        <v>80</v>
      </c>
      <c r="F27" s="35">
        <v>4683</v>
      </c>
      <c r="G27" s="3">
        <v>10</v>
      </c>
      <c r="H27">
        <v>2073487777</v>
      </c>
      <c r="I27" s="4">
        <v>7</v>
      </c>
      <c r="J27" s="4" t="s">
        <v>44</v>
      </c>
      <c r="K27" t="s">
        <v>45</v>
      </c>
      <c r="L27" s="36" t="s">
        <v>46</v>
      </c>
      <c r="M27" s="36">
        <v>67</v>
      </c>
      <c r="N27" s="36" t="s">
        <v>46</v>
      </c>
      <c r="O27" s="36" t="s">
        <v>44</v>
      </c>
      <c r="P27" s="37">
        <v>36.23</v>
      </c>
      <c r="Q27" t="s">
        <v>44</v>
      </c>
      <c r="R27" t="s">
        <v>44</v>
      </c>
      <c r="S27" t="s">
        <v>44</v>
      </c>
      <c r="T27" t="s">
        <v>45</v>
      </c>
      <c r="U27" s="36" t="s">
        <v>45</v>
      </c>
      <c r="V27" s="36">
        <v>8689</v>
      </c>
      <c r="W27" s="36">
        <v>643</v>
      </c>
      <c r="X27" s="36">
        <v>733</v>
      </c>
      <c r="Y27" s="36">
        <v>697</v>
      </c>
      <c r="Z27">
        <f t="shared" si="0"/>
        <v>1</v>
      </c>
      <c r="AA27">
        <f t="shared" si="1"/>
        <v>1</v>
      </c>
      <c r="AB27">
        <f t="shared" si="2"/>
        <v>0</v>
      </c>
      <c r="AC27">
        <f t="shared" si="3"/>
        <v>0</v>
      </c>
      <c r="AD27">
        <f t="shared" si="4"/>
        <v>0</v>
      </c>
      <c r="AE27">
        <f t="shared" si="5"/>
        <v>0</v>
      </c>
      <c r="AF27" s="38" t="str">
        <f t="shared" si="6"/>
        <v>SRSA</v>
      </c>
      <c r="AG27" s="38">
        <f t="shared" si="7"/>
        <v>0</v>
      </c>
      <c r="AH27" s="38">
        <f t="shared" si="8"/>
        <v>0</v>
      </c>
      <c r="AI27">
        <f t="shared" si="9"/>
        <v>1</v>
      </c>
      <c r="AJ27">
        <f t="shared" si="10"/>
        <v>1</v>
      </c>
      <c r="AK27" t="str">
        <f t="shared" si="11"/>
        <v>Initial</v>
      </c>
      <c r="AL27" t="str">
        <f t="shared" si="12"/>
        <v>SRSA</v>
      </c>
      <c r="AM27">
        <f t="shared" si="13"/>
        <v>0</v>
      </c>
      <c r="AN27">
        <f t="shared" si="14"/>
        <v>0</v>
      </c>
      <c r="AO27">
        <f t="shared" si="15"/>
        <v>0</v>
      </c>
      <c r="AP27" s="70">
        <f t="shared" si="16"/>
        <v>10762</v>
      </c>
    </row>
    <row r="28" spans="1:42" s="58" customFormat="1" ht="12.75">
      <c r="A28" s="58">
        <v>2303640</v>
      </c>
      <c r="B28" s="58">
        <v>60</v>
      </c>
      <c r="C28" s="58" t="s">
        <v>81</v>
      </c>
      <c r="D28" s="58" t="s">
        <v>69</v>
      </c>
      <c r="E28" s="58" t="s">
        <v>70</v>
      </c>
      <c r="F28" s="59">
        <v>4614</v>
      </c>
      <c r="G28" s="60">
        <v>630</v>
      </c>
      <c r="H28" s="58">
        <v>2073749927</v>
      </c>
      <c r="I28" s="61">
        <v>7</v>
      </c>
      <c r="J28" s="61" t="s">
        <v>44</v>
      </c>
      <c r="K28" s="58" t="s">
        <v>45</v>
      </c>
      <c r="L28" s="62" t="s">
        <v>46</v>
      </c>
      <c r="M28" s="62">
        <v>83</v>
      </c>
      <c r="N28" s="62" t="s">
        <v>46</v>
      </c>
      <c r="O28" s="62" t="s">
        <v>44</v>
      </c>
      <c r="P28" s="63">
        <v>6.58</v>
      </c>
      <c r="Q28" s="58" t="s">
        <v>45</v>
      </c>
      <c r="R28" s="58" t="s">
        <v>44</v>
      </c>
      <c r="S28" s="58" t="s">
        <v>44</v>
      </c>
      <c r="T28" s="58" t="s">
        <v>45</v>
      </c>
      <c r="U28" s="62" t="s">
        <v>45</v>
      </c>
      <c r="V28" s="62">
        <v>12591</v>
      </c>
      <c r="W28" s="62">
        <v>15</v>
      </c>
      <c r="X28" s="62">
        <v>1151</v>
      </c>
      <c r="Y28" s="62">
        <v>447</v>
      </c>
      <c r="Z28" s="58">
        <f t="shared" si="0"/>
        <v>1</v>
      </c>
      <c r="AA28" s="58">
        <f t="shared" si="1"/>
        <v>1</v>
      </c>
      <c r="AB28" s="58">
        <f t="shared" si="2"/>
        <v>0</v>
      </c>
      <c r="AC28" s="58">
        <f t="shared" si="3"/>
        <v>0</v>
      </c>
      <c r="AD28" s="58">
        <f t="shared" si="4"/>
        <v>0</v>
      </c>
      <c r="AE28" s="58">
        <f t="shared" si="5"/>
        <v>0</v>
      </c>
      <c r="AF28" s="64" t="str">
        <f t="shared" si="6"/>
        <v>SRSA</v>
      </c>
      <c r="AG28" s="64">
        <f t="shared" si="7"/>
        <v>0</v>
      </c>
      <c r="AH28" s="64">
        <f t="shared" si="8"/>
        <v>0</v>
      </c>
      <c r="AI28" s="58">
        <f t="shared" si="9"/>
        <v>1</v>
      </c>
      <c r="AJ28" s="58">
        <f t="shared" si="10"/>
        <v>0</v>
      </c>
      <c r="AK28" s="58">
        <f t="shared" si="11"/>
        <v>0</v>
      </c>
      <c r="AL28" s="58">
        <f t="shared" si="12"/>
        <v>0</v>
      </c>
      <c r="AM28" s="58">
        <f t="shared" si="13"/>
        <v>0</v>
      </c>
      <c r="AN28" s="58">
        <f t="shared" si="14"/>
        <v>0</v>
      </c>
      <c r="AO28" s="58">
        <f t="shared" si="15"/>
        <v>0</v>
      </c>
      <c r="AP28" s="70">
        <f t="shared" si="16"/>
        <v>14204</v>
      </c>
    </row>
    <row r="29" spans="1:42" s="58" customFormat="1" ht="12.75">
      <c r="A29" s="58">
        <v>2304080</v>
      </c>
      <c r="B29" s="58">
        <v>83</v>
      </c>
      <c r="C29" s="58" t="s">
        <v>82</v>
      </c>
      <c r="D29" s="58" t="s">
        <v>69</v>
      </c>
      <c r="E29" s="58" t="s">
        <v>70</v>
      </c>
      <c r="F29" s="59">
        <v>4614</v>
      </c>
      <c r="G29" s="60">
        <v>630</v>
      </c>
      <c r="H29" s="58">
        <v>2073749927</v>
      </c>
      <c r="I29" s="61">
        <v>7</v>
      </c>
      <c r="J29" s="61" t="s">
        <v>44</v>
      </c>
      <c r="K29" s="58" t="s">
        <v>45</v>
      </c>
      <c r="L29" s="62" t="s">
        <v>46</v>
      </c>
      <c r="M29" s="62">
        <v>59</v>
      </c>
      <c r="N29" s="62" t="s">
        <v>46</v>
      </c>
      <c r="O29" s="62" t="s">
        <v>44</v>
      </c>
      <c r="P29" s="63">
        <v>8.33</v>
      </c>
      <c r="Q29" s="58" t="s">
        <v>45</v>
      </c>
      <c r="R29" s="58" t="s">
        <v>45</v>
      </c>
      <c r="S29" s="58" t="s">
        <v>44</v>
      </c>
      <c r="T29" s="58" t="s">
        <v>45</v>
      </c>
      <c r="U29" s="62" t="s">
        <v>45</v>
      </c>
      <c r="V29" s="62">
        <v>5011</v>
      </c>
      <c r="W29" s="62">
        <v>15</v>
      </c>
      <c r="X29" s="62">
        <v>509</v>
      </c>
      <c r="Y29" s="62">
        <v>381</v>
      </c>
      <c r="Z29" s="58">
        <f t="shared" si="0"/>
        <v>1</v>
      </c>
      <c r="AA29" s="58">
        <f t="shared" si="1"/>
        <v>1</v>
      </c>
      <c r="AB29" s="58">
        <f t="shared" si="2"/>
        <v>0</v>
      </c>
      <c r="AC29" s="58">
        <f t="shared" si="3"/>
        <v>0</v>
      </c>
      <c r="AD29" s="58">
        <f t="shared" si="4"/>
        <v>0</v>
      </c>
      <c r="AE29" s="58">
        <f t="shared" si="5"/>
        <v>0</v>
      </c>
      <c r="AF29" s="64" t="str">
        <f t="shared" si="6"/>
        <v>SRSA</v>
      </c>
      <c r="AG29" s="64">
        <f t="shared" si="7"/>
        <v>0</v>
      </c>
      <c r="AH29" s="64">
        <f t="shared" si="8"/>
        <v>0</v>
      </c>
      <c r="AI29" s="58">
        <f t="shared" si="9"/>
        <v>1</v>
      </c>
      <c r="AJ29" s="58">
        <f t="shared" si="10"/>
        <v>0</v>
      </c>
      <c r="AK29" s="58">
        <f t="shared" si="11"/>
        <v>0</v>
      </c>
      <c r="AL29" s="58">
        <f t="shared" si="12"/>
        <v>0</v>
      </c>
      <c r="AM29" s="58">
        <f t="shared" si="13"/>
        <v>0</v>
      </c>
      <c r="AN29" s="58">
        <f t="shared" si="14"/>
        <v>0</v>
      </c>
      <c r="AO29" s="58">
        <f t="shared" si="15"/>
        <v>0</v>
      </c>
      <c r="AP29" s="70">
        <f t="shared" si="16"/>
        <v>5916</v>
      </c>
    </row>
    <row r="30" spans="1:42" ht="12.75">
      <c r="A30">
        <v>2304110</v>
      </c>
      <c r="B30">
        <v>85</v>
      </c>
      <c r="C30" t="s">
        <v>83</v>
      </c>
      <c r="D30" t="s">
        <v>84</v>
      </c>
      <c r="E30" t="s">
        <v>85</v>
      </c>
      <c r="F30" s="35">
        <v>4750</v>
      </c>
      <c r="G30" s="3">
        <v>9802</v>
      </c>
      <c r="H30">
        <v>2073254611</v>
      </c>
      <c r="I30" s="4">
        <v>6</v>
      </c>
      <c r="J30" s="4" t="s">
        <v>45</v>
      </c>
      <c r="K30" t="s">
        <v>44</v>
      </c>
      <c r="L30" s="36" t="s">
        <v>44</v>
      </c>
      <c r="M30" s="36">
        <v>51</v>
      </c>
      <c r="N30" s="36" t="s">
        <v>46</v>
      </c>
      <c r="O30" s="36" t="s">
        <v>44</v>
      </c>
      <c r="P30" s="37">
        <v>68.09</v>
      </c>
      <c r="Q30" t="s">
        <v>44</v>
      </c>
      <c r="R30" t="s">
        <v>44</v>
      </c>
      <c r="S30" t="s">
        <v>44</v>
      </c>
      <c r="T30" t="s">
        <v>45</v>
      </c>
      <c r="U30" s="36" t="s">
        <v>45</v>
      </c>
      <c r="V30" s="36">
        <v>924</v>
      </c>
      <c r="W30" s="36">
        <v>1432</v>
      </c>
      <c r="X30" s="36">
        <v>1084</v>
      </c>
      <c r="Y30" s="36">
        <v>592</v>
      </c>
      <c r="Z30">
        <f t="shared" si="0"/>
        <v>1</v>
      </c>
      <c r="AA30">
        <f t="shared" si="1"/>
        <v>1</v>
      </c>
      <c r="AB30">
        <f t="shared" si="2"/>
        <v>0</v>
      </c>
      <c r="AC30">
        <f t="shared" si="3"/>
        <v>0</v>
      </c>
      <c r="AD30">
        <f t="shared" si="4"/>
        <v>0</v>
      </c>
      <c r="AE30">
        <f t="shared" si="5"/>
        <v>0</v>
      </c>
      <c r="AF30" s="38" t="str">
        <f t="shared" si="6"/>
        <v>SRSA</v>
      </c>
      <c r="AG30" s="38">
        <f t="shared" si="7"/>
        <v>0</v>
      </c>
      <c r="AH30" s="38">
        <f t="shared" si="8"/>
        <v>0</v>
      </c>
      <c r="AI30">
        <f t="shared" si="9"/>
        <v>1</v>
      </c>
      <c r="AJ30">
        <f t="shared" si="10"/>
        <v>1</v>
      </c>
      <c r="AK30" t="str">
        <f t="shared" si="11"/>
        <v>Initial</v>
      </c>
      <c r="AL30" t="str">
        <f t="shared" si="12"/>
        <v>SRSA</v>
      </c>
      <c r="AM30">
        <f t="shared" si="13"/>
        <v>0</v>
      </c>
      <c r="AN30">
        <f t="shared" si="14"/>
        <v>0</v>
      </c>
      <c r="AO30">
        <f t="shared" si="15"/>
        <v>0</v>
      </c>
      <c r="AP30" s="70">
        <f t="shared" si="16"/>
        <v>4032</v>
      </c>
    </row>
    <row r="31" spans="1:42" ht="12.75">
      <c r="A31">
        <v>2304160</v>
      </c>
      <c r="B31">
        <v>89</v>
      </c>
      <c r="C31" t="s">
        <v>86</v>
      </c>
      <c r="D31" t="s">
        <v>87</v>
      </c>
      <c r="E31" t="s">
        <v>88</v>
      </c>
      <c r="F31" s="35">
        <v>4631</v>
      </c>
      <c r="G31" s="3">
        <v>1110</v>
      </c>
      <c r="H31">
        <v>2078532567</v>
      </c>
      <c r="I31" s="4">
        <v>7</v>
      </c>
      <c r="J31" s="4" t="s">
        <v>44</v>
      </c>
      <c r="K31" t="s">
        <v>45</v>
      </c>
      <c r="L31" s="36" t="s">
        <v>46</v>
      </c>
      <c r="M31" s="36">
        <v>38</v>
      </c>
      <c r="N31" s="36" t="s">
        <v>46</v>
      </c>
      <c r="O31" s="36" t="s">
        <v>44</v>
      </c>
      <c r="P31" s="37">
        <v>42.86</v>
      </c>
      <c r="Q31" t="s">
        <v>44</v>
      </c>
      <c r="R31" t="s">
        <v>44</v>
      </c>
      <c r="S31" t="s">
        <v>44</v>
      </c>
      <c r="T31" t="s">
        <v>45</v>
      </c>
      <c r="U31" s="36" t="s">
        <v>45</v>
      </c>
      <c r="V31" s="36">
        <v>3984</v>
      </c>
      <c r="W31" s="36">
        <v>482</v>
      </c>
      <c r="X31" s="36">
        <v>457</v>
      </c>
      <c r="Y31" s="36">
        <v>398</v>
      </c>
      <c r="Z31">
        <f t="shared" si="0"/>
        <v>1</v>
      </c>
      <c r="AA31">
        <f t="shared" si="1"/>
        <v>1</v>
      </c>
      <c r="AB31">
        <f t="shared" si="2"/>
        <v>0</v>
      </c>
      <c r="AC31">
        <f t="shared" si="3"/>
        <v>0</v>
      </c>
      <c r="AD31">
        <f t="shared" si="4"/>
        <v>0</v>
      </c>
      <c r="AE31">
        <f t="shared" si="5"/>
        <v>0</v>
      </c>
      <c r="AF31" s="38" t="str">
        <f t="shared" si="6"/>
        <v>SRSA</v>
      </c>
      <c r="AG31" s="38">
        <f t="shared" si="7"/>
        <v>0</v>
      </c>
      <c r="AH31" s="38">
        <f t="shared" si="8"/>
        <v>0</v>
      </c>
      <c r="AI31">
        <f t="shared" si="9"/>
        <v>1</v>
      </c>
      <c r="AJ31">
        <f t="shared" si="10"/>
        <v>1</v>
      </c>
      <c r="AK31" t="str">
        <f t="shared" si="11"/>
        <v>Initial</v>
      </c>
      <c r="AL31" t="str">
        <f t="shared" si="12"/>
        <v>SRSA</v>
      </c>
      <c r="AM31">
        <f t="shared" si="13"/>
        <v>0</v>
      </c>
      <c r="AN31">
        <f t="shared" si="14"/>
        <v>0</v>
      </c>
      <c r="AO31">
        <f t="shared" si="15"/>
        <v>0</v>
      </c>
      <c r="AP31" s="70">
        <f t="shared" si="16"/>
        <v>5321</v>
      </c>
    </row>
    <row r="32" spans="1:42" ht="12.75">
      <c r="A32">
        <v>2304230</v>
      </c>
      <c r="B32">
        <v>90</v>
      </c>
      <c r="C32" t="s">
        <v>89</v>
      </c>
      <c r="D32" t="s">
        <v>90</v>
      </c>
      <c r="E32" t="s">
        <v>91</v>
      </c>
      <c r="F32" s="35">
        <v>4353</v>
      </c>
      <c r="G32" s="3">
        <v>3232</v>
      </c>
      <c r="H32">
        <v>2075493261</v>
      </c>
      <c r="I32" s="4">
        <v>7</v>
      </c>
      <c r="J32" s="4" t="s">
        <v>44</v>
      </c>
      <c r="K32" t="s">
        <v>45</v>
      </c>
      <c r="L32" s="36" t="s">
        <v>46</v>
      </c>
      <c r="M32" s="36">
        <v>291</v>
      </c>
      <c r="N32" s="36" t="s">
        <v>46</v>
      </c>
      <c r="O32" s="36" t="s">
        <v>44</v>
      </c>
      <c r="P32" s="37">
        <v>27.65</v>
      </c>
      <c r="Q32" t="s">
        <v>44</v>
      </c>
      <c r="R32" t="s">
        <v>44</v>
      </c>
      <c r="S32" t="s">
        <v>44</v>
      </c>
      <c r="T32" t="s">
        <v>45</v>
      </c>
      <c r="U32" s="36" t="s">
        <v>45</v>
      </c>
      <c r="V32" s="36">
        <v>31396</v>
      </c>
      <c r="W32" s="36">
        <v>3419</v>
      </c>
      <c r="X32" s="36">
        <v>3080</v>
      </c>
      <c r="Y32" s="36">
        <v>2863</v>
      </c>
      <c r="Z32">
        <f t="shared" si="0"/>
        <v>1</v>
      </c>
      <c r="AA32">
        <f t="shared" si="1"/>
        <v>1</v>
      </c>
      <c r="AB32">
        <f t="shared" si="2"/>
        <v>0</v>
      </c>
      <c r="AC32">
        <f t="shared" si="3"/>
        <v>0</v>
      </c>
      <c r="AD32">
        <f t="shared" si="4"/>
        <v>0</v>
      </c>
      <c r="AE32">
        <f t="shared" si="5"/>
        <v>0</v>
      </c>
      <c r="AF32" s="38" t="str">
        <f t="shared" si="6"/>
        <v>SRSA</v>
      </c>
      <c r="AG32" s="38">
        <f t="shared" si="7"/>
        <v>0</v>
      </c>
      <c r="AH32" s="38">
        <f t="shared" si="8"/>
        <v>0</v>
      </c>
      <c r="AI32">
        <f t="shared" si="9"/>
        <v>1</v>
      </c>
      <c r="AJ32">
        <f t="shared" si="10"/>
        <v>1</v>
      </c>
      <c r="AK32" t="str">
        <f t="shared" si="11"/>
        <v>Initial</v>
      </c>
      <c r="AL32" t="str">
        <f t="shared" si="12"/>
        <v>SRSA</v>
      </c>
      <c r="AM32">
        <f t="shared" si="13"/>
        <v>0</v>
      </c>
      <c r="AN32">
        <f t="shared" si="14"/>
        <v>0</v>
      </c>
      <c r="AO32">
        <f t="shared" si="15"/>
        <v>0</v>
      </c>
      <c r="AP32" s="70">
        <f t="shared" si="16"/>
        <v>40758</v>
      </c>
    </row>
    <row r="33" spans="1:42" s="5" customFormat="1" ht="12.75">
      <c r="A33" s="5">
        <v>2304620</v>
      </c>
      <c r="B33" s="5">
        <v>106</v>
      </c>
      <c r="C33" s="5" t="s">
        <v>92</v>
      </c>
      <c r="D33" s="5" t="s">
        <v>63</v>
      </c>
      <c r="E33" s="5" t="s">
        <v>64</v>
      </c>
      <c r="F33" s="42">
        <v>4660</v>
      </c>
      <c r="G33" s="43">
        <v>60</v>
      </c>
      <c r="H33" s="5">
        <v>2072885049</v>
      </c>
      <c r="I33" s="44">
        <v>7</v>
      </c>
      <c r="J33" s="44" t="s">
        <v>44</v>
      </c>
      <c r="K33" s="5" t="s">
        <v>45</v>
      </c>
      <c r="L33" s="41" t="s">
        <v>46</v>
      </c>
      <c r="M33" s="41">
        <v>14</v>
      </c>
      <c r="N33" s="41" t="s">
        <v>46</v>
      </c>
      <c r="O33" s="41" t="s">
        <v>44</v>
      </c>
      <c r="P33" s="45">
        <v>10</v>
      </c>
      <c r="Q33" s="5" t="s">
        <v>45</v>
      </c>
      <c r="R33" s="5" t="s">
        <v>45</v>
      </c>
      <c r="S33" s="5" t="s">
        <v>44</v>
      </c>
      <c r="T33" s="5" t="s">
        <v>45</v>
      </c>
      <c r="U33" s="41" t="s">
        <v>45</v>
      </c>
      <c r="V33" s="41">
        <v>2270</v>
      </c>
      <c r="W33" s="41">
        <v>0</v>
      </c>
      <c r="X33" s="41">
        <v>37</v>
      </c>
      <c r="Y33" s="41">
        <v>124</v>
      </c>
      <c r="Z33" s="5">
        <f t="shared" si="0"/>
        <v>1</v>
      </c>
      <c r="AA33" s="5">
        <f t="shared" si="1"/>
        <v>1</v>
      </c>
      <c r="AB33" s="5">
        <f t="shared" si="2"/>
        <v>0</v>
      </c>
      <c r="AC33" s="5">
        <f t="shared" si="3"/>
        <v>0</v>
      </c>
      <c r="AD33" s="5">
        <f t="shared" si="4"/>
        <v>0</v>
      </c>
      <c r="AE33" s="5">
        <f t="shared" si="5"/>
        <v>0</v>
      </c>
      <c r="AF33" s="46" t="str">
        <f t="shared" si="6"/>
        <v>SRSA</v>
      </c>
      <c r="AG33" s="46">
        <f t="shared" si="7"/>
        <v>0</v>
      </c>
      <c r="AH33" s="46">
        <f t="shared" si="8"/>
        <v>0</v>
      </c>
      <c r="AI33" s="5">
        <f t="shared" si="9"/>
        <v>1</v>
      </c>
      <c r="AJ33" s="5">
        <f t="shared" si="10"/>
        <v>0</v>
      </c>
      <c r="AK33" s="5">
        <f t="shared" si="11"/>
        <v>0</v>
      </c>
      <c r="AL33" s="5">
        <f t="shared" si="12"/>
        <v>0</v>
      </c>
      <c r="AM33" s="5">
        <f t="shared" si="13"/>
        <v>0</v>
      </c>
      <c r="AN33" s="5">
        <f t="shared" si="14"/>
        <v>0</v>
      </c>
      <c r="AO33" s="5">
        <f t="shared" si="15"/>
        <v>0</v>
      </c>
      <c r="AP33" s="70">
        <f t="shared" si="16"/>
        <v>2431</v>
      </c>
    </row>
    <row r="34" spans="1:42" s="5" customFormat="1" ht="12.75">
      <c r="A34" s="5">
        <v>2304860</v>
      </c>
      <c r="B34" s="5">
        <v>116</v>
      </c>
      <c r="C34" s="5" t="s">
        <v>93</v>
      </c>
      <c r="D34" s="5" t="s">
        <v>94</v>
      </c>
      <c r="E34" s="5" t="s">
        <v>95</v>
      </c>
      <c r="F34" s="42">
        <v>4072</v>
      </c>
      <c r="G34" s="43">
        <v>1878</v>
      </c>
      <c r="H34" s="5">
        <v>2072844505</v>
      </c>
      <c r="I34" s="44">
        <v>7</v>
      </c>
      <c r="J34" s="44" t="s">
        <v>44</v>
      </c>
      <c r="K34" s="5" t="s">
        <v>45</v>
      </c>
      <c r="L34" s="41" t="s">
        <v>46</v>
      </c>
      <c r="M34" s="41">
        <v>220</v>
      </c>
      <c r="N34" s="41" t="s">
        <v>46</v>
      </c>
      <c r="O34" s="41" t="s">
        <v>44</v>
      </c>
      <c r="P34" s="45">
        <v>6.61</v>
      </c>
      <c r="Q34" s="5" t="s">
        <v>45</v>
      </c>
      <c r="R34" s="5" t="s">
        <v>45</v>
      </c>
      <c r="S34" s="5" t="s">
        <v>44</v>
      </c>
      <c r="T34" s="5" t="s">
        <v>45</v>
      </c>
      <c r="U34" s="41" t="s">
        <v>45</v>
      </c>
      <c r="V34" s="41">
        <v>8008</v>
      </c>
      <c r="W34" s="41">
        <v>438</v>
      </c>
      <c r="X34" s="41">
        <v>968</v>
      </c>
      <c r="Y34" s="41">
        <v>1180</v>
      </c>
      <c r="Z34" s="5">
        <f t="shared" si="0"/>
        <v>1</v>
      </c>
      <c r="AA34" s="5">
        <f t="shared" si="1"/>
        <v>1</v>
      </c>
      <c r="AB34" s="5">
        <f t="shared" si="2"/>
        <v>0</v>
      </c>
      <c r="AC34" s="5">
        <f t="shared" si="3"/>
        <v>0</v>
      </c>
      <c r="AD34" s="5">
        <f t="shared" si="4"/>
        <v>0</v>
      </c>
      <c r="AE34" s="5">
        <f t="shared" si="5"/>
        <v>0</v>
      </c>
      <c r="AF34" s="46" t="str">
        <f t="shared" si="6"/>
        <v>SRSA</v>
      </c>
      <c r="AG34" s="46">
        <f t="shared" si="7"/>
        <v>0</v>
      </c>
      <c r="AH34" s="46">
        <f t="shared" si="8"/>
        <v>0</v>
      </c>
      <c r="AI34" s="5">
        <f t="shared" si="9"/>
        <v>1</v>
      </c>
      <c r="AJ34" s="5">
        <f t="shared" si="10"/>
        <v>0</v>
      </c>
      <c r="AK34" s="5">
        <f t="shared" si="11"/>
        <v>0</v>
      </c>
      <c r="AL34" s="5">
        <f t="shared" si="12"/>
        <v>0</v>
      </c>
      <c r="AM34" s="5">
        <f t="shared" si="13"/>
        <v>0</v>
      </c>
      <c r="AN34" s="5">
        <f t="shared" si="14"/>
        <v>0</v>
      </c>
      <c r="AO34" s="5">
        <f t="shared" si="15"/>
        <v>0</v>
      </c>
      <c r="AP34" s="70">
        <f t="shared" si="16"/>
        <v>10594</v>
      </c>
    </row>
    <row r="35" spans="1:42" ht="12.75">
      <c r="A35">
        <v>2304890</v>
      </c>
      <c r="B35">
        <v>118</v>
      </c>
      <c r="C35" t="s">
        <v>96</v>
      </c>
      <c r="D35" t="s">
        <v>97</v>
      </c>
      <c r="E35" t="s">
        <v>49</v>
      </c>
      <c r="F35" s="35">
        <v>4429</v>
      </c>
      <c r="G35" s="3">
        <v>6222</v>
      </c>
      <c r="H35">
        <v>2078434314</v>
      </c>
      <c r="I35" s="4">
        <v>7</v>
      </c>
      <c r="J35" s="4" t="s">
        <v>44</v>
      </c>
      <c r="K35" t="s">
        <v>45</v>
      </c>
      <c r="L35" s="36" t="s">
        <v>46</v>
      </c>
      <c r="M35" s="36">
        <v>167</v>
      </c>
      <c r="N35" s="36" t="s">
        <v>46</v>
      </c>
      <c r="O35" s="36" t="s">
        <v>44</v>
      </c>
      <c r="P35" s="37">
        <v>7.56</v>
      </c>
      <c r="Q35" t="s">
        <v>45</v>
      </c>
      <c r="R35" t="s">
        <v>45</v>
      </c>
      <c r="S35" t="s">
        <v>44</v>
      </c>
      <c r="T35" t="s">
        <v>45</v>
      </c>
      <c r="U35" s="36" t="s">
        <v>45</v>
      </c>
      <c r="V35" s="36">
        <v>9713</v>
      </c>
      <c r="W35" s="36">
        <v>774</v>
      </c>
      <c r="X35" s="36">
        <v>1163</v>
      </c>
      <c r="Y35" s="36">
        <v>965</v>
      </c>
      <c r="Z35">
        <f t="shared" si="0"/>
        <v>1</v>
      </c>
      <c r="AA35">
        <f t="shared" si="1"/>
        <v>1</v>
      </c>
      <c r="AB35">
        <f t="shared" si="2"/>
        <v>0</v>
      </c>
      <c r="AC35">
        <f t="shared" si="3"/>
        <v>0</v>
      </c>
      <c r="AD35">
        <f t="shared" si="4"/>
        <v>0</v>
      </c>
      <c r="AE35">
        <f t="shared" si="5"/>
        <v>0</v>
      </c>
      <c r="AF35" s="38" t="str">
        <f t="shared" si="6"/>
        <v>SRSA</v>
      </c>
      <c r="AG35" s="38">
        <f t="shared" si="7"/>
        <v>0</v>
      </c>
      <c r="AH35" s="38">
        <f t="shared" si="8"/>
        <v>0</v>
      </c>
      <c r="AI35">
        <f t="shared" si="9"/>
        <v>1</v>
      </c>
      <c r="AJ35">
        <f t="shared" si="10"/>
        <v>0</v>
      </c>
      <c r="AK35">
        <f t="shared" si="11"/>
        <v>0</v>
      </c>
      <c r="AL35">
        <f t="shared" si="12"/>
        <v>0</v>
      </c>
      <c r="AM35">
        <f t="shared" si="13"/>
        <v>0</v>
      </c>
      <c r="AN35">
        <f t="shared" si="14"/>
        <v>0</v>
      </c>
      <c r="AO35">
        <f t="shared" si="15"/>
        <v>0</v>
      </c>
      <c r="AP35" s="70">
        <f t="shared" si="16"/>
        <v>12615</v>
      </c>
    </row>
    <row r="36" spans="1:42" ht="12.75">
      <c r="A36">
        <v>2304895</v>
      </c>
      <c r="B36">
        <v>913</v>
      </c>
      <c r="C36" t="s">
        <v>98</v>
      </c>
      <c r="D36" t="s">
        <v>79</v>
      </c>
      <c r="E36" t="s">
        <v>80</v>
      </c>
      <c r="F36" s="35">
        <v>4683</v>
      </c>
      <c r="G36" s="3">
        <v>10</v>
      </c>
      <c r="H36">
        <v>2073487777</v>
      </c>
      <c r="I36" s="4" t="s">
        <v>99</v>
      </c>
      <c r="J36" s="4" t="s">
        <v>44</v>
      </c>
      <c r="K36" t="s">
        <v>45</v>
      </c>
      <c r="L36" s="36" t="s">
        <v>46</v>
      </c>
      <c r="M36" s="36">
        <v>445</v>
      </c>
      <c r="N36" s="36" t="s">
        <v>46</v>
      </c>
      <c r="O36" s="36" t="s">
        <v>44</v>
      </c>
      <c r="P36" s="37">
        <v>22.85</v>
      </c>
      <c r="Q36" t="s">
        <v>44</v>
      </c>
      <c r="R36" t="s">
        <v>44</v>
      </c>
      <c r="S36" t="s">
        <v>44</v>
      </c>
      <c r="T36" t="s">
        <v>45</v>
      </c>
      <c r="U36" s="36" t="s">
        <v>45</v>
      </c>
      <c r="V36" s="36">
        <v>28581</v>
      </c>
      <c r="W36" s="36">
        <v>4076</v>
      </c>
      <c r="X36" s="36">
        <v>4916</v>
      </c>
      <c r="Y36" s="36">
        <v>4908</v>
      </c>
      <c r="Z36">
        <f t="shared" si="0"/>
        <v>1</v>
      </c>
      <c r="AA36">
        <f t="shared" si="1"/>
        <v>1</v>
      </c>
      <c r="AB36">
        <f t="shared" si="2"/>
        <v>0</v>
      </c>
      <c r="AC36">
        <f t="shared" si="3"/>
        <v>0</v>
      </c>
      <c r="AD36">
        <f t="shared" si="4"/>
        <v>0</v>
      </c>
      <c r="AE36">
        <f t="shared" si="5"/>
        <v>0</v>
      </c>
      <c r="AF36" s="38" t="str">
        <f t="shared" si="6"/>
        <v>SRSA</v>
      </c>
      <c r="AG36" s="38">
        <f t="shared" si="7"/>
        <v>0</v>
      </c>
      <c r="AH36" s="38">
        <f t="shared" si="8"/>
        <v>0</v>
      </c>
      <c r="AI36">
        <f t="shared" si="9"/>
        <v>1</v>
      </c>
      <c r="AJ36">
        <f t="shared" si="10"/>
        <v>1</v>
      </c>
      <c r="AK36" t="str">
        <f t="shared" si="11"/>
        <v>Initial</v>
      </c>
      <c r="AL36" t="str">
        <f t="shared" si="12"/>
        <v>SRSA</v>
      </c>
      <c r="AM36">
        <f t="shared" si="13"/>
        <v>0</v>
      </c>
      <c r="AN36">
        <f t="shared" si="14"/>
        <v>0</v>
      </c>
      <c r="AO36">
        <f t="shared" si="15"/>
        <v>0</v>
      </c>
      <c r="AP36" s="70">
        <f t="shared" si="16"/>
        <v>42481</v>
      </c>
    </row>
    <row r="37" spans="1:42" s="5" customFormat="1" ht="12.75">
      <c r="A37" s="5">
        <v>2305130</v>
      </c>
      <c r="B37" s="5">
        <v>128</v>
      </c>
      <c r="C37" s="5" t="s">
        <v>100</v>
      </c>
      <c r="D37" s="5" t="s">
        <v>101</v>
      </c>
      <c r="E37" s="5" t="s">
        <v>102</v>
      </c>
      <c r="F37" s="42">
        <v>4342</v>
      </c>
      <c r="G37" s="43">
        <v>430</v>
      </c>
      <c r="H37" s="5">
        <v>2077372559</v>
      </c>
      <c r="I37" s="44">
        <v>7</v>
      </c>
      <c r="J37" s="44" t="s">
        <v>44</v>
      </c>
      <c r="K37" s="5" t="s">
        <v>45</v>
      </c>
      <c r="L37" s="41" t="s">
        <v>46</v>
      </c>
      <c r="M37" s="41">
        <v>120</v>
      </c>
      <c r="N37" s="41" t="s">
        <v>46</v>
      </c>
      <c r="O37" s="41" t="s">
        <v>44</v>
      </c>
      <c r="P37" s="45">
        <v>28.35</v>
      </c>
      <c r="Q37" s="5" t="s">
        <v>44</v>
      </c>
      <c r="R37" s="5" t="s">
        <v>44</v>
      </c>
      <c r="S37" s="5" t="s">
        <v>44</v>
      </c>
      <c r="T37" s="5" t="s">
        <v>45</v>
      </c>
      <c r="U37" s="41" t="s">
        <v>45</v>
      </c>
      <c r="V37" s="41">
        <v>11028</v>
      </c>
      <c r="W37" s="41">
        <v>1432</v>
      </c>
      <c r="X37" s="41">
        <v>1446</v>
      </c>
      <c r="Y37" s="41">
        <v>1214</v>
      </c>
      <c r="Z37" s="5">
        <f t="shared" si="0"/>
        <v>1</v>
      </c>
      <c r="AA37" s="5">
        <f t="shared" si="1"/>
        <v>1</v>
      </c>
      <c r="AB37" s="5">
        <f t="shared" si="2"/>
        <v>0</v>
      </c>
      <c r="AC37" s="5">
        <f t="shared" si="3"/>
        <v>0</v>
      </c>
      <c r="AD37" s="5">
        <f t="shared" si="4"/>
        <v>0</v>
      </c>
      <c r="AE37" s="5">
        <f t="shared" si="5"/>
        <v>0</v>
      </c>
      <c r="AF37" s="46" t="str">
        <f t="shared" si="6"/>
        <v>SRSA</v>
      </c>
      <c r="AG37" s="46">
        <f t="shared" si="7"/>
        <v>0</v>
      </c>
      <c r="AH37" s="46">
        <f t="shared" si="8"/>
        <v>0</v>
      </c>
      <c r="AI37" s="5">
        <f t="shared" si="9"/>
        <v>1</v>
      </c>
      <c r="AJ37" s="5">
        <f t="shared" si="10"/>
        <v>1</v>
      </c>
      <c r="AK37" s="5" t="str">
        <f t="shared" si="11"/>
        <v>Initial</v>
      </c>
      <c r="AL37" s="5" t="str">
        <f t="shared" si="12"/>
        <v>SRSA</v>
      </c>
      <c r="AM37" s="5">
        <f t="shared" si="13"/>
        <v>0</v>
      </c>
      <c r="AN37" s="5">
        <f t="shared" si="14"/>
        <v>0</v>
      </c>
      <c r="AO37" s="5">
        <f t="shared" si="15"/>
        <v>0</v>
      </c>
      <c r="AP37" s="70">
        <f t="shared" si="16"/>
        <v>15120</v>
      </c>
    </row>
    <row r="38" spans="1:42" ht="12.75">
      <c r="A38">
        <v>2305280</v>
      </c>
      <c r="B38">
        <v>136</v>
      </c>
      <c r="C38" t="s">
        <v>103</v>
      </c>
      <c r="D38" t="s">
        <v>104</v>
      </c>
      <c r="E38" t="s">
        <v>105</v>
      </c>
      <c r="F38" s="35">
        <v>4430</v>
      </c>
      <c r="G38" s="3">
        <v>1139</v>
      </c>
      <c r="H38">
        <v>2077463500</v>
      </c>
      <c r="I38" s="4">
        <v>7</v>
      </c>
      <c r="J38" s="4" t="s">
        <v>44</v>
      </c>
      <c r="K38" t="s">
        <v>45</v>
      </c>
      <c r="L38" s="36" t="s">
        <v>46</v>
      </c>
      <c r="M38" s="36">
        <v>204</v>
      </c>
      <c r="N38" s="36" t="s">
        <v>46</v>
      </c>
      <c r="O38" s="36" t="s">
        <v>44</v>
      </c>
      <c r="P38" s="37">
        <v>27.98</v>
      </c>
      <c r="Q38" t="s">
        <v>44</v>
      </c>
      <c r="R38" t="s">
        <v>44</v>
      </c>
      <c r="S38" t="s">
        <v>44</v>
      </c>
      <c r="T38" t="s">
        <v>45</v>
      </c>
      <c r="U38" s="36" t="s">
        <v>45</v>
      </c>
      <c r="V38" s="36">
        <v>19633</v>
      </c>
      <c r="W38" s="36">
        <v>3156</v>
      </c>
      <c r="X38" s="36">
        <v>3866</v>
      </c>
      <c r="Y38" s="36">
        <v>2574</v>
      </c>
      <c r="Z38">
        <f t="shared" si="0"/>
        <v>1</v>
      </c>
      <c r="AA38">
        <f t="shared" si="1"/>
        <v>1</v>
      </c>
      <c r="AB38">
        <f t="shared" si="2"/>
        <v>0</v>
      </c>
      <c r="AC38">
        <f t="shared" si="3"/>
        <v>0</v>
      </c>
      <c r="AD38">
        <f t="shared" si="4"/>
        <v>0</v>
      </c>
      <c r="AE38">
        <f t="shared" si="5"/>
        <v>0</v>
      </c>
      <c r="AF38" s="38" t="str">
        <f t="shared" si="6"/>
        <v>SRSA</v>
      </c>
      <c r="AG38" s="38">
        <f t="shared" si="7"/>
        <v>0</v>
      </c>
      <c r="AH38" s="38">
        <f t="shared" si="8"/>
        <v>0</v>
      </c>
      <c r="AI38">
        <f t="shared" si="9"/>
        <v>1</v>
      </c>
      <c r="AJ38">
        <f t="shared" si="10"/>
        <v>1</v>
      </c>
      <c r="AK38" t="str">
        <f t="shared" si="11"/>
        <v>Initial</v>
      </c>
      <c r="AL38" t="str">
        <f t="shared" si="12"/>
        <v>SRSA</v>
      </c>
      <c r="AM38">
        <f t="shared" si="13"/>
        <v>0</v>
      </c>
      <c r="AN38">
        <f t="shared" si="14"/>
        <v>0</v>
      </c>
      <c r="AO38">
        <f t="shared" si="15"/>
        <v>0</v>
      </c>
      <c r="AP38" s="70">
        <f t="shared" si="16"/>
        <v>29229</v>
      </c>
    </row>
    <row r="39" spans="1:42" ht="12.75">
      <c r="A39">
        <v>2305380</v>
      </c>
      <c r="B39">
        <v>912</v>
      </c>
      <c r="C39" t="s">
        <v>106</v>
      </c>
      <c r="D39" t="s">
        <v>107</v>
      </c>
      <c r="E39" t="s">
        <v>108</v>
      </c>
      <c r="F39" s="35">
        <v>4424</v>
      </c>
      <c r="G39" s="3">
        <v>9716</v>
      </c>
      <c r="H39">
        <v>2074482882</v>
      </c>
      <c r="I39" s="4">
        <v>7</v>
      </c>
      <c r="J39" s="4" t="s">
        <v>44</v>
      </c>
      <c r="K39" t="s">
        <v>45</v>
      </c>
      <c r="L39" s="36" t="s">
        <v>46</v>
      </c>
      <c r="M39" s="36">
        <v>46</v>
      </c>
      <c r="N39" s="36" t="s">
        <v>46</v>
      </c>
      <c r="O39" s="36" t="s">
        <v>44</v>
      </c>
      <c r="P39" s="37">
        <v>51.06</v>
      </c>
      <c r="Q39" t="s">
        <v>44</v>
      </c>
      <c r="R39" t="s">
        <v>44</v>
      </c>
      <c r="S39" t="s">
        <v>44</v>
      </c>
      <c r="T39" t="s">
        <v>45</v>
      </c>
      <c r="U39" s="36" t="s">
        <v>45</v>
      </c>
      <c r="V39" s="36">
        <v>2304</v>
      </c>
      <c r="W39" s="36">
        <v>628</v>
      </c>
      <c r="X39" s="36">
        <v>563</v>
      </c>
      <c r="Y39" s="36">
        <v>535</v>
      </c>
      <c r="Z39">
        <f t="shared" si="0"/>
        <v>1</v>
      </c>
      <c r="AA39">
        <f t="shared" si="1"/>
        <v>1</v>
      </c>
      <c r="AB39">
        <f t="shared" si="2"/>
        <v>0</v>
      </c>
      <c r="AC39">
        <f t="shared" si="3"/>
        <v>0</v>
      </c>
      <c r="AD39">
        <f t="shared" si="4"/>
        <v>0</v>
      </c>
      <c r="AE39">
        <f t="shared" si="5"/>
        <v>0</v>
      </c>
      <c r="AF39" s="38" t="str">
        <f t="shared" si="6"/>
        <v>SRSA</v>
      </c>
      <c r="AG39" s="38">
        <f t="shared" si="7"/>
        <v>0</v>
      </c>
      <c r="AH39" s="38">
        <f t="shared" si="8"/>
        <v>0</v>
      </c>
      <c r="AI39">
        <f t="shared" si="9"/>
        <v>1</v>
      </c>
      <c r="AJ39">
        <f t="shared" si="10"/>
        <v>1</v>
      </c>
      <c r="AK39" t="str">
        <f t="shared" si="11"/>
        <v>Initial</v>
      </c>
      <c r="AL39" t="str">
        <f t="shared" si="12"/>
        <v>SRSA</v>
      </c>
      <c r="AM39">
        <f t="shared" si="13"/>
        <v>0</v>
      </c>
      <c r="AN39">
        <f t="shared" si="14"/>
        <v>0</v>
      </c>
      <c r="AO39">
        <f t="shared" si="15"/>
        <v>0</v>
      </c>
      <c r="AP39" s="70">
        <f t="shared" si="16"/>
        <v>4030</v>
      </c>
    </row>
    <row r="40" spans="1:42" ht="12.75">
      <c r="A40">
        <v>2305310</v>
      </c>
      <c r="B40">
        <v>137</v>
      </c>
      <c r="C40" t="s">
        <v>109</v>
      </c>
      <c r="D40" t="s">
        <v>110</v>
      </c>
      <c r="E40" t="s">
        <v>111</v>
      </c>
      <c r="F40" s="35">
        <v>4740</v>
      </c>
      <c r="G40" s="3">
        <v>126</v>
      </c>
      <c r="H40">
        <v>2074887700</v>
      </c>
      <c r="I40" s="4">
        <v>7</v>
      </c>
      <c r="J40" s="4" t="s">
        <v>44</v>
      </c>
      <c r="K40" t="s">
        <v>45</v>
      </c>
      <c r="L40" s="36" t="s">
        <v>46</v>
      </c>
      <c r="M40" s="36">
        <v>207</v>
      </c>
      <c r="N40" s="36" t="s">
        <v>46</v>
      </c>
      <c r="O40" s="36" t="s">
        <v>44</v>
      </c>
      <c r="P40" s="37">
        <v>25.64</v>
      </c>
      <c r="Q40" t="s">
        <v>44</v>
      </c>
      <c r="R40" t="s">
        <v>45</v>
      </c>
      <c r="S40" t="s">
        <v>44</v>
      </c>
      <c r="T40" t="s">
        <v>45</v>
      </c>
      <c r="U40" s="36" t="s">
        <v>45</v>
      </c>
      <c r="V40" s="36">
        <v>19503</v>
      </c>
      <c r="W40" s="36">
        <v>2352</v>
      </c>
      <c r="X40" s="36">
        <v>2371</v>
      </c>
      <c r="Y40" s="36">
        <v>2223</v>
      </c>
      <c r="Z40">
        <f t="shared" si="0"/>
        <v>1</v>
      </c>
      <c r="AA40">
        <f t="shared" si="1"/>
        <v>1</v>
      </c>
      <c r="AB40">
        <f t="shared" si="2"/>
        <v>0</v>
      </c>
      <c r="AC40">
        <f t="shared" si="3"/>
        <v>0</v>
      </c>
      <c r="AD40">
        <f t="shared" si="4"/>
        <v>0</v>
      </c>
      <c r="AE40">
        <f t="shared" si="5"/>
        <v>0</v>
      </c>
      <c r="AF40" s="38" t="str">
        <f t="shared" si="6"/>
        <v>SRSA</v>
      </c>
      <c r="AG40" s="38">
        <f t="shared" si="7"/>
        <v>0</v>
      </c>
      <c r="AH40" s="38">
        <f t="shared" si="8"/>
        <v>0</v>
      </c>
      <c r="AI40">
        <f t="shared" si="9"/>
        <v>1</v>
      </c>
      <c r="AJ40">
        <f t="shared" si="10"/>
        <v>1</v>
      </c>
      <c r="AK40" t="str">
        <f t="shared" si="11"/>
        <v>Initial</v>
      </c>
      <c r="AL40" t="str">
        <f t="shared" si="12"/>
        <v>SRSA</v>
      </c>
      <c r="AM40">
        <f t="shared" si="13"/>
        <v>0</v>
      </c>
      <c r="AN40">
        <f t="shared" si="14"/>
        <v>0</v>
      </c>
      <c r="AO40">
        <f t="shared" si="15"/>
        <v>0</v>
      </c>
      <c r="AP40" s="70">
        <f t="shared" si="16"/>
        <v>26449</v>
      </c>
    </row>
    <row r="41" spans="1:42" ht="12.75">
      <c r="A41">
        <v>2305360</v>
      </c>
      <c r="B41">
        <v>138</v>
      </c>
      <c r="C41" t="s">
        <v>112</v>
      </c>
      <c r="D41" t="s">
        <v>87</v>
      </c>
      <c r="E41" t="s">
        <v>88</v>
      </c>
      <c r="F41" s="35">
        <v>4631</v>
      </c>
      <c r="G41" s="3">
        <v>1110</v>
      </c>
      <c r="H41">
        <v>2078532567</v>
      </c>
      <c r="I41" s="4">
        <v>7</v>
      </c>
      <c r="J41" s="4" t="s">
        <v>44</v>
      </c>
      <c r="K41" t="s">
        <v>45</v>
      </c>
      <c r="L41" s="36" t="s">
        <v>46</v>
      </c>
      <c r="M41" s="36">
        <v>295</v>
      </c>
      <c r="N41" s="36" t="s">
        <v>46</v>
      </c>
      <c r="O41" s="36" t="s">
        <v>44</v>
      </c>
      <c r="P41" s="37">
        <v>39.33</v>
      </c>
      <c r="Q41" t="s">
        <v>44</v>
      </c>
      <c r="R41" t="s">
        <v>45</v>
      </c>
      <c r="S41" t="s">
        <v>44</v>
      </c>
      <c r="T41" t="s">
        <v>45</v>
      </c>
      <c r="U41" s="36" t="s">
        <v>45</v>
      </c>
      <c r="V41" s="36">
        <v>28603</v>
      </c>
      <c r="W41" s="36">
        <v>4179</v>
      </c>
      <c r="X41" s="36">
        <v>3639</v>
      </c>
      <c r="Y41" s="36">
        <v>3689</v>
      </c>
      <c r="Z41">
        <f t="shared" si="0"/>
        <v>1</v>
      </c>
      <c r="AA41">
        <f t="shared" si="1"/>
        <v>1</v>
      </c>
      <c r="AB41">
        <f t="shared" si="2"/>
        <v>0</v>
      </c>
      <c r="AC41">
        <f t="shared" si="3"/>
        <v>0</v>
      </c>
      <c r="AD41">
        <f t="shared" si="4"/>
        <v>0</v>
      </c>
      <c r="AE41">
        <f t="shared" si="5"/>
        <v>0</v>
      </c>
      <c r="AF41" s="38" t="str">
        <f t="shared" si="6"/>
        <v>SRSA</v>
      </c>
      <c r="AG41" s="38">
        <f t="shared" si="7"/>
        <v>0</v>
      </c>
      <c r="AH41" s="38">
        <f t="shared" si="8"/>
        <v>0</v>
      </c>
      <c r="AI41">
        <f t="shared" si="9"/>
        <v>1</v>
      </c>
      <c r="AJ41">
        <f t="shared" si="10"/>
        <v>1</v>
      </c>
      <c r="AK41" t="str">
        <f t="shared" si="11"/>
        <v>Initial</v>
      </c>
      <c r="AL41" t="str">
        <f t="shared" si="12"/>
        <v>SRSA</v>
      </c>
      <c r="AM41">
        <f t="shared" si="13"/>
        <v>0</v>
      </c>
      <c r="AN41">
        <f t="shared" si="14"/>
        <v>0</v>
      </c>
      <c r="AO41">
        <f t="shared" si="15"/>
        <v>0</v>
      </c>
      <c r="AP41" s="70">
        <f t="shared" si="16"/>
        <v>40110</v>
      </c>
    </row>
    <row r="42" spans="1:42" s="5" customFormat="1" ht="12.75">
      <c r="A42" s="5">
        <v>2305400</v>
      </c>
      <c r="B42" s="5">
        <v>140</v>
      </c>
      <c r="C42" s="5" t="s">
        <v>113</v>
      </c>
      <c r="D42" s="5" t="s">
        <v>114</v>
      </c>
      <c r="E42" s="5" t="s">
        <v>115</v>
      </c>
      <c r="F42" s="42">
        <v>4538</v>
      </c>
      <c r="G42" s="43">
        <v>1834</v>
      </c>
      <c r="H42" s="5">
        <v>2076332874</v>
      </c>
      <c r="I42" s="44">
        <v>7</v>
      </c>
      <c r="J42" s="44" t="s">
        <v>44</v>
      </c>
      <c r="K42" s="5" t="s">
        <v>45</v>
      </c>
      <c r="L42" s="41" t="s">
        <v>46</v>
      </c>
      <c r="M42" s="41">
        <v>71</v>
      </c>
      <c r="N42" s="41" t="s">
        <v>46</v>
      </c>
      <c r="O42" s="41" t="s">
        <v>44</v>
      </c>
      <c r="P42" s="45">
        <v>11.84</v>
      </c>
      <c r="Q42" s="5" t="s">
        <v>45</v>
      </c>
      <c r="R42" s="5" t="s">
        <v>45</v>
      </c>
      <c r="S42" s="5" t="s">
        <v>44</v>
      </c>
      <c r="T42" s="5" t="s">
        <v>45</v>
      </c>
      <c r="U42" s="41" t="s">
        <v>45</v>
      </c>
      <c r="V42" s="41">
        <v>10966</v>
      </c>
      <c r="W42" s="41">
        <v>745</v>
      </c>
      <c r="X42" s="41">
        <v>1218</v>
      </c>
      <c r="Y42" s="41">
        <v>554</v>
      </c>
      <c r="Z42" s="5">
        <f t="shared" si="0"/>
        <v>1</v>
      </c>
      <c r="AA42" s="5">
        <f t="shared" si="1"/>
        <v>1</v>
      </c>
      <c r="AB42" s="5">
        <f t="shared" si="2"/>
        <v>0</v>
      </c>
      <c r="AC42" s="5">
        <f t="shared" si="3"/>
        <v>0</v>
      </c>
      <c r="AD42" s="5">
        <f t="shared" si="4"/>
        <v>0</v>
      </c>
      <c r="AE42" s="5">
        <f t="shared" si="5"/>
        <v>0</v>
      </c>
      <c r="AF42" s="46" t="str">
        <f t="shared" si="6"/>
        <v>SRSA</v>
      </c>
      <c r="AG42" s="46">
        <f t="shared" si="7"/>
        <v>0</v>
      </c>
      <c r="AH42" s="46">
        <f t="shared" si="8"/>
        <v>0</v>
      </c>
      <c r="AI42" s="5">
        <f t="shared" si="9"/>
        <v>1</v>
      </c>
      <c r="AJ42" s="5">
        <f t="shared" si="10"/>
        <v>0</v>
      </c>
      <c r="AK42" s="5">
        <f t="shared" si="11"/>
        <v>0</v>
      </c>
      <c r="AL42" s="5">
        <f t="shared" si="12"/>
        <v>0</v>
      </c>
      <c r="AM42" s="5">
        <f t="shared" si="13"/>
        <v>0</v>
      </c>
      <c r="AN42" s="5">
        <f t="shared" si="14"/>
        <v>0</v>
      </c>
      <c r="AO42" s="5">
        <f t="shared" si="15"/>
        <v>0</v>
      </c>
      <c r="AP42" s="70">
        <f t="shared" si="16"/>
        <v>13483</v>
      </c>
    </row>
    <row r="43" spans="1:42" s="58" customFormat="1" ht="12.75">
      <c r="A43" s="58">
        <v>2312100</v>
      </c>
      <c r="B43" s="58">
        <v>600</v>
      </c>
      <c r="C43" s="58" t="s">
        <v>116</v>
      </c>
      <c r="D43" s="58" t="s">
        <v>117</v>
      </c>
      <c r="E43" s="58" t="s">
        <v>118</v>
      </c>
      <c r="F43" s="59">
        <v>4333</v>
      </c>
      <c r="G43" s="60">
        <v>23</v>
      </c>
      <c r="H43" s="58">
        <v>2076246892</v>
      </c>
      <c r="I43" s="61">
        <v>7</v>
      </c>
      <c r="J43" s="61" t="s">
        <v>44</v>
      </c>
      <c r="K43" s="58" t="s">
        <v>45</v>
      </c>
      <c r="L43" s="62" t="s">
        <v>46</v>
      </c>
      <c r="M43" s="62">
        <v>189</v>
      </c>
      <c r="N43" s="62" t="s">
        <v>46</v>
      </c>
      <c r="O43" s="62" t="s">
        <v>44</v>
      </c>
      <c r="P43" s="63" t="s">
        <v>119</v>
      </c>
      <c r="Q43" s="58" t="s">
        <v>119</v>
      </c>
      <c r="R43" s="58" t="s">
        <v>44</v>
      </c>
      <c r="S43" s="58" t="s">
        <v>44</v>
      </c>
      <c r="T43" s="58" t="s">
        <v>45</v>
      </c>
      <c r="U43" s="62" t="s">
        <v>45</v>
      </c>
      <c r="V43" s="62">
        <v>110181</v>
      </c>
      <c r="W43" s="62">
        <v>6823</v>
      </c>
      <c r="X43" s="62">
        <v>5975</v>
      </c>
      <c r="Y43" s="62">
        <v>2298</v>
      </c>
      <c r="Z43" s="58">
        <f t="shared" si="0"/>
        <v>1</v>
      </c>
      <c r="AA43" s="58">
        <f t="shared" si="1"/>
        <v>1</v>
      </c>
      <c r="AB43" s="58">
        <f t="shared" si="2"/>
        <v>0</v>
      </c>
      <c r="AC43" s="58">
        <f t="shared" si="3"/>
        <v>0</v>
      </c>
      <c r="AD43" s="58">
        <f t="shared" si="4"/>
        <v>0</v>
      </c>
      <c r="AE43" s="58">
        <f t="shared" si="5"/>
        <v>0</v>
      </c>
      <c r="AF43" s="64" t="str">
        <f t="shared" si="6"/>
        <v>SRSA</v>
      </c>
      <c r="AG43" s="64">
        <f t="shared" si="7"/>
        <v>0</v>
      </c>
      <c r="AH43" s="64">
        <f t="shared" si="8"/>
        <v>0</v>
      </c>
      <c r="AI43" s="58">
        <f t="shared" si="9"/>
        <v>1</v>
      </c>
      <c r="AJ43" s="58">
        <f t="shared" si="10"/>
        <v>1</v>
      </c>
      <c r="AK43" s="58" t="str">
        <f t="shared" si="11"/>
        <v>Initial</v>
      </c>
      <c r="AL43" s="58" t="str">
        <f t="shared" si="12"/>
        <v>SRSA</v>
      </c>
      <c r="AM43" s="58">
        <f t="shared" si="13"/>
        <v>0</v>
      </c>
      <c r="AN43" s="58">
        <f t="shared" si="14"/>
        <v>0</v>
      </c>
      <c r="AO43" s="58">
        <f t="shared" si="15"/>
        <v>0</v>
      </c>
      <c r="AP43" s="70">
        <f t="shared" si="16"/>
        <v>125277</v>
      </c>
    </row>
    <row r="44" spans="1:42" s="5" customFormat="1" ht="12.75">
      <c r="A44" s="5">
        <v>2300008</v>
      </c>
      <c r="B44" s="5">
        <v>154</v>
      </c>
      <c r="C44" s="5" t="s">
        <v>120</v>
      </c>
      <c r="D44" s="5" t="s">
        <v>121</v>
      </c>
      <c r="E44" s="5" t="s">
        <v>122</v>
      </c>
      <c r="F44" s="42">
        <v>4349</v>
      </c>
      <c r="G44" s="43">
        <v>9511</v>
      </c>
      <c r="H44" s="5">
        <v>2076854770</v>
      </c>
      <c r="I44" s="44">
        <v>7</v>
      </c>
      <c r="J44" s="44" t="s">
        <v>44</v>
      </c>
      <c r="K44" s="5" t="s">
        <v>45</v>
      </c>
      <c r="L44" s="41" t="s">
        <v>46</v>
      </c>
      <c r="M44" s="41">
        <v>66</v>
      </c>
      <c r="N44" s="41" t="s">
        <v>46</v>
      </c>
      <c r="O44" s="41" t="s">
        <v>44</v>
      </c>
      <c r="P44" s="45">
        <v>20.59</v>
      </c>
      <c r="Q44" s="5" t="s">
        <v>44</v>
      </c>
      <c r="R44" s="5" t="s">
        <v>44</v>
      </c>
      <c r="S44" s="5" t="s">
        <v>44</v>
      </c>
      <c r="T44" s="5" t="s">
        <v>45</v>
      </c>
      <c r="U44" s="41" t="s">
        <v>45</v>
      </c>
      <c r="V44" s="41">
        <v>6075</v>
      </c>
      <c r="W44" s="41">
        <v>73</v>
      </c>
      <c r="X44" s="41">
        <v>608</v>
      </c>
      <c r="Y44" s="41">
        <v>381</v>
      </c>
      <c r="Z44" s="5">
        <f t="shared" si="0"/>
        <v>1</v>
      </c>
      <c r="AA44" s="5">
        <f t="shared" si="1"/>
        <v>1</v>
      </c>
      <c r="AB44" s="5">
        <f t="shared" si="2"/>
        <v>0</v>
      </c>
      <c r="AC44" s="5">
        <f t="shared" si="3"/>
        <v>0</v>
      </c>
      <c r="AD44" s="5">
        <f t="shared" si="4"/>
        <v>0</v>
      </c>
      <c r="AE44" s="5">
        <f t="shared" si="5"/>
        <v>0</v>
      </c>
      <c r="AF44" s="46" t="str">
        <f t="shared" si="6"/>
        <v>SRSA</v>
      </c>
      <c r="AG44" s="46">
        <f t="shared" si="7"/>
        <v>0</v>
      </c>
      <c r="AH44" s="46">
        <f t="shared" si="8"/>
        <v>0</v>
      </c>
      <c r="AI44" s="5">
        <f t="shared" si="9"/>
        <v>1</v>
      </c>
      <c r="AJ44" s="5">
        <f t="shared" si="10"/>
        <v>1</v>
      </c>
      <c r="AK44" s="5" t="str">
        <f t="shared" si="11"/>
        <v>Initial</v>
      </c>
      <c r="AL44" s="5" t="str">
        <f t="shared" si="12"/>
        <v>SRSA</v>
      </c>
      <c r="AM44" s="5">
        <f t="shared" si="13"/>
        <v>0</v>
      </c>
      <c r="AN44" s="5">
        <f t="shared" si="14"/>
        <v>0</v>
      </c>
      <c r="AO44" s="5">
        <f t="shared" si="15"/>
        <v>0</v>
      </c>
      <c r="AP44" s="70">
        <f t="shared" si="16"/>
        <v>7137</v>
      </c>
    </row>
    <row r="45" spans="1:42" s="5" customFormat="1" ht="12.75">
      <c r="A45" s="5">
        <v>2305730</v>
      </c>
      <c r="B45" s="5">
        <v>904</v>
      </c>
      <c r="C45" s="5" t="s">
        <v>123</v>
      </c>
      <c r="D45" s="5" t="s">
        <v>124</v>
      </c>
      <c r="E45" s="5" t="s">
        <v>125</v>
      </c>
      <c r="F45" s="42">
        <v>4664</v>
      </c>
      <c r="G45" s="43">
        <v>9706</v>
      </c>
      <c r="H45" s="5">
        <v>2074223522</v>
      </c>
      <c r="I45" s="44">
        <v>7</v>
      </c>
      <c r="J45" s="44" t="s">
        <v>44</v>
      </c>
      <c r="K45" s="5" t="s">
        <v>45</v>
      </c>
      <c r="L45" s="41" t="s">
        <v>46</v>
      </c>
      <c r="M45" s="41">
        <v>301</v>
      </c>
      <c r="N45" s="41" t="s">
        <v>46</v>
      </c>
      <c r="O45" s="41" t="s">
        <v>44</v>
      </c>
      <c r="P45" s="45">
        <v>15</v>
      </c>
      <c r="Q45" s="5" t="s">
        <v>45</v>
      </c>
      <c r="R45" s="5" t="s">
        <v>45</v>
      </c>
      <c r="S45" s="5" t="s">
        <v>44</v>
      </c>
      <c r="T45" s="5" t="s">
        <v>45</v>
      </c>
      <c r="U45" s="41" t="s">
        <v>45</v>
      </c>
      <c r="V45" s="41">
        <v>22049</v>
      </c>
      <c r="W45" s="41">
        <v>1943</v>
      </c>
      <c r="X45" s="41">
        <v>2456</v>
      </c>
      <c r="Y45" s="41">
        <v>2181</v>
      </c>
      <c r="Z45" s="5">
        <f t="shared" si="0"/>
        <v>1</v>
      </c>
      <c r="AA45" s="5">
        <f t="shared" si="1"/>
        <v>1</v>
      </c>
      <c r="AB45" s="5">
        <f t="shared" si="2"/>
        <v>0</v>
      </c>
      <c r="AC45" s="5">
        <f t="shared" si="3"/>
        <v>0</v>
      </c>
      <c r="AD45" s="5">
        <f t="shared" si="4"/>
        <v>0</v>
      </c>
      <c r="AE45" s="5">
        <f t="shared" si="5"/>
        <v>0</v>
      </c>
      <c r="AF45" s="46" t="str">
        <f t="shared" si="6"/>
        <v>SRSA</v>
      </c>
      <c r="AG45" s="46">
        <f t="shared" si="7"/>
        <v>0</v>
      </c>
      <c r="AH45" s="46">
        <f t="shared" si="8"/>
        <v>0</v>
      </c>
      <c r="AI45" s="5">
        <f t="shared" si="9"/>
        <v>1</v>
      </c>
      <c r="AJ45" s="5">
        <f t="shared" si="10"/>
        <v>0</v>
      </c>
      <c r="AK45" s="5">
        <f t="shared" si="11"/>
        <v>0</v>
      </c>
      <c r="AL45" s="5">
        <f t="shared" si="12"/>
        <v>0</v>
      </c>
      <c r="AM45" s="5">
        <f t="shared" si="13"/>
        <v>0</v>
      </c>
      <c r="AN45" s="5">
        <f t="shared" si="14"/>
        <v>0</v>
      </c>
      <c r="AO45" s="5">
        <f t="shared" si="15"/>
        <v>0</v>
      </c>
      <c r="AP45" s="70">
        <f t="shared" si="16"/>
        <v>28629</v>
      </c>
    </row>
    <row r="46" spans="1:42" s="5" customFormat="1" ht="12.75">
      <c r="A46" s="5">
        <v>2307590</v>
      </c>
      <c r="B46" s="5">
        <v>247</v>
      </c>
      <c r="C46" s="5" t="s">
        <v>126</v>
      </c>
      <c r="D46" s="5" t="s">
        <v>63</v>
      </c>
      <c r="E46" s="5" t="s">
        <v>64</v>
      </c>
      <c r="F46" s="42">
        <v>4660</v>
      </c>
      <c r="G46" s="43">
        <v>60</v>
      </c>
      <c r="H46" s="5">
        <v>2072885049</v>
      </c>
      <c r="I46" s="44">
        <v>7</v>
      </c>
      <c r="J46" s="44" t="s">
        <v>44</v>
      </c>
      <c r="K46" s="5" t="s">
        <v>45</v>
      </c>
      <c r="L46" s="41" t="s">
        <v>46</v>
      </c>
      <c r="M46" s="41">
        <v>3</v>
      </c>
      <c r="N46" s="41" t="s">
        <v>46</v>
      </c>
      <c r="O46" s="41" t="s">
        <v>44</v>
      </c>
      <c r="P46" s="45">
        <v>0</v>
      </c>
      <c r="Q46" s="5" t="s">
        <v>45</v>
      </c>
      <c r="R46" s="5" t="s">
        <v>44</v>
      </c>
      <c r="S46" s="5" t="s">
        <v>44</v>
      </c>
      <c r="T46" s="5" t="s">
        <v>45</v>
      </c>
      <c r="U46" s="41" t="s">
        <v>45</v>
      </c>
      <c r="V46" s="41">
        <v>757</v>
      </c>
      <c r="W46" s="41">
        <v>0</v>
      </c>
      <c r="X46" s="41">
        <v>12</v>
      </c>
      <c r="Y46" s="41">
        <v>42</v>
      </c>
      <c r="Z46" s="5">
        <f t="shared" si="0"/>
        <v>1</v>
      </c>
      <c r="AA46" s="5">
        <f t="shared" si="1"/>
        <v>1</v>
      </c>
      <c r="AB46" s="5">
        <f t="shared" si="2"/>
        <v>0</v>
      </c>
      <c r="AC46" s="5">
        <f t="shared" si="3"/>
        <v>0</v>
      </c>
      <c r="AD46" s="5">
        <f t="shared" si="4"/>
        <v>0</v>
      </c>
      <c r="AE46" s="5">
        <f t="shared" si="5"/>
        <v>0</v>
      </c>
      <c r="AF46" s="46" t="str">
        <f t="shared" si="6"/>
        <v>SRSA</v>
      </c>
      <c r="AG46" s="46">
        <f t="shared" si="7"/>
        <v>0</v>
      </c>
      <c r="AH46" s="46">
        <f t="shared" si="8"/>
        <v>0</v>
      </c>
      <c r="AI46" s="5">
        <f t="shared" si="9"/>
        <v>1</v>
      </c>
      <c r="AJ46" s="5">
        <f t="shared" si="10"/>
        <v>0</v>
      </c>
      <c r="AK46" s="5">
        <f t="shared" si="11"/>
        <v>0</v>
      </c>
      <c r="AL46" s="5">
        <f t="shared" si="12"/>
        <v>0</v>
      </c>
      <c r="AM46" s="5">
        <f t="shared" si="13"/>
        <v>0</v>
      </c>
      <c r="AN46" s="5">
        <f t="shared" si="14"/>
        <v>0</v>
      </c>
      <c r="AO46" s="5">
        <f t="shared" si="15"/>
        <v>0</v>
      </c>
      <c r="AP46" s="70">
        <f t="shared" si="16"/>
        <v>811</v>
      </c>
    </row>
    <row r="47" spans="1:42" ht="12.75">
      <c r="A47">
        <v>2305970</v>
      </c>
      <c r="B47">
        <v>167</v>
      </c>
      <c r="C47" t="s">
        <v>127</v>
      </c>
      <c r="D47" t="s">
        <v>128</v>
      </c>
      <c r="E47" t="s">
        <v>129</v>
      </c>
      <c r="F47" s="35">
        <v>4530</v>
      </c>
      <c r="G47" s="3">
        <v>9801</v>
      </c>
      <c r="H47">
        <v>2074431113</v>
      </c>
      <c r="I47" s="4">
        <v>7</v>
      </c>
      <c r="J47" s="4" t="s">
        <v>44</v>
      </c>
      <c r="K47" t="s">
        <v>45</v>
      </c>
      <c r="L47" s="36" t="s">
        <v>46</v>
      </c>
      <c r="M47" s="36">
        <v>79</v>
      </c>
      <c r="N47" s="36" t="s">
        <v>46</v>
      </c>
      <c r="O47" s="36" t="s">
        <v>44</v>
      </c>
      <c r="P47" s="37">
        <v>19.05</v>
      </c>
      <c r="Q47" t="s">
        <v>45</v>
      </c>
      <c r="R47" t="s">
        <v>45</v>
      </c>
      <c r="S47" t="s">
        <v>44</v>
      </c>
      <c r="T47" t="s">
        <v>45</v>
      </c>
      <c r="U47" s="36" t="s">
        <v>45</v>
      </c>
      <c r="V47" s="36">
        <v>7671</v>
      </c>
      <c r="W47" s="36">
        <v>292</v>
      </c>
      <c r="X47" s="36">
        <v>465</v>
      </c>
      <c r="Y47" s="36">
        <v>471</v>
      </c>
      <c r="Z47">
        <f aca="true" t="shared" si="17" ref="Z47:Z78">IF(OR(J47="YES",L47="YES"),1,0)</f>
        <v>1</v>
      </c>
      <c r="AA47">
        <f aca="true" t="shared" si="18" ref="AA47:AA78">IF(OR(M47&lt;600,N47="YES"),1,0)</f>
        <v>1</v>
      </c>
      <c r="AB47">
        <f aca="true" t="shared" si="19" ref="AB47:AB78">IF(AND(OR(J47="YES",L47="YES"),(Z47=0)),"Trouble",0)</f>
        <v>0</v>
      </c>
      <c r="AC47">
        <f aca="true" t="shared" si="20" ref="AC47:AC78">IF(AND(OR(M47&lt;600,N47="YES"),(AA47=0)),"Trouble",0)</f>
        <v>0</v>
      </c>
      <c r="AD47">
        <f aca="true" t="shared" si="21" ref="AD47:AD78">IF(AND(AND(J47="NO",L47="NO"),(O47="YES")),"Trouble",0)</f>
        <v>0</v>
      </c>
      <c r="AE47">
        <f aca="true" t="shared" si="22" ref="AE47:AE78">IF(AND(AND(M47&gt;=600,N47="NO"),(O47="YES")),"Trouble",0)</f>
        <v>0</v>
      </c>
      <c r="AF47" s="38" t="str">
        <f aca="true" t="shared" si="23" ref="AF47:AF78">IF(AND(Z47=1,AA47=1),"SRSA",0)</f>
        <v>SRSA</v>
      </c>
      <c r="AG47" s="38">
        <f aca="true" t="shared" si="24" ref="AG47:AG78">IF(AND(AF47=0,O47="YES"),"Trouble",0)</f>
        <v>0</v>
      </c>
      <c r="AH47" s="38">
        <f aca="true" t="shared" si="25" ref="AH47:AH78">IF(AND(AF47="SRSA",O47="NO"),"Trouble",0)</f>
        <v>0</v>
      </c>
      <c r="AI47">
        <f aca="true" t="shared" si="26" ref="AI47:AI78">IF(S47="YES",1,0)</f>
        <v>1</v>
      </c>
      <c r="AJ47">
        <f aca="true" t="shared" si="27" ref="AJ47:AJ78">IF(P47&gt;=20,1,0)</f>
        <v>0</v>
      </c>
      <c r="AK47">
        <f aca="true" t="shared" si="28" ref="AK47:AK78">IF(AND(AI47=1,AJ47=1),"Initial",0)</f>
        <v>0</v>
      </c>
      <c r="AL47">
        <f aca="true" t="shared" si="29" ref="AL47:AL78">IF(AND(AF47="SRSA",AK47="Initial"),"SRSA",0)</f>
        <v>0</v>
      </c>
      <c r="AM47">
        <f aca="true" t="shared" si="30" ref="AM47:AM78">IF(AND(AK47="Initial",AL47=0),"RLIS",0)</f>
        <v>0</v>
      </c>
      <c r="AN47">
        <f aca="true" t="shared" si="31" ref="AN47:AN78">IF(AND(AM47=0,U47="YES"),"Trouble",0)</f>
        <v>0</v>
      </c>
      <c r="AO47">
        <f aca="true" t="shared" si="32" ref="AO47:AO78">IF(AND(U47="NO",AM47="RLIS"),"Trouble",0)</f>
        <v>0</v>
      </c>
      <c r="AP47" s="70">
        <f t="shared" si="16"/>
        <v>8899</v>
      </c>
    </row>
    <row r="48" spans="1:42" ht="12.75">
      <c r="A48">
        <v>2306000</v>
      </c>
      <c r="B48">
        <v>169</v>
      </c>
      <c r="C48" t="s">
        <v>130</v>
      </c>
      <c r="D48" t="s">
        <v>131</v>
      </c>
      <c r="E48" t="s">
        <v>132</v>
      </c>
      <c r="F48" s="35">
        <v>4401</v>
      </c>
      <c r="G48" s="3">
        <v>6360</v>
      </c>
      <c r="H48">
        <v>2079424405</v>
      </c>
      <c r="I48" s="4">
        <v>8</v>
      </c>
      <c r="J48" s="4" t="s">
        <v>44</v>
      </c>
      <c r="K48" t="s">
        <v>45</v>
      </c>
      <c r="L48" s="36" t="s">
        <v>46</v>
      </c>
      <c r="M48" s="36">
        <v>472</v>
      </c>
      <c r="N48" s="36" t="s">
        <v>46</v>
      </c>
      <c r="O48" s="36" t="s">
        <v>44</v>
      </c>
      <c r="P48" s="37">
        <v>19.79</v>
      </c>
      <c r="Q48" t="s">
        <v>45</v>
      </c>
      <c r="R48" t="s">
        <v>45</v>
      </c>
      <c r="S48" t="s">
        <v>44</v>
      </c>
      <c r="T48" t="s">
        <v>45</v>
      </c>
      <c r="U48" s="36" t="s">
        <v>45</v>
      </c>
      <c r="V48" s="36">
        <v>26808</v>
      </c>
      <c r="W48" s="36">
        <v>3185</v>
      </c>
      <c r="X48" s="36">
        <v>3815</v>
      </c>
      <c r="Y48" s="36">
        <v>2973</v>
      </c>
      <c r="Z48">
        <f t="shared" si="17"/>
        <v>1</v>
      </c>
      <c r="AA48">
        <f t="shared" si="18"/>
        <v>1</v>
      </c>
      <c r="AB48">
        <f t="shared" si="19"/>
        <v>0</v>
      </c>
      <c r="AC48">
        <f t="shared" si="20"/>
        <v>0</v>
      </c>
      <c r="AD48">
        <f t="shared" si="21"/>
        <v>0</v>
      </c>
      <c r="AE48">
        <f t="shared" si="22"/>
        <v>0</v>
      </c>
      <c r="AF48" s="38" t="str">
        <f t="shared" si="23"/>
        <v>SRSA</v>
      </c>
      <c r="AG48" s="38">
        <f t="shared" si="24"/>
        <v>0</v>
      </c>
      <c r="AH48" s="38">
        <f t="shared" si="25"/>
        <v>0</v>
      </c>
      <c r="AI48">
        <f t="shared" si="26"/>
        <v>1</v>
      </c>
      <c r="AJ48">
        <f t="shared" si="27"/>
        <v>0</v>
      </c>
      <c r="AK48">
        <f t="shared" si="28"/>
        <v>0</v>
      </c>
      <c r="AL48">
        <f t="shared" si="29"/>
        <v>0</v>
      </c>
      <c r="AM48">
        <f t="shared" si="30"/>
        <v>0</v>
      </c>
      <c r="AN48">
        <f t="shared" si="31"/>
        <v>0</v>
      </c>
      <c r="AO48">
        <f t="shared" si="32"/>
        <v>0</v>
      </c>
      <c r="AP48" s="70">
        <f t="shared" si="16"/>
        <v>36781</v>
      </c>
    </row>
    <row r="49" spans="1:42" s="5" customFormat="1" ht="12.75">
      <c r="A49" s="5">
        <v>2306090</v>
      </c>
      <c r="B49" s="5">
        <v>172</v>
      </c>
      <c r="C49" s="5" t="s">
        <v>133</v>
      </c>
      <c r="D49" s="5" t="s">
        <v>124</v>
      </c>
      <c r="E49" s="5" t="s">
        <v>125</v>
      </c>
      <c r="F49" s="42">
        <v>4664</v>
      </c>
      <c r="G49" s="43">
        <v>9706</v>
      </c>
      <c r="H49" s="5">
        <v>2074223522</v>
      </c>
      <c r="I49" s="44">
        <v>7</v>
      </c>
      <c r="J49" s="44" t="s">
        <v>44</v>
      </c>
      <c r="K49" s="5" t="s">
        <v>45</v>
      </c>
      <c r="L49" s="41" t="s">
        <v>46</v>
      </c>
      <c r="M49" s="41">
        <v>143</v>
      </c>
      <c r="N49" s="41" t="s">
        <v>46</v>
      </c>
      <c r="O49" s="41" t="s">
        <v>44</v>
      </c>
      <c r="P49" s="45">
        <v>32.48</v>
      </c>
      <c r="Q49" s="5" t="s">
        <v>44</v>
      </c>
      <c r="R49" s="5" t="s">
        <v>44</v>
      </c>
      <c r="S49" s="5" t="s">
        <v>44</v>
      </c>
      <c r="T49" s="5" t="s">
        <v>45</v>
      </c>
      <c r="U49" s="41" t="s">
        <v>45</v>
      </c>
      <c r="V49" s="41">
        <v>11120</v>
      </c>
      <c r="W49" s="41">
        <v>1885</v>
      </c>
      <c r="X49" s="41">
        <v>2059</v>
      </c>
      <c r="Y49" s="41">
        <v>1636</v>
      </c>
      <c r="Z49" s="5">
        <f t="shared" si="17"/>
        <v>1</v>
      </c>
      <c r="AA49" s="5">
        <f t="shared" si="18"/>
        <v>1</v>
      </c>
      <c r="AB49" s="5">
        <f t="shared" si="19"/>
        <v>0</v>
      </c>
      <c r="AC49" s="5">
        <f t="shared" si="20"/>
        <v>0</v>
      </c>
      <c r="AD49" s="5">
        <f t="shared" si="21"/>
        <v>0</v>
      </c>
      <c r="AE49" s="5">
        <f t="shared" si="22"/>
        <v>0</v>
      </c>
      <c r="AF49" s="46" t="str">
        <f t="shared" si="23"/>
        <v>SRSA</v>
      </c>
      <c r="AG49" s="46">
        <f t="shared" si="24"/>
        <v>0</v>
      </c>
      <c r="AH49" s="46">
        <f t="shared" si="25"/>
        <v>0</v>
      </c>
      <c r="AI49" s="5">
        <f t="shared" si="26"/>
        <v>1</v>
      </c>
      <c r="AJ49" s="5">
        <f t="shared" si="27"/>
        <v>1</v>
      </c>
      <c r="AK49" s="5" t="str">
        <f t="shared" si="28"/>
        <v>Initial</v>
      </c>
      <c r="AL49" s="5" t="str">
        <f t="shared" si="29"/>
        <v>SRSA</v>
      </c>
      <c r="AM49" s="5">
        <f t="shared" si="30"/>
        <v>0</v>
      </c>
      <c r="AN49" s="5">
        <f t="shared" si="31"/>
        <v>0</v>
      </c>
      <c r="AO49" s="5">
        <f t="shared" si="32"/>
        <v>0</v>
      </c>
      <c r="AP49" s="70">
        <f t="shared" si="16"/>
        <v>16700</v>
      </c>
    </row>
    <row r="50" spans="1:42" ht="12.75">
      <c r="A50">
        <v>2306160</v>
      </c>
      <c r="B50">
        <v>914</v>
      </c>
      <c r="C50" t="s">
        <v>134</v>
      </c>
      <c r="D50" t="s">
        <v>76</v>
      </c>
      <c r="E50" t="s">
        <v>77</v>
      </c>
      <c r="F50" s="35">
        <v>4543</v>
      </c>
      <c r="G50" s="3">
        <v>907</v>
      </c>
      <c r="H50">
        <v>2075633044</v>
      </c>
      <c r="I50" s="4">
        <v>7</v>
      </c>
      <c r="J50" s="4" t="s">
        <v>44</v>
      </c>
      <c r="K50" t="s">
        <v>45</v>
      </c>
      <c r="L50" s="36" t="s">
        <v>46</v>
      </c>
      <c r="M50" s="36">
        <v>393</v>
      </c>
      <c r="N50" s="36" t="s">
        <v>46</v>
      </c>
      <c r="O50" s="36" t="s">
        <v>44</v>
      </c>
      <c r="P50" s="37">
        <v>17.65</v>
      </c>
      <c r="Q50" t="s">
        <v>45</v>
      </c>
      <c r="R50" t="s">
        <v>45</v>
      </c>
      <c r="S50" t="s">
        <v>44</v>
      </c>
      <c r="T50" t="s">
        <v>45</v>
      </c>
      <c r="U50" s="36" t="s">
        <v>45</v>
      </c>
      <c r="V50" s="36">
        <v>35747</v>
      </c>
      <c r="W50" s="36">
        <v>3375</v>
      </c>
      <c r="X50" s="36">
        <v>5863</v>
      </c>
      <c r="Y50" s="36">
        <v>5880</v>
      </c>
      <c r="Z50">
        <f t="shared" si="17"/>
        <v>1</v>
      </c>
      <c r="AA50">
        <f t="shared" si="18"/>
        <v>1</v>
      </c>
      <c r="AB50">
        <f t="shared" si="19"/>
        <v>0</v>
      </c>
      <c r="AC50">
        <f t="shared" si="20"/>
        <v>0</v>
      </c>
      <c r="AD50">
        <f t="shared" si="21"/>
        <v>0</v>
      </c>
      <c r="AE50">
        <f t="shared" si="22"/>
        <v>0</v>
      </c>
      <c r="AF50" s="38" t="str">
        <f t="shared" si="23"/>
        <v>SRSA</v>
      </c>
      <c r="AG50" s="38">
        <f t="shared" si="24"/>
        <v>0</v>
      </c>
      <c r="AH50" s="38">
        <f t="shared" si="25"/>
        <v>0</v>
      </c>
      <c r="AI50">
        <f t="shared" si="26"/>
        <v>1</v>
      </c>
      <c r="AJ50">
        <f t="shared" si="27"/>
        <v>0</v>
      </c>
      <c r="AK50">
        <f t="shared" si="28"/>
        <v>0</v>
      </c>
      <c r="AL50">
        <f t="shared" si="29"/>
        <v>0</v>
      </c>
      <c r="AM50">
        <f t="shared" si="30"/>
        <v>0</v>
      </c>
      <c r="AN50">
        <f t="shared" si="31"/>
        <v>0</v>
      </c>
      <c r="AO50">
        <f t="shared" si="32"/>
        <v>0</v>
      </c>
      <c r="AP50" s="70">
        <f t="shared" si="16"/>
        <v>50865</v>
      </c>
    </row>
    <row r="51" spans="1:42" s="5" customFormat="1" ht="12.75">
      <c r="A51" s="5">
        <v>2306180</v>
      </c>
      <c r="B51" s="5">
        <v>177</v>
      </c>
      <c r="C51" s="5" t="s">
        <v>135</v>
      </c>
      <c r="D51" s="5" t="s">
        <v>54</v>
      </c>
      <c r="E51" s="5" t="s">
        <v>55</v>
      </c>
      <c r="F51" s="42">
        <v>4461</v>
      </c>
      <c r="G51" s="43">
        <v>299</v>
      </c>
      <c r="H51" s="5">
        <v>2078278061</v>
      </c>
      <c r="I51" s="44">
        <v>7</v>
      </c>
      <c r="J51" s="44" t="s">
        <v>44</v>
      </c>
      <c r="K51" s="5" t="s">
        <v>45</v>
      </c>
      <c r="L51" s="41" t="s">
        <v>46</v>
      </c>
      <c r="M51" s="41">
        <v>188</v>
      </c>
      <c r="N51" s="41" t="s">
        <v>46</v>
      </c>
      <c r="O51" s="41" t="s">
        <v>44</v>
      </c>
      <c r="P51" s="45">
        <v>39.31</v>
      </c>
      <c r="Q51" s="5" t="s">
        <v>44</v>
      </c>
      <c r="R51" s="5" t="s">
        <v>44</v>
      </c>
      <c r="S51" s="5" t="s">
        <v>44</v>
      </c>
      <c r="T51" s="5" t="s">
        <v>45</v>
      </c>
      <c r="U51" s="41" t="s">
        <v>45</v>
      </c>
      <c r="V51" s="41">
        <v>19836</v>
      </c>
      <c r="W51" s="41">
        <v>2718</v>
      </c>
      <c r="X51" s="41">
        <v>2295</v>
      </c>
      <c r="Y51" s="41">
        <v>2023</v>
      </c>
      <c r="Z51" s="5">
        <f t="shared" si="17"/>
        <v>1</v>
      </c>
      <c r="AA51" s="5">
        <f t="shared" si="18"/>
        <v>1</v>
      </c>
      <c r="AB51" s="5">
        <f t="shared" si="19"/>
        <v>0</v>
      </c>
      <c r="AC51" s="5">
        <f t="shared" si="20"/>
        <v>0</v>
      </c>
      <c r="AD51" s="5">
        <f t="shared" si="21"/>
        <v>0</v>
      </c>
      <c r="AE51" s="5">
        <f t="shared" si="22"/>
        <v>0</v>
      </c>
      <c r="AF51" s="46" t="str">
        <f t="shared" si="23"/>
        <v>SRSA</v>
      </c>
      <c r="AG51" s="46">
        <f t="shared" si="24"/>
        <v>0</v>
      </c>
      <c r="AH51" s="46">
        <f t="shared" si="25"/>
        <v>0</v>
      </c>
      <c r="AI51" s="5">
        <f t="shared" si="26"/>
        <v>1</v>
      </c>
      <c r="AJ51" s="5">
        <f t="shared" si="27"/>
        <v>1</v>
      </c>
      <c r="AK51" s="5" t="str">
        <f t="shared" si="28"/>
        <v>Initial</v>
      </c>
      <c r="AL51" s="5" t="str">
        <f t="shared" si="29"/>
        <v>SRSA</v>
      </c>
      <c r="AM51" s="5">
        <f t="shared" si="30"/>
        <v>0</v>
      </c>
      <c r="AN51" s="5">
        <f t="shared" si="31"/>
        <v>0</v>
      </c>
      <c r="AO51" s="5">
        <f t="shared" si="32"/>
        <v>0</v>
      </c>
      <c r="AP51" s="70">
        <f t="shared" si="16"/>
        <v>26872</v>
      </c>
    </row>
    <row r="52" spans="1:42" ht="12.75">
      <c r="A52">
        <v>2306250</v>
      </c>
      <c r="B52">
        <v>180</v>
      </c>
      <c r="C52" t="s">
        <v>136</v>
      </c>
      <c r="D52" t="s">
        <v>137</v>
      </c>
      <c r="E52" t="s">
        <v>138</v>
      </c>
      <c r="F52" s="35">
        <v>4441</v>
      </c>
      <c r="G52" s="3">
        <v>100</v>
      </c>
      <c r="H52">
        <v>2076953708</v>
      </c>
      <c r="I52" s="4">
        <v>7</v>
      </c>
      <c r="J52" s="4" t="s">
        <v>44</v>
      </c>
      <c r="K52" t="s">
        <v>45</v>
      </c>
      <c r="L52" s="36" t="s">
        <v>46</v>
      </c>
      <c r="M52" s="36">
        <v>297</v>
      </c>
      <c r="N52" s="36" t="s">
        <v>46</v>
      </c>
      <c r="O52" s="36" t="s">
        <v>44</v>
      </c>
      <c r="P52" s="37">
        <v>29.3</v>
      </c>
      <c r="Q52" t="s">
        <v>44</v>
      </c>
      <c r="R52" t="s">
        <v>44</v>
      </c>
      <c r="S52" t="s">
        <v>44</v>
      </c>
      <c r="T52" t="s">
        <v>45</v>
      </c>
      <c r="U52" s="36" t="s">
        <v>45</v>
      </c>
      <c r="V52" s="36">
        <v>25232</v>
      </c>
      <c r="W52" s="36">
        <v>3083</v>
      </c>
      <c r="X52" s="36">
        <v>3010</v>
      </c>
      <c r="Y52" s="36">
        <v>3306</v>
      </c>
      <c r="Z52">
        <f t="shared" si="17"/>
        <v>1</v>
      </c>
      <c r="AA52">
        <f t="shared" si="18"/>
        <v>1</v>
      </c>
      <c r="AB52">
        <f t="shared" si="19"/>
        <v>0</v>
      </c>
      <c r="AC52">
        <f t="shared" si="20"/>
        <v>0</v>
      </c>
      <c r="AD52">
        <f t="shared" si="21"/>
        <v>0</v>
      </c>
      <c r="AE52">
        <f t="shared" si="22"/>
        <v>0</v>
      </c>
      <c r="AF52" s="38" t="str">
        <f t="shared" si="23"/>
        <v>SRSA</v>
      </c>
      <c r="AG52" s="38">
        <f t="shared" si="24"/>
        <v>0</v>
      </c>
      <c r="AH52" s="38">
        <f t="shared" si="25"/>
        <v>0</v>
      </c>
      <c r="AI52">
        <f t="shared" si="26"/>
        <v>1</v>
      </c>
      <c r="AJ52">
        <f t="shared" si="27"/>
        <v>1</v>
      </c>
      <c r="AK52" t="str">
        <f t="shared" si="28"/>
        <v>Initial</v>
      </c>
      <c r="AL52" t="str">
        <f t="shared" si="29"/>
        <v>SRSA</v>
      </c>
      <c r="AM52">
        <f t="shared" si="30"/>
        <v>0</v>
      </c>
      <c r="AN52">
        <f t="shared" si="31"/>
        <v>0</v>
      </c>
      <c r="AO52">
        <f t="shared" si="32"/>
        <v>0</v>
      </c>
      <c r="AP52" s="70">
        <f t="shared" si="16"/>
        <v>34631</v>
      </c>
    </row>
    <row r="53" spans="1:42" ht="12.75">
      <c r="A53">
        <v>2306260</v>
      </c>
      <c r="B53">
        <v>187</v>
      </c>
      <c r="C53" t="s">
        <v>139</v>
      </c>
      <c r="D53" t="s">
        <v>140</v>
      </c>
      <c r="E53" t="s">
        <v>141</v>
      </c>
      <c r="F53" s="35">
        <v>4605</v>
      </c>
      <c r="G53" s="3">
        <v>9708</v>
      </c>
      <c r="H53">
        <v>2076677571</v>
      </c>
      <c r="I53" s="4">
        <v>7</v>
      </c>
      <c r="J53" s="4" t="s">
        <v>44</v>
      </c>
      <c r="K53" t="s">
        <v>45</v>
      </c>
      <c r="L53" s="36" t="s">
        <v>46</v>
      </c>
      <c r="M53" s="36">
        <v>226</v>
      </c>
      <c r="N53" s="36" t="s">
        <v>46</v>
      </c>
      <c r="O53" s="36" t="s">
        <v>44</v>
      </c>
      <c r="P53" s="37">
        <v>29.74</v>
      </c>
      <c r="Q53" t="s">
        <v>44</v>
      </c>
      <c r="R53" t="s">
        <v>44</v>
      </c>
      <c r="S53" t="s">
        <v>44</v>
      </c>
      <c r="T53" t="s">
        <v>45</v>
      </c>
      <c r="U53" s="36" t="s">
        <v>45</v>
      </c>
      <c r="V53" s="36">
        <v>16615</v>
      </c>
      <c r="W53" s="36">
        <v>2396</v>
      </c>
      <c r="X53" s="36">
        <v>2291</v>
      </c>
      <c r="Y53" s="36">
        <v>2342</v>
      </c>
      <c r="Z53">
        <f t="shared" si="17"/>
        <v>1</v>
      </c>
      <c r="AA53">
        <f t="shared" si="18"/>
        <v>1</v>
      </c>
      <c r="AB53">
        <f t="shared" si="19"/>
        <v>0</v>
      </c>
      <c r="AC53">
        <f t="shared" si="20"/>
        <v>0</v>
      </c>
      <c r="AD53">
        <f t="shared" si="21"/>
        <v>0</v>
      </c>
      <c r="AE53">
        <f t="shared" si="22"/>
        <v>0</v>
      </c>
      <c r="AF53" s="38" t="str">
        <f t="shared" si="23"/>
        <v>SRSA</v>
      </c>
      <c r="AG53" s="38">
        <f t="shared" si="24"/>
        <v>0</v>
      </c>
      <c r="AH53" s="38">
        <f t="shared" si="25"/>
        <v>0</v>
      </c>
      <c r="AI53">
        <f t="shared" si="26"/>
        <v>1</v>
      </c>
      <c r="AJ53">
        <f t="shared" si="27"/>
        <v>1</v>
      </c>
      <c r="AK53" t="str">
        <f t="shared" si="28"/>
        <v>Initial</v>
      </c>
      <c r="AL53" t="str">
        <f t="shared" si="29"/>
        <v>SRSA</v>
      </c>
      <c r="AM53">
        <f t="shared" si="30"/>
        <v>0</v>
      </c>
      <c r="AN53">
        <f t="shared" si="31"/>
        <v>0</v>
      </c>
      <c r="AO53">
        <f t="shared" si="32"/>
        <v>0</v>
      </c>
      <c r="AP53" s="70">
        <f t="shared" si="16"/>
        <v>23644</v>
      </c>
    </row>
    <row r="54" spans="1:42" ht="12.75">
      <c r="A54">
        <v>2306330</v>
      </c>
      <c r="B54">
        <v>189</v>
      </c>
      <c r="C54" t="s">
        <v>142</v>
      </c>
      <c r="D54" t="s">
        <v>143</v>
      </c>
      <c r="E54" t="s">
        <v>144</v>
      </c>
      <c r="F54" s="35">
        <v>4942</v>
      </c>
      <c r="G54" s="3">
        <v>100</v>
      </c>
      <c r="H54">
        <v>2076832211</v>
      </c>
      <c r="I54" s="4">
        <v>7</v>
      </c>
      <c r="J54" s="4" t="s">
        <v>44</v>
      </c>
      <c r="K54" t="s">
        <v>45</v>
      </c>
      <c r="L54" s="36" t="s">
        <v>46</v>
      </c>
      <c r="M54" s="36">
        <v>87</v>
      </c>
      <c r="N54" s="36" t="s">
        <v>46</v>
      </c>
      <c r="O54" s="36" t="s">
        <v>44</v>
      </c>
      <c r="P54" s="37">
        <v>38.46</v>
      </c>
      <c r="Q54" t="s">
        <v>44</v>
      </c>
      <c r="R54" t="s">
        <v>45</v>
      </c>
      <c r="S54" t="s">
        <v>44</v>
      </c>
      <c r="T54" t="s">
        <v>45</v>
      </c>
      <c r="U54" s="36" t="s">
        <v>45</v>
      </c>
      <c r="V54" s="36">
        <v>19935</v>
      </c>
      <c r="W54" s="36">
        <v>2148</v>
      </c>
      <c r="X54" s="36">
        <v>1804</v>
      </c>
      <c r="Y54" s="36">
        <v>1062</v>
      </c>
      <c r="Z54">
        <f t="shared" si="17"/>
        <v>1</v>
      </c>
      <c r="AA54">
        <f t="shared" si="18"/>
        <v>1</v>
      </c>
      <c r="AB54">
        <f t="shared" si="19"/>
        <v>0</v>
      </c>
      <c r="AC54">
        <f t="shared" si="20"/>
        <v>0</v>
      </c>
      <c r="AD54">
        <f t="shared" si="21"/>
        <v>0</v>
      </c>
      <c r="AE54">
        <f t="shared" si="22"/>
        <v>0</v>
      </c>
      <c r="AF54" s="38" t="str">
        <f t="shared" si="23"/>
        <v>SRSA</v>
      </c>
      <c r="AG54" s="38">
        <f t="shared" si="24"/>
        <v>0</v>
      </c>
      <c r="AH54" s="38">
        <f t="shared" si="25"/>
        <v>0</v>
      </c>
      <c r="AI54">
        <f t="shared" si="26"/>
        <v>1</v>
      </c>
      <c r="AJ54">
        <f t="shared" si="27"/>
        <v>1</v>
      </c>
      <c r="AK54" t="str">
        <f t="shared" si="28"/>
        <v>Initial</v>
      </c>
      <c r="AL54" t="str">
        <f t="shared" si="29"/>
        <v>SRSA</v>
      </c>
      <c r="AM54">
        <f t="shared" si="30"/>
        <v>0</v>
      </c>
      <c r="AN54">
        <f t="shared" si="31"/>
        <v>0</v>
      </c>
      <c r="AO54">
        <f t="shared" si="32"/>
        <v>0</v>
      </c>
      <c r="AP54" s="70">
        <f t="shared" si="16"/>
        <v>24949</v>
      </c>
    </row>
    <row r="55" spans="1:42" ht="12.75">
      <c r="A55">
        <v>2306610</v>
      </c>
      <c r="B55">
        <v>204</v>
      </c>
      <c r="C55" t="s">
        <v>145</v>
      </c>
      <c r="D55" t="s">
        <v>57</v>
      </c>
      <c r="E55" t="s">
        <v>58</v>
      </c>
      <c r="F55" s="35">
        <v>4847</v>
      </c>
      <c r="G55" s="3">
        <v>9612</v>
      </c>
      <c r="H55">
        <v>2077633818</v>
      </c>
      <c r="I55" s="4">
        <v>7</v>
      </c>
      <c r="J55" s="4" t="s">
        <v>44</v>
      </c>
      <c r="K55" t="s">
        <v>45</v>
      </c>
      <c r="L55" s="36" t="s">
        <v>46</v>
      </c>
      <c r="M55" s="36">
        <v>162</v>
      </c>
      <c r="N55" s="36" t="s">
        <v>46</v>
      </c>
      <c r="O55" s="36" t="s">
        <v>44</v>
      </c>
      <c r="P55" s="37">
        <v>17.79</v>
      </c>
      <c r="Q55" t="s">
        <v>45</v>
      </c>
      <c r="R55" t="s">
        <v>45</v>
      </c>
      <c r="S55" t="s">
        <v>44</v>
      </c>
      <c r="T55" t="s">
        <v>45</v>
      </c>
      <c r="U55" s="36" t="s">
        <v>45</v>
      </c>
      <c r="V55" s="36">
        <v>11062</v>
      </c>
      <c r="W55" s="36">
        <v>833</v>
      </c>
      <c r="X55" s="36">
        <v>1193</v>
      </c>
      <c r="Y55" s="36">
        <v>929</v>
      </c>
      <c r="Z55">
        <f t="shared" si="17"/>
        <v>1</v>
      </c>
      <c r="AA55">
        <f t="shared" si="18"/>
        <v>1</v>
      </c>
      <c r="AB55">
        <f t="shared" si="19"/>
        <v>0</v>
      </c>
      <c r="AC55">
        <f t="shared" si="20"/>
        <v>0</v>
      </c>
      <c r="AD55">
        <f t="shared" si="21"/>
        <v>0</v>
      </c>
      <c r="AE55">
        <f t="shared" si="22"/>
        <v>0</v>
      </c>
      <c r="AF55" s="38" t="str">
        <f t="shared" si="23"/>
        <v>SRSA</v>
      </c>
      <c r="AG55" s="38">
        <f t="shared" si="24"/>
        <v>0</v>
      </c>
      <c r="AH55" s="38">
        <f t="shared" si="25"/>
        <v>0</v>
      </c>
      <c r="AI55">
        <f t="shared" si="26"/>
        <v>1</v>
      </c>
      <c r="AJ55">
        <f t="shared" si="27"/>
        <v>0</v>
      </c>
      <c r="AK55">
        <f t="shared" si="28"/>
        <v>0</v>
      </c>
      <c r="AL55">
        <f t="shared" si="29"/>
        <v>0</v>
      </c>
      <c r="AM55">
        <f t="shared" si="30"/>
        <v>0</v>
      </c>
      <c r="AN55">
        <f t="shared" si="31"/>
        <v>0</v>
      </c>
      <c r="AO55">
        <f t="shared" si="32"/>
        <v>0</v>
      </c>
      <c r="AP55" s="70">
        <f t="shared" si="16"/>
        <v>14017</v>
      </c>
    </row>
    <row r="56" spans="1:42" s="58" customFormat="1" ht="12.75">
      <c r="A56" s="58">
        <v>2300051</v>
      </c>
      <c r="B56" s="58">
        <v>791</v>
      </c>
      <c r="C56" s="58" t="s">
        <v>146</v>
      </c>
      <c r="D56" s="58" t="s">
        <v>147</v>
      </c>
      <c r="E56" s="58" t="s">
        <v>146</v>
      </c>
      <c r="F56" s="65" t="s">
        <v>148</v>
      </c>
      <c r="G56" s="60"/>
      <c r="H56" s="64" t="s">
        <v>149</v>
      </c>
      <c r="J56" s="62" t="s">
        <v>44</v>
      </c>
      <c r="M56" s="66">
        <v>104</v>
      </c>
      <c r="N56" s="62" t="s">
        <v>45</v>
      </c>
      <c r="O56" s="62" t="s">
        <v>44</v>
      </c>
      <c r="P56" s="67"/>
      <c r="U56" s="62" t="s">
        <v>45</v>
      </c>
      <c r="V56" s="66">
        <v>0</v>
      </c>
      <c r="W56" s="66">
        <v>0</v>
      </c>
      <c r="X56" s="66">
        <v>0</v>
      </c>
      <c r="Y56" s="66">
        <v>1253</v>
      </c>
      <c r="Z56" s="58">
        <f t="shared" si="17"/>
        <v>1</v>
      </c>
      <c r="AA56" s="58">
        <f t="shared" si="18"/>
        <v>1</v>
      </c>
      <c r="AB56" s="58">
        <f t="shared" si="19"/>
        <v>0</v>
      </c>
      <c r="AC56" s="58">
        <f t="shared" si="20"/>
        <v>0</v>
      </c>
      <c r="AD56" s="58">
        <f t="shared" si="21"/>
        <v>0</v>
      </c>
      <c r="AE56" s="58">
        <f t="shared" si="22"/>
        <v>0</v>
      </c>
      <c r="AF56" s="64" t="str">
        <f t="shared" si="23"/>
        <v>SRSA</v>
      </c>
      <c r="AG56" s="64">
        <f t="shared" si="24"/>
        <v>0</v>
      </c>
      <c r="AH56" s="64">
        <f t="shared" si="25"/>
        <v>0</v>
      </c>
      <c r="AI56" s="58">
        <f t="shared" si="26"/>
        <v>0</v>
      </c>
      <c r="AJ56" s="58">
        <f t="shared" si="27"/>
        <v>0</v>
      </c>
      <c r="AK56" s="58">
        <f t="shared" si="28"/>
        <v>0</v>
      </c>
      <c r="AL56" s="58">
        <f t="shared" si="29"/>
        <v>0</v>
      </c>
      <c r="AM56" s="58">
        <f t="shared" si="30"/>
        <v>0</v>
      </c>
      <c r="AN56" s="58">
        <f t="shared" si="31"/>
        <v>0</v>
      </c>
      <c r="AO56" s="58">
        <f t="shared" si="32"/>
        <v>0</v>
      </c>
      <c r="AP56" s="70">
        <f t="shared" si="16"/>
        <v>1253</v>
      </c>
    </row>
    <row r="57" spans="1:42" s="58" customFormat="1" ht="12.75">
      <c r="A57" s="58">
        <v>2300052</v>
      </c>
      <c r="B57" s="58">
        <v>792</v>
      </c>
      <c r="C57" s="58" t="s">
        <v>150</v>
      </c>
      <c r="D57" s="58" t="s">
        <v>151</v>
      </c>
      <c r="E57" s="58" t="s">
        <v>152</v>
      </c>
      <c r="F57" s="65" t="s">
        <v>153</v>
      </c>
      <c r="G57" s="60"/>
      <c r="H57" s="64" t="s">
        <v>154</v>
      </c>
      <c r="J57" s="62" t="s">
        <v>44</v>
      </c>
      <c r="M57" s="62">
        <v>131</v>
      </c>
      <c r="N57" s="62" t="s">
        <v>45</v>
      </c>
      <c r="O57" s="62" t="s">
        <v>44</v>
      </c>
      <c r="P57" s="67"/>
      <c r="S57" s="62"/>
      <c r="T57" s="62"/>
      <c r="U57" s="63" t="s">
        <v>45</v>
      </c>
      <c r="V57" s="58">
        <v>0</v>
      </c>
      <c r="W57" s="58">
        <v>0</v>
      </c>
      <c r="X57" s="58">
        <v>0</v>
      </c>
      <c r="Y57" s="58">
        <v>1645</v>
      </c>
      <c r="Z57" s="58">
        <f t="shared" si="17"/>
        <v>1</v>
      </c>
      <c r="AA57" s="58">
        <f t="shared" si="18"/>
        <v>1</v>
      </c>
      <c r="AB57" s="58">
        <f t="shared" si="19"/>
        <v>0</v>
      </c>
      <c r="AC57" s="58">
        <f t="shared" si="20"/>
        <v>0</v>
      </c>
      <c r="AD57" s="58">
        <f t="shared" si="21"/>
        <v>0</v>
      </c>
      <c r="AE57" s="58">
        <f t="shared" si="22"/>
        <v>0</v>
      </c>
      <c r="AF57" s="64" t="str">
        <f t="shared" si="23"/>
        <v>SRSA</v>
      </c>
      <c r="AG57" s="64">
        <f t="shared" si="24"/>
        <v>0</v>
      </c>
      <c r="AH57" s="64">
        <f t="shared" si="25"/>
        <v>0</v>
      </c>
      <c r="AI57" s="58">
        <f t="shared" si="26"/>
        <v>0</v>
      </c>
      <c r="AJ57" s="58">
        <f t="shared" si="27"/>
        <v>0</v>
      </c>
      <c r="AK57" s="58">
        <f t="shared" si="28"/>
        <v>0</v>
      </c>
      <c r="AL57" s="58">
        <f t="shared" si="29"/>
        <v>0</v>
      </c>
      <c r="AM57" s="58">
        <f t="shared" si="30"/>
        <v>0</v>
      </c>
      <c r="AN57" s="58">
        <f t="shared" si="31"/>
        <v>0</v>
      </c>
      <c r="AO57" s="58">
        <f t="shared" si="32"/>
        <v>0</v>
      </c>
      <c r="AP57" s="70">
        <f t="shared" si="16"/>
        <v>1645</v>
      </c>
    </row>
    <row r="58" spans="1:42" ht="12.75">
      <c r="A58">
        <v>2306780</v>
      </c>
      <c r="B58">
        <v>210</v>
      </c>
      <c r="C58" t="s">
        <v>155</v>
      </c>
      <c r="D58" t="s">
        <v>79</v>
      </c>
      <c r="E58" t="s">
        <v>80</v>
      </c>
      <c r="F58" s="35">
        <v>4683</v>
      </c>
      <c r="G58" s="3">
        <v>10</v>
      </c>
      <c r="H58">
        <v>2073487777</v>
      </c>
      <c r="I58" s="4">
        <v>7</v>
      </c>
      <c r="J58" s="4" t="s">
        <v>44</v>
      </c>
      <c r="K58" t="s">
        <v>45</v>
      </c>
      <c r="L58" s="36" t="s">
        <v>46</v>
      </c>
      <c r="M58" s="36">
        <v>7</v>
      </c>
      <c r="N58" s="36" t="s">
        <v>46</v>
      </c>
      <c r="O58" s="36" t="s">
        <v>44</v>
      </c>
      <c r="P58" s="37">
        <v>6.6666666667</v>
      </c>
      <c r="Q58" t="s">
        <v>45</v>
      </c>
      <c r="R58" t="s">
        <v>44</v>
      </c>
      <c r="S58" t="s">
        <v>44</v>
      </c>
      <c r="T58" t="s">
        <v>45</v>
      </c>
      <c r="U58" s="36" t="s">
        <v>45</v>
      </c>
      <c r="V58" s="36">
        <v>473</v>
      </c>
      <c r="W58" s="36">
        <v>0</v>
      </c>
      <c r="X58" s="36">
        <v>31</v>
      </c>
      <c r="Y58" s="36">
        <v>60</v>
      </c>
      <c r="Z58">
        <f t="shared" si="17"/>
        <v>1</v>
      </c>
      <c r="AA58">
        <f t="shared" si="18"/>
        <v>1</v>
      </c>
      <c r="AB58">
        <f t="shared" si="19"/>
        <v>0</v>
      </c>
      <c r="AC58">
        <f t="shared" si="20"/>
        <v>0</v>
      </c>
      <c r="AD58">
        <f t="shared" si="21"/>
        <v>0</v>
      </c>
      <c r="AE58">
        <f t="shared" si="22"/>
        <v>0</v>
      </c>
      <c r="AF58" s="38" t="str">
        <f t="shared" si="23"/>
        <v>SRSA</v>
      </c>
      <c r="AG58" s="38">
        <f t="shared" si="24"/>
        <v>0</v>
      </c>
      <c r="AH58" s="38">
        <f t="shared" si="25"/>
        <v>0</v>
      </c>
      <c r="AI58">
        <f t="shared" si="26"/>
        <v>1</v>
      </c>
      <c r="AJ58">
        <f t="shared" si="27"/>
        <v>0</v>
      </c>
      <c r="AK58">
        <f t="shared" si="28"/>
        <v>0</v>
      </c>
      <c r="AL58">
        <f t="shared" si="29"/>
        <v>0</v>
      </c>
      <c r="AM58">
        <f t="shared" si="30"/>
        <v>0</v>
      </c>
      <c r="AN58">
        <f t="shared" si="31"/>
        <v>0</v>
      </c>
      <c r="AO58">
        <f t="shared" si="32"/>
        <v>0</v>
      </c>
      <c r="AP58" s="70">
        <f t="shared" si="16"/>
        <v>564</v>
      </c>
    </row>
    <row r="59" spans="1:42" ht="12.75">
      <c r="A59">
        <v>2306810</v>
      </c>
      <c r="B59">
        <v>211</v>
      </c>
      <c r="C59" t="s">
        <v>156</v>
      </c>
      <c r="D59" t="s">
        <v>157</v>
      </c>
      <c r="E59" t="s">
        <v>158</v>
      </c>
      <c r="F59" s="35">
        <v>4848</v>
      </c>
      <c r="G59" s="3">
        <v>118</v>
      </c>
      <c r="H59">
        <v>2077346723</v>
      </c>
      <c r="I59" s="4">
        <v>7</v>
      </c>
      <c r="J59" s="4" t="s">
        <v>44</v>
      </c>
      <c r="K59" t="s">
        <v>45</v>
      </c>
      <c r="L59" s="36" t="s">
        <v>46</v>
      </c>
      <c r="M59" s="36">
        <v>87</v>
      </c>
      <c r="N59" s="36" t="s">
        <v>46</v>
      </c>
      <c r="O59" s="36" t="s">
        <v>44</v>
      </c>
      <c r="P59" s="37">
        <v>3.13</v>
      </c>
      <c r="Q59" t="s">
        <v>45</v>
      </c>
      <c r="R59" t="s">
        <v>45</v>
      </c>
      <c r="S59" t="s">
        <v>44</v>
      </c>
      <c r="T59" t="s">
        <v>45</v>
      </c>
      <c r="U59" s="36" t="s">
        <v>45</v>
      </c>
      <c r="V59" s="36">
        <v>4441</v>
      </c>
      <c r="W59" s="36">
        <v>73</v>
      </c>
      <c r="X59" s="36">
        <v>672</v>
      </c>
      <c r="Y59" s="36">
        <v>632</v>
      </c>
      <c r="Z59">
        <f t="shared" si="17"/>
        <v>1</v>
      </c>
      <c r="AA59">
        <f t="shared" si="18"/>
        <v>1</v>
      </c>
      <c r="AB59">
        <f t="shared" si="19"/>
        <v>0</v>
      </c>
      <c r="AC59">
        <f t="shared" si="20"/>
        <v>0</v>
      </c>
      <c r="AD59">
        <f t="shared" si="21"/>
        <v>0</v>
      </c>
      <c r="AE59">
        <f t="shared" si="22"/>
        <v>0</v>
      </c>
      <c r="AF59" s="38" t="str">
        <f t="shared" si="23"/>
        <v>SRSA</v>
      </c>
      <c r="AG59" s="38">
        <f t="shared" si="24"/>
        <v>0</v>
      </c>
      <c r="AH59" s="38">
        <f t="shared" si="25"/>
        <v>0</v>
      </c>
      <c r="AI59">
        <f t="shared" si="26"/>
        <v>1</v>
      </c>
      <c r="AJ59">
        <f t="shared" si="27"/>
        <v>0</v>
      </c>
      <c r="AK59">
        <f t="shared" si="28"/>
        <v>0</v>
      </c>
      <c r="AL59">
        <f t="shared" si="29"/>
        <v>0</v>
      </c>
      <c r="AM59">
        <f t="shared" si="30"/>
        <v>0</v>
      </c>
      <c r="AN59">
        <f t="shared" si="31"/>
        <v>0</v>
      </c>
      <c r="AO59">
        <f t="shared" si="32"/>
        <v>0</v>
      </c>
      <c r="AP59" s="70">
        <f t="shared" si="16"/>
        <v>5818</v>
      </c>
    </row>
    <row r="60" spans="1:42" ht="12.75">
      <c r="A60">
        <v>2306870</v>
      </c>
      <c r="B60">
        <v>215</v>
      </c>
      <c r="C60" t="s">
        <v>159</v>
      </c>
      <c r="D60" t="s">
        <v>90</v>
      </c>
      <c r="E60" t="s">
        <v>91</v>
      </c>
      <c r="F60" s="35">
        <v>4353</v>
      </c>
      <c r="G60" s="3">
        <v>3232</v>
      </c>
      <c r="H60">
        <v>2075493261</v>
      </c>
      <c r="I60" s="4">
        <v>7</v>
      </c>
      <c r="J60" s="4" t="s">
        <v>44</v>
      </c>
      <c r="K60" t="s">
        <v>45</v>
      </c>
      <c r="L60" s="36" t="s">
        <v>46</v>
      </c>
      <c r="M60" s="36">
        <v>260</v>
      </c>
      <c r="N60" s="36" t="s">
        <v>46</v>
      </c>
      <c r="O60" s="36" t="s">
        <v>44</v>
      </c>
      <c r="P60" s="37">
        <v>16.19</v>
      </c>
      <c r="Q60" t="s">
        <v>45</v>
      </c>
      <c r="R60" t="s">
        <v>45</v>
      </c>
      <c r="S60" t="s">
        <v>44</v>
      </c>
      <c r="T60" t="s">
        <v>45</v>
      </c>
      <c r="U60" s="36" t="s">
        <v>45</v>
      </c>
      <c r="V60" s="36">
        <v>22504</v>
      </c>
      <c r="W60" s="36">
        <v>1607</v>
      </c>
      <c r="X60" s="36">
        <v>2049</v>
      </c>
      <c r="Y60" s="36">
        <v>1513</v>
      </c>
      <c r="Z60">
        <f t="shared" si="17"/>
        <v>1</v>
      </c>
      <c r="AA60">
        <f t="shared" si="18"/>
        <v>1</v>
      </c>
      <c r="AB60">
        <f t="shared" si="19"/>
        <v>0</v>
      </c>
      <c r="AC60">
        <f t="shared" si="20"/>
        <v>0</v>
      </c>
      <c r="AD60">
        <f t="shared" si="21"/>
        <v>0</v>
      </c>
      <c r="AE60">
        <f t="shared" si="22"/>
        <v>0</v>
      </c>
      <c r="AF60" s="38" t="str">
        <f t="shared" si="23"/>
        <v>SRSA</v>
      </c>
      <c r="AG60" s="38">
        <f t="shared" si="24"/>
        <v>0</v>
      </c>
      <c r="AH60" s="38">
        <f t="shared" si="25"/>
        <v>0</v>
      </c>
      <c r="AI60">
        <f t="shared" si="26"/>
        <v>1</v>
      </c>
      <c r="AJ60">
        <f t="shared" si="27"/>
        <v>0</v>
      </c>
      <c r="AK60">
        <f t="shared" si="28"/>
        <v>0</v>
      </c>
      <c r="AL60">
        <f t="shared" si="29"/>
        <v>0</v>
      </c>
      <c r="AM60">
        <f t="shared" si="30"/>
        <v>0</v>
      </c>
      <c r="AN60">
        <f t="shared" si="31"/>
        <v>0</v>
      </c>
      <c r="AO60">
        <f t="shared" si="32"/>
        <v>0</v>
      </c>
      <c r="AP60" s="70">
        <f t="shared" si="16"/>
        <v>27673</v>
      </c>
    </row>
    <row r="61" spans="1:42" ht="12.75">
      <c r="A61">
        <v>2306900</v>
      </c>
      <c r="B61">
        <v>216</v>
      </c>
      <c r="C61" t="s">
        <v>160</v>
      </c>
      <c r="D61" t="s">
        <v>161</v>
      </c>
      <c r="E61" t="s">
        <v>162</v>
      </c>
      <c r="F61" s="35">
        <v>4654</v>
      </c>
      <c r="G61" s="3">
        <v>1205</v>
      </c>
      <c r="H61">
        <v>2072556585</v>
      </c>
      <c r="I61" s="4">
        <v>7</v>
      </c>
      <c r="J61" s="4" t="s">
        <v>44</v>
      </c>
      <c r="K61" t="s">
        <v>45</v>
      </c>
      <c r="L61" s="36" t="s">
        <v>46</v>
      </c>
      <c r="M61" s="36">
        <v>72</v>
      </c>
      <c r="N61" s="36" t="s">
        <v>46</v>
      </c>
      <c r="O61" s="36" t="s">
        <v>44</v>
      </c>
      <c r="P61" s="37">
        <v>51.32</v>
      </c>
      <c r="Q61" t="s">
        <v>44</v>
      </c>
      <c r="R61" t="s">
        <v>45</v>
      </c>
      <c r="S61" t="s">
        <v>44</v>
      </c>
      <c r="T61" t="s">
        <v>45</v>
      </c>
      <c r="U61" s="36" t="s">
        <v>45</v>
      </c>
      <c r="V61" s="36">
        <v>10202</v>
      </c>
      <c r="W61" s="36">
        <v>1023</v>
      </c>
      <c r="X61" s="36">
        <v>953</v>
      </c>
      <c r="Y61" s="36">
        <v>949</v>
      </c>
      <c r="Z61">
        <f t="shared" si="17"/>
        <v>1</v>
      </c>
      <c r="AA61">
        <f t="shared" si="18"/>
        <v>1</v>
      </c>
      <c r="AB61">
        <f t="shared" si="19"/>
        <v>0</v>
      </c>
      <c r="AC61">
        <f t="shared" si="20"/>
        <v>0</v>
      </c>
      <c r="AD61">
        <f t="shared" si="21"/>
        <v>0</v>
      </c>
      <c r="AE61">
        <f t="shared" si="22"/>
        <v>0</v>
      </c>
      <c r="AF61" s="38" t="str">
        <f t="shared" si="23"/>
        <v>SRSA</v>
      </c>
      <c r="AG61" s="38">
        <f t="shared" si="24"/>
        <v>0</v>
      </c>
      <c r="AH61" s="38">
        <f t="shared" si="25"/>
        <v>0</v>
      </c>
      <c r="AI61">
        <f t="shared" si="26"/>
        <v>1</v>
      </c>
      <c r="AJ61">
        <f t="shared" si="27"/>
        <v>1</v>
      </c>
      <c r="AK61" t="str">
        <f t="shared" si="28"/>
        <v>Initial</v>
      </c>
      <c r="AL61" t="str">
        <f t="shared" si="29"/>
        <v>SRSA</v>
      </c>
      <c r="AM61">
        <f t="shared" si="30"/>
        <v>0</v>
      </c>
      <c r="AN61">
        <f t="shared" si="31"/>
        <v>0</v>
      </c>
      <c r="AO61">
        <f t="shared" si="32"/>
        <v>0</v>
      </c>
      <c r="AP61" s="70">
        <f t="shared" si="16"/>
        <v>13127</v>
      </c>
    </row>
    <row r="62" spans="1:42" s="5" customFormat="1" ht="12.75">
      <c r="A62" s="5">
        <v>2307100</v>
      </c>
      <c r="B62" s="5">
        <v>217</v>
      </c>
      <c r="C62" s="5" t="s">
        <v>163</v>
      </c>
      <c r="D62" s="5" t="s">
        <v>66</v>
      </c>
      <c r="E62" s="5" t="s">
        <v>67</v>
      </c>
      <c r="F62" s="42">
        <v>4649</v>
      </c>
      <c r="G62" s="43">
        <v>309</v>
      </c>
      <c r="H62" s="5">
        <v>2074972154</v>
      </c>
      <c r="I62" s="44">
        <v>7</v>
      </c>
      <c r="J62" s="44" t="s">
        <v>44</v>
      </c>
      <c r="K62" s="5" t="s">
        <v>45</v>
      </c>
      <c r="L62" s="41" t="s">
        <v>46</v>
      </c>
      <c r="M62" s="41">
        <v>131</v>
      </c>
      <c r="N62" s="41" t="s">
        <v>46</v>
      </c>
      <c r="O62" s="41" t="s">
        <v>44</v>
      </c>
      <c r="P62" s="45">
        <v>41.48</v>
      </c>
      <c r="Q62" s="5" t="s">
        <v>44</v>
      </c>
      <c r="R62" s="5" t="s">
        <v>45</v>
      </c>
      <c r="S62" s="5" t="s">
        <v>44</v>
      </c>
      <c r="T62" s="5" t="s">
        <v>45</v>
      </c>
      <c r="U62" s="41" t="s">
        <v>45</v>
      </c>
      <c r="V62" s="41">
        <v>28874</v>
      </c>
      <c r="W62" s="41">
        <v>2002</v>
      </c>
      <c r="X62" s="41">
        <v>1774</v>
      </c>
      <c r="Y62" s="41">
        <v>1419</v>
      </c>
      <c r="Z62" s="5">
        <f t="shared" si="17"/>
        <v>1</v>
      </c>
      <c r="AA62" s="5">
        <f t="shared" si="18"/>
        <v>1</v>
      </c>
      <c r="AB62" s="5">
        <f t="shared" si="19"/>
        <v>0</v>
      </c>
      <c r="AC62" s="5">
        <f t="shared" si="20"/>
        <v>0</v>
      </c>
      <c r="AD62" s="5">
        <f t="shared" si="21"/>
        <v>0</v>
      </c>
      <c r="AE62" s="5">
        <f t="shared" si="22"/>
        <v>0</v>
      </c>
      <c r="AF62" s="46" t="str">
        <f t="shared" si="23"/>
        <v>SRSA</v>
      </c>
      <c r="AG62" s="46">
        <f t="shared" si="24"/>
        <v>0</v>
      </c>
      <c r="AH62" s="46">
        <f t="shared" si="25"/>
        <v>0</v>
      </c>
      <c r="AI62" s="5">
        <f t="shared" si="26"/>
        <v>1</v>
      </c>
      <c r="AJ62" s="5">
        <f t="shared" si="27"/>
        <v>1</v>
      </c>
      <c r="AK62" s="5" t="str">
        <f t="shared" si="28"/>
        <v>Initial</v>
      </c>
      <c r="AL62" s="5" t="str">
        <f t="shared" si="29"/>
        <v>SRSA</v>
      </c>
      <c r="AM62" s="5">
        <f t="shared" si="30"/>
        <v>0</v>
      </c>
      <c r="AN62" s="5">
        <f t="shared" si="31"/>
        <v>0</v>
      </c>
      <c r="AO62" s="5">
        <f t="shared" si="32"/>
        <v>0</v>
      </c>
      <c r="AP62" s="70">
        <f t="shared" si="16"/>
        <v>34069</v>
      </c>
    </row>
    <row r="63" spans="1:42" ht="12.75">
      <c r="A63">
        <v>2307250</v>
      </c>
      <c r="B63">
        <v>228</v>
      </c>
      <c r="C63" t="s">
        <v>164</v>
      </c>
      <c r="D63" t="s">
        <v>140</v>
      </c>
      <c r="E63" t="s">
        <v>141</v>
      </c>
      <c r="F63" s="35">
        <v>4605</v>
      </c>
      <c r="G63" s="3">
        <v>9708</v>
      </c>
      <c r="H63">
        <v>2076677571</v>
      </c>
      <c r="I63" s="4">
        <v>7</v>
      </c>
      <c r="J63" s="4" t="s">
        <v>44</v>
      </c>
      <c r="K63" t="s">
        <v>45</v>
      </c>
      <c r="L63" s="36" t="s">
        <v>46</v>
      </c>
      <c r="M63" s="36">
        <v>152</v>
      </c>
      <c r="N63" s="36" t="s">
        <v>46</v>
      </c>
      <c r="O63" s="36" t="s">
        <v>44</v>
      </c>
      <c r="P63" s="37">
        <v>20.13</v>
      </c>
      <c r="Q63" t="s">
        <v>44</v>
      </c>
      <c r="R63" t="s">
        <v>44</v>
      </c>
      <c r="S63" t="s">
        <v>44</v>
      </c>
      <c r="T63" t="s">
        <v>45</v>
      </c>
      <c r="U63" s="36" t="s">
        <v>45</v>
      </c>
      <c r="V63" s="36">
        <v>11829</v>
      </c>
      <c r="W63" s="36">
        <v>628</v>
      </c>
      <c r="X63" s="36">
        <v>1019</v>
      </c>
      <c r="Y63" s="36">
        <v>959</v>
      </c>
      <c r="Z63">
        <f t="shared" si="17"/>
        <v>1</v>
      </c>
      <c r="AA63">
        <f t="shared" si="18"/>
        <v>1</v>
      </c>
      <c r="AB63">
        <f t="shared" si="19"/>
        <v>0</v>
      </c>
      <c r="AC63">
        <f t="shared" si="20"/>
        <v>0</v>
      </c>
      <c r="AD63">
        <f t="shared" si="21"/>
        <v>0</v>
      </c>
      <c r="AE63">
        <f t="shared" si="22"/>
        <v>0</v>
      </c>
      <c r="AF63" s="38" t="str">
        <f t="shared" si="23"/>
        <v>SRSA</v>
      </c>
      <c r="AG63" s="38">
        <f t="shared" si="24"/>
        <v>0</v>
      </c>
      <c r="AH63" s="38">
        <f t="shared" si="25"/>
        <v>0</v>
      </c>
      <c r="AI63">
        <f t="shared" si="26"/>
        <v>1</v>
      </c>
      <c r="AJ63">
        <f t="shared" si="27"/>
        <v>1</v>
      </c>
      <c r="AK63" t="str">
        <f t="shared" si="28"/>
        <v>Initial</v>
      </c>
      <c r="AL63" t="str">
        <f t="shared" si="29"/>
        <v>SRSA</v>
      </c>
      <c r="AM63">
        <f t="shared" si="30"/>
        <v>0</v>
      </c>
      <c r="AN63">
        <f t="shared" si="31"/>
        <v>0</v>
      </c>
      <c r="AO63">
        <f t="shared" si="32"/>
        <v>0</v>
      </c>
      <c r="AP63" s="70">
        <f t="shared" si="16"/>
        <v>14435</v>
      </c>
    </row>
    <row r="64" spans="1:42" ht="12.75">
      <c r="A64">
        <v>2307380</v>
      </c>
      <c r="B64">
        <v>236</v>
      </c>
      <c r="C64" t="s">
        <v>165</v>
      </c>
      <c r="D64" t="s">
        <v>166</v>
      </c>
      <c r="E64" t="s">
        <v>85</v>
      </c>
      <c r="F64" s="35">
        <v>4750</v>
      </c>
      <c r="G64" s="3">
        <v>1115</v>
      </c>
      <c r="H64">
        <v>2073254888</v>
      </c>
      <c r="I64" s="4">
        <v>7</v>
      </c>
      <c r="J64" s="4" t="s">
        <v>44</v>
      </c>
      <c r="K64" t="s">
        <v>45</v>
      </c>
      <c r="L64" s="36" t="s">
        <v>46</v>
      </c>
      <c r="M64" s="36">
        <v>311</v>
      </c>
      <c r="N64" s="36" t="s">
        <v>46</v>
      </c>
      <c r="O64" s="36" t="s">
        <v>44</v>
      </c>
      <c r="P64" s="37">
        <v>37.18</v>
      </c>
      <c r="Q64" t="s">
        <v>44</v>
      </c>
      <c r="R64" t="s">
        <v>44</v>
      </c>
      <c r="S64" t="s">
        <v>44</v>
      </c>
      <c r="T64" t="s">
        <v>45</v>
      </c>
      <c r="U64" s="36" t="s">
        <v>45</v>
      </c>
      <c r="V64" s="36">
        <v>34469</v>
      </c>
      <c r="W64" s="36">
        <v>6093</v>
      </c>
      <c r="X64" s="36">
        <v>5646</v>
      </c>
      <c r="Y64" s="36">
        <v>3660</v>
      </c>
      <c r="Z64">
        <f t="shared" si="17"/>
        <v>1</v>
      </c>
      <c r="AA64">
        <f t="shared" si="18"/>
        <v>1</v>
      </c>
      <c r="AB64">
        <f t="shared" si="19"/>
        <v>0</v>
      </c>
      <c r="AC64">
        <f t="shared" si="20"/>
        <v>0</v>
      </c>
      <c r="AD64">
        <f t="shared" si="21"/>
        <v>0</v>
      </c>
      <c r="AE64">
        <f t="shared" si="22"/>
        <v>0</v>
      </c>
      <c r="AF64" s="38" t="str">
        <f t="shared" si="23"/>
        <v>SRSA</v>
      </c>
      <c r="AG64" s="38">
        <f t="shared" si="24"/>
        <v>0</v>
      </c>
      <c r="AH64" s="38">
        <f t="shared" si="25"/>
        <v>0</v>
      </c>
      <c r="AI64">
        <f t="shared" si="26"/>
        <v>1</v>
      </c>
      <c r="AJ64">
        <f t="shared" si="27"/>
        <v>1</v>
      </c>
      <c r="AK64" t="str">
        <f t="shared" si="28"/>
        <v>Initial</v>
      </c>
      <c r="AL64" t="str">
        <f t="shared" si="29"/>
        <v>SRSA</v>
      </c>
      <c r="AM64">
        <f t="shared" si="30"/>
        <v>0</v>
      </c>
      <c r="AN64">
        <f t="shared" si="31"/>
        <v>0</v>
      </c>
      <c r="AO64">
        <f t="shared" si="32"/>
        <v>0</v>
      </c>
      <c r="AP64" s="70">
        <f t="shared" si="16"/>
        <v>49868</v>
      </c>
    </row>
    <row r="65" spans="1:42" ht="12.75">
      <c r="A65">
        <v>2307450</v>
      </c>
      <c r="B65">
        <v>240</v>
      </c>
      <c r="C65" t="s">
        <v>167</v>
      </c>
      <c r="D65" t="s">
        <v>57</v>
      </c>
      <c r="E65" t="s">
        <v>58</v>
      </c>
      <c r="F65" s="35">
        <v>4847</v>
      </c>
      <c r="G65" s="3">
        <v>9722</v>
      </c>
      <c r="H65">
        <v>2077633818</v>
      </c>
      <c r="I65" s="4">
        <v>7</v>
      </c>
      <c r="J65" s="4" t="s">
        <v>44</v>
      </c>
      <c r="K65" t="s">
        <v>45</v>
      </c>
      <c r="L65" s="36" t="s">
        <v>46</v>
      </c>
      <c r="M65" s="36">
        <v>205</v>
      </c>
      <c r="N65" s="36" t="s">
        <v>46</v>
      </c>
      <c r="O65" s="36" t="s">
        <v>44</v>
      </c>
      <c r="P65" s="37">
        <v>14.69</v>
      </c>
      <c r="Q65" t="s">
        <v>45</v>
      </c>
      <c r="R65" t="s">
        <v>45</v>
      </c>
      <c r="S65" t="s">
        <v>44</v>
      </c>
      <c r="T65" t="s">
        <v>45</v>
      </c>
      <c r="U65" s="36" t="s">
        <v>45</v>
      </c>
      <c r="V65" s="36">
        <v>17669</v>
      </c>
      <c r="W65" s="36">
        <v>1651</v>
      </c>
      <c r="X65" s="36">
        <v>2218</v>
      </c>
      <c r="Y65" s="36">
        <v>1400</v>
      </c>
      <c r="Z65">
        <f t="shared" si="17"/>
        <v>1</v>
      </c>
      <c r="AA65">
        <f t="shared" si="18"/>
        <v>1</v>
      </c>
      <c r="AB65">
        <f t="shared" si="19"/>
        <v>0</v>
      </c>
      <c r="AC65">
        <f t="shared" si="20"/>
        <v>0</v>
      </c>
      <c r="AD65">
        <f t="shared" si="21"/>
        <v>0</v>
      </c>
      <c r="AE65">
        <f t="shared" si="22"/>
        <v>0</v>
      </c>
      <c r="AF65" s="38" t="str">
        <f t="shared" si="23"/>
        <v>SRSA</v>
      </c>
      <c r="AG65" s="38">
        <f t="shared" si="24"/>
        <v>0</v>
      </c>
      <c r="AH65" s="38">
        <f t="shared" si="25"/>
        <v>0</v>
      </c>
      <c r="AI65">
        <f t="shared" si="26"/>
        <v>1</v>
      </c>
      <c r="AJ65">
        <f t="shared" si="27"/>
        <v>0</v>
      </c>
      <c r="AK65">
        <f t="shared" si="28"/>
        <v>0</v>
      </c>
      <c r="AL65">
        <f t="shared" si="29"/>
        <v>0</v>
      </c>
      <c r="AM65">
        <f t="shared" si="30"/>
        <v>0</v>
      </c>
      <c r="AN65">
        <f t="shared" si="31"/>
        <v>0</v>
      </c>
      <c r="AO65">
        <f t="shared" si="32"/>
        <v>0</v>
      </c>
      <c r="AP65" s="70">
        <f t="shared" si="16"/>
        <v>22938</v>
      </c>
    </row>
    <row r="66" spans="1:42" ht="12.75">
      <c r="A66">
        <v>2300009</v>
      </c>
      <c r="B66">
        <v>355</v>
      </c>
      <c r="C66" t="s">
        <v>168</v>
      </c>
      <c r="D66" t="s">
        <v>169</v>
      </c>
      <c r="E66" t="s">
        <v>77</v>
      </c>
      <c r="F66" s="35">
        <v>4543</v>
      </c>
      <c r="G66" s="3">
        <v>9710</v>
      </c>
      <c r="H66">
        <v>2075638805</v>
      </c>
      <c r="I66" s="4">
        <v>7</v>
      </c>
      <c r="J66" s="4" t="s">
        <v>44</v>
      </c>
      <c r="K66" t="s">
        <v>45</v>
      </c>
      <c r="L66" s="36" t="s">
        <v>46</v>
      </c>
      <c r="M66" s="36">
        <v>18</v>
      </c>
      <c r="N66" s="36" t="s">
        <v>46</v>
      </c>
      <c r="O66" s="36" t="s">
        <v>44</v>
      </c>
      <c r="P66" s="37">
        <v>31.25</v>
      </c>
      <c r="Q66" t="s">
        <v>44</v>
      </c>
      <c r="R66" t="s">
        <v>44</v>
      </c>
      <c r="S66" t="s">
        <v>44</v>
      </c>
      <c r="T66" t="s">
        <v>45</v>
      </c>
      <c r="U66" s="36" t="s">
        <v>45</v>
      </c>
      <c r="V66" s="36">
        <v>1252</v>
      </c>
      <c r="W66" s="36">
        <v>15</v>
      </c>
      <c r="X66" s="36">
        <v>50</v>
      </c>
      <c r="Y66" s="36">
        <v>95</v>
      </c>
      <c r="Z66">
        <f t="shared" si="17"/>
        <v>1</v>
      </c>
      <c r="AA66">
        <f t="shared" si="18"/>
        <v>1</v>
      </c>
      <c r="AB66">
        <f t="shared" si="19"/>
        <v>0</v>
      </c>
      <c r="AC66">
        <f t="shared" si="20"/>
        <v>0</v>
      </c>
      <c r="AD66">
        <f t="shared" si="21"/>
        <v>0</v>
      </c>
      <c r="AE66">
        <f t="shared" si="22"/>
        <v>0</v>
      </c>
      <c r="AF66" s="38" t="str">
        <f t="shared" si="23"/>
        <v>SRSA</v>
      </c>
      <c r="AG66" s="38">
        <f t="shared" si="24"/>
        <v>0</v>
      </c>
      <c r="AH66" s="38">
        <f t="shared" si="25"/>
        <v>0</v>
      </c>
      <c r="AI66">
        <f t="shared" si="26"/>
        <v>1</v>
      </c>
      <c r="AJ66">
        <f t="shared" si="27"/>
        <v>1</v>
      </c>
      <c r="AK66" t="str">
        <f t="shared" si="28"/>
        <v>Initial</v>
      </c>
      <c r="AL66" t="str">
        <f t="shared" si="29"/>
        <v>SRSA</v>
      </c>
      <c r="AM66">
        <f t="shared" si="30"/>
        <v>0</v>
      </c>
      <c r="AN66">
        <f t="shared" si="31"/>
        <v>0</v>
      </c>
      <c r="AO66">
        <f t="shared" si="32"/>
        <v>0</v>
      </c>
      <c r="AP66" s="70">
        <f t="shared" si="16"/>
        <v>1412</v>
      </c>
    </row>
    <row r="67" spans="1:42" ht="12.75">
      <c r="A67">
        <v>2307710</v>
      </c>
      <c r="B67">
        <v>253</v>
      </c>
      <c r="C67" t="s">
        <v>170</v>
      </c>
      <c r="D67" t="s">
        <v>161</v>
      </c>
      <c r="E67" t="s">
        <v>162</v>
      </c>
      <c r="F67" s="35">
        <v>4654</v>
      </c>
      <c r="G67" s="3">
        <v>1205</v>
      </c>
      <c r="H67">
        <v>2072556585</v>
      </c>
      <c r="I67" s="4">
        <v>7</v>
      </c>
      <c r="J67" s="4" t="s">
        <v>44</v>
      </c>
      <c r="K67" t="s">
        <v>45</v>
      </c>
      <c r="L67" s="36" t="s">
        <v>46</v>
      </c>
      <c r="M67" s="36">
        <v>401</v>
      </c>
      <c r="N67" s="36" t="s">
        <v>46</v>
      </c>
      <c r="O67" s="36" t="s">
        <v>44</v>
      </c>
      <c r="P67" s="37">
        <v>34.69</v>
      </c>
      <c r="Q67" t="s">
        <v>44</v>
      </c>
      <c r="R67" t="s">
        <v>44</v>
      </c>
      <c r="S67" t="s">
        <v>44</v>
      </c>
      <c r="T67" t="s">
        <v>45</v>
      </c>
      <c r="U67" s="36" t="s">
        <v>45</v>
      </c>
      <c r="V67" s="36">
        <v>39637</v>
      </c>
      <c r="W67" s="36">
        <v>7817</v>
      </c>
      <c r="X67" s="36">
        <v>5984</v>
      </c>
      <c r="Y67" s="36">
        <v>5275</v>
      </c>
      <c r="Z67">
        <f t="shared" si="17"/>
        <v>1</v>
      </c>
      <c r="AA67">
        <f t="shared" si="18"/>
        <v>1</v>
      </c>
      <c r="AB67">
        <f t="shared" si="19"/>
        <v>0</v>
      </c>
      <c r="AC67">
        <f t="shared" si="20"/>
        <v>0</v>
      </c>
      <c r="AD67">
        <f t="shared" si="21"/>
        <v>0</v>
      </c>
      <c r="AE67">
        <f t="shared" si="22"/>
        <v>0</v>
      </c>
      <c r="AF67" s="38" t="str">
        <f t="shared" si="23"/>
        <v>SRSA</v>
      </c>
      <c r="AG67" s="38">
        <f t="shared" si="24"/>
        <v>0</v>
      </c>
      <c r="AH67" s="38">
        <f t="shared" si="25"/>
        <v>0</v>
      </c>
      <c r="AI67">
        <f t="shared" si="26"/>
        <v>1</v>
      </c>
      <c r="AJ67">
        <f t="shared" si="27"/>
        <v>1</v>
      </c>
      <c r="AK67" t="str">
        <f t="shared" si="28"/>
        <v>Initial</v>
      </c>
      <c r="AL67" t="str">
        <f t="shared" si="29"/>
        <v>SRSA</v>
      </c>
      <c r="AM67">
        <f t="shared" si="30"/>
        <v>0</v>
      </c>
      <c r="AN67">
        <f t="shared" si="31"/>
        <v>0</v>
      </c>
      <c r="AO67">
        <f t="shared" si="32"/>
        <v>0</v>
      </c>
      <c r="AP67" s="70">
        <f t="shared" si="16"/>
        <v>58713</v>
      </c>
    </row>
    <row r="68" spans="1:42" ht="12.75">
      <c r="A68">
        <v>2307920</v>
      </c>
      <c r="B68">
        <v>260</v>
      </c>
      <c r="C68" t="s">
        <v>171</v>
      </c>
      <c r="D68" t="s">
        <v>172</v>
      </c>
      <c r="E68" t="s">
        <v>173</v>
      </c>
      <c r="F68" s="35">
        <v>4355</v>
      </c>
      <c r="G68" s="3">
        <v>87</v>
      </c>
      <c r="H68">
        <v>2076853336</v>
      </c>
      <c r="I68" s="4">
        <v>7</v>
      </c>
      <c r="J68" s="4" t="s">
        <v>44</v>
      </c>
      <c r="K68" t="s">
        <v>45</v>
      </c>
      <c r="L68" s="36" t="s">
        <v>46</v>
      </c>
      <c r="M68" s="36">
        <v>198</v>
      </c>
      <c r="N68" s="36" t="s">
        <v>46</v>
      </c>
      <c r="O68" s="36" t="s">
        <v>44</v>
      </c>
      <c r="P68" s="37">
        <v>11.33</v>
      </c>
      <c r="Q68" t="s">
        <v>45</v>
      </c>
      <c r="R68" t="s">
        <v>45</v>
      </c>
      <c r="S68" t="s">
        <v>44</v>
      </c>
      <c r="T68" t="s">
        <v>45</v>
      </c>
      <c r="U68" s="36" t="s">
        <v>45</v>
      </c>
      <c r="V68" s="36">
        <v>11793</v>
      </c>
      <c r="W68" s="36">
        <v>1198</v>
      </c>
      <c r="X68" s="36">
        <v>1672</v>
      </c>
      <c r="Y68" s="36">
        <v>1120</v>
      </c>
      <c r="Z68">
        <f t="shared" si="17"/>
        <v>1</v>
      </c>
      <c r="AA68">
        <f t="shared" si="18"/>
        <v>1</v>
      </c>
      <c r="AB68">
        <f t="shared" si="19"/>
        <v>0</v>
      </c>
      <c r="AC68">
        <f t="shared" si="20"/>
        <v>0</v>
      </c>
      <c r="AD68">
        <f t="shared" si="21"/>
        <v>0</v>
      </c>
      <c r="AE68">
        <f t="shared" si="22"/>
        <v>0</v>
      </c>
      <c r="AF68" s="38" t="str">
        <f t="shared" si="23"/>
        <v>SRSA</v>
      </c>
      <c r="AG68" s="38">
        <f t="shared" si="24"/>
        <v>0</v>
      </c>
      <c r="AH68" s="38">
        <f t="shared" si="25"/>
        <v>0</v>
      </c>
      <c r="AI68">
        <f t="shared" si="26"/>
        <v>1</v>
      </c>
      <c r="AJ68">
        <f t="shared" si="27"/>
        <v>0</v>
      </c>
      <c r="AK68">
        <f t="shared" si="28"/>
        <v>0</v>
      </c>
      <c r="AL68">
        <f t="shared" si="29"/>
        <v>0</v>
      </c>
      <c r="AM68">
        <f t="shared" si="30"/>
        <v>0</v>
      </c>
      <c r="AN68">
        <f t="shared" si="31"/>
        <v>0</v>
      </c>
      <c r="AO68">
        <f t="shared" si="32"/>
        <v>0</v>
      </c>
      <c r="AP68" s="70">
        <f t="shared" si="16"/>
        <v>15783</v>
      </c>
    </row>
    <row r="69" spans="1:42" s="5" customFormat="1" ht="12.75">
      <c r="A69" s="5">
        <v>2308100</v>
      </c>
      <c r="B69" s="5">
        <v>269</v>
      </c>
      <c r="C69" s="5" t="s">
        <v>174</v>
      </c>
      <c r="D69" s="5" t="s">
        <v>175</v>
      </c>
      <c r="E69" s="5" t="s">
        <v>176</v>
      </c>
      <c r="F69" s="42">
        <v>4256</v>
      </c>
      <c r="G69" s="43">
        <v>5515</v>
      </c>
      <c r="H69" s="5">
        <v>2073466221</v>
      </c>
      <c r="I69" s="44">
        <v>8</v>
      </c>
      <c r="J69" s="44" t="s">
        <v>44</v>
      </c>
      <c r="K69" s="5" t="s">
        <v>45</v>
      </c>
      <c r="L69" s="41" t="s">
        <v>46</v>
      </c>
      <c r="M69" s="41">
        <v>386</v>
      </c>
      <c r="N69" s="41" t="s">
        <v>46</v>
      </c>
      <c r="O69" s="41" t="s">
        <v>44</v>
      </c>
      <c r="P69" s="45">
        <v>30.94</v>
      </c>
      <c r="Q69" s="5" t="s">
        <v>44</v>
      </c>
      <c r="R69" s="5" t="s">
        <v>44</v>
      </c>
      <c r="S69" s="5" t="s">
        <v>44</v>
      </c>
      <c r="T69" s="5" t="s">
        <v>45</v>
      </c>
      <c r="U69" s="41" t="s">
        <v>45</v>
      </c>
      <c r="V69" s="41">
        <v>15483</v>
      </c>
      <c r="W69" s="41">
        <v>4588</v>
      </c>
      <c r="X69" s="41">
        <v>3999</v>
      </c>
      <c r="Y69" s="41">
        <v>4009</v>
      </c>
      <c r="Z69" s="5">
        <f t="shared" si="17"/>
        <v>1</v>
      </c>
      <c r="AA69" s="5">
        <f t="shared" si="18"/>
        <v>1</v>
      </c>
      <c r="AB69" s="5">
        <f t="shared" si="19"/>
        <v>0</v>
      </c>
      <c r="AC69" s="5">
        <f t="shared" si="20"/>
        <v>0</v>
      </c>
      <c r="AD69" s="5">
        <f t="shared" si="21"/>
        <v>0</v>
      </c>
      <c r="AE69" s="5">
        <f t="shared" si="22"/>
        <v>0</v>
      </c>
      <c r="AF69" s="46" t="str">
        <f t="shared" si="23"/>
        <v>SRSA</v>
      </c>
      <c r="AG69" s="46">
        <f t="shared" si="24"/>
        <v>0</v>
      </c>
      <c r="AH69" s="46">
        <f t="shared" si="25"/>
        <v>0</v>
      </c>
      <c r="AI69" s="5">
        <f t="shared" si="26"/>
        <v>1</v>
      </c>
      <c r="AJ69" s="5">
        <f t="shared" si="27"/>
        <v>1</v>
      </c>
      <c r="AK69" s="5" t="str">
        <f t="shared" si="28"/>
        <v>Initial</v>
      </c>
      <c r="AL69" s="5" t="str">
        <f t="shared" si="29"/>
        <v>SRSA</v>
      </c>
      <c r="AM69" s="5">
        <f t="shared" si="30"/>
        <v>0</v>
      </c>
      <c r="AN69" s="5">
        <f t="shared" si="31"/>
        <v>0</v>
      </c>
      <c r="AO69" s="5">
        <f t="shared" si="32"/>
        <v>0</v>
      </c>
      <c r="AP69" s="70">
        <f t="shared" si="16"/>
        <v>28079</v>
      </c>
    </row>
    <row r="70" spans="1:42" ht="12.75">
      <c r="A70">
        <v>2308160</v>
      </c>
      <c r="B70">
        <v>271</v>
      </c>
      <c r="C70" t="s">
        <v>177</v>
      </c>
      <c r="D70" t="s">
        <v>104</v>
      </c>
      <c r="E70" t="s">
        <v>105</v>
      </c>
      <c r="F70" s="35">
        <v>4430</v>
      </c>
      <c r="G70" s="3">
        <v>1139</v>
      </c>
      <c r="H70">
        <v>2077463500</v>
      </c>
      <c r="I70" s="4">
        <v>7</v>
      </c>
      <c r="J70" s="4" t="s">
        <v>44</v>
      </c>
      <c r="K70" t="s">
        <v>45</v>
      </c>
      <c r="L70" s="36" t="s">
        <v>46</v>
      </c>
      <c r="M70" s="36">
        <v>211</v>
      </c>
      <c r="N70" s="36" t="s">
        <v>46</v>
      </c>
      <c r="O70" s="36" t="s">
        <v>44</v>
      </c>
      <c r="P70" s="37">
        <v>36.73</v>
      </c>
      <c r="Q70" t="s">
        <v>44</v>
      </c>
      <c r="R70" t="s">
        <v>44</v>
      </c>
      <c r="S70" t="s">
        <v>44</v>
      </c>
      <c r="T70" t="s">
        <v>45</v>
      </c>
      <c r="U70" s="36" t="s">
        <v>45</v>
      </c>
      <c r="V70" s="36">
        <v>29200</v>
      </c>
      <c r="W70" s="36">
        <v>3170</v>
      </c>
      <c r="X70" s="36">
        <v>1981</v>
      </c>
      <c r="Y70" s="36">
        <v>2532</v>
      </c>
      <c r="Z70">
        <f t="shared" si="17"/>
        <v>1</v>
      </c>
      <c r="AA70">
        <f t="shared" si="18"/>
        <v>1</v>
      </c>
      <c r="AB70">
        <f t="shared" si="19"/>
        <v>0</v>
      </c>
      <c r="AC70">
        <f t="shared" si="20"/>
        <v>0</v>
      </c>
      <c r="AD70">
        <f t="shared" si="21"/>
        <v>0</v>
      </c>
      <c r="AE70">
        <f t="shared" si="22"/>
        <v>0</v>
      </c>
      <c r="AF70" s="38" t="str">
        <f t="shared" si="23"/>
        <v>SRSA</v>
      </c>
      <c r="AG70" s="38">
        <f t="shared" si="24"/>
        <v>0</v>
      </c>
      <c r="AH70" s="38">
        <f t="shared" si="25"/>
        <v>0</v>
      </c>
      <c r="AI70">
        <f t="shared" si="26"/>
        <v>1</v>
      </c>
      <c r="AJ70">
        <f t="shared" si="27"/>
        <v>1</v>
      </c>
      <c r="AK70" t="str">
        <f t="shared" si="28"/>
        <v>Initial</v>
      </c>
      <c r="AL70" t="str">
        <f t="shared" si="29"/>
        <v>SRSA</v>
      </c>
      <c r="AM70">
        <f t="shared" si="30"/>
        <v>0</v>
      </c>
      <c r="AN70">
        <f t="shared" si="31"/>
        <v>0</v>
      </c>
      <c r="AO70">
        <f t="shared" si="32"/>
        <v>0</v>
      </c>
      <c r="AP70" s="70">
        <f t="shared" si="16"/>
        <v>36883</v>
      </c>
    </row>
    <row r="71" spans="1:42" s="5" customFormat="1" ht="12.75">
      <c r="A71" s="5">
        <v>2308250</v>
      </c>
      <c r="B71" s="5">
        <v>276</v>
      </c>
      <c r="C71" s="5" t="s">
        <v>178</v>
      </c>
      <c r="D71" s="5" t="s">
        <v>54</v>
      </c>
      <c r="E71" s="5" t="s">
        <v>55</v>
      </c>
      <c r="F71" s="42">
        <v>4461</v>
      </c>
      <c r="G71" s="43">
        <v>299</v>
      </c>
      <c r="H71" s="5">
        <v>2078278061</v>
      </c>
      <c r="I71" s="44">
        <v>8</v>
      </c>
      <c r="J71" s="44" t="s">
        <v>44</v>
      </c>
      <c r="K71" s="5" t="s">
        <v>45</v>
      </c>
      <c r="L71" s="41" t="s">
        <v>46</v>
      </c>
      <c r="M71" s="41">
        <v>384</v>
      </c>
      <c r="N71" s="41" t="s">
        <v>46</v>
      </c>
      <c r="O71" s="41" t="s">
        <v>44</v>
      </c>
      <c r="P71" s="45">
        <v>35.58</v>
      </c>
      <c r="Q71" s="5" t="s">
        <v>44</v>
      </c>
      <c r="R71" s="5" t="s">
        <v>44</v>
      </c>
      <c r="S71" s="5" t="s">
        <v>44</v>
      </c>
      <c r="T71" s="5" t="s">
        <v>45</v>
      </c>
      <c r="U71" s="41" t="s">
        <v>45</v>
      </c>
      <c r="V71" s="41">
        <v>21955</v>
      </c>
      <c r="W71" s="41">
        <v>3010</v>
      </c>
      <c r="X71" s="41">
        <v>3399</v>
      </c>
      <c r="Y71" s="41">
        <v>3461</v>
      </c>
      <c r="Z71" s="5">
        <f t="shared" si="17"/>
        <v>1</v>
      </c>
      <c r="AA71" s="5">
        <f t="shared" si="18"/>
        <v>1</v>
      </c>
      <c r="AB71" s="5">
        <f t="shared" si="19"/>
        <v>0</v>
      </c>
      <c r="AC71" s="5">
        <f t="shared" si="20"/>
        <v>0</v>
      </c>
      <c r="AD71" s="5">
        <f t="shared" si="21"/>
        <v>0</v>
      </c>
      <c r="AE71" s="5">
        <f t="shared" si="22"/>
        <v>0</v>
      </c>
      <c r="AF71" s="46" t="str">
        <f t="shared" si="23"/>
        <v>SRSA</v>
      </c>
      <c r="AG71" s="46">
        <f t="shared" si="24"/>
        <v>0</v>
      </c>
      <c r="AH71" s="46">
        <f t="shared" si="25"/>
        <v>0</v>
      </c>
      <c r="AI71" s="5">
        <f t="shared" si="26"/>
        <v>1</v>
      </c>
      <c r="AJ71" s="5">
        <f t="shared" si="27"/>
        <v>1</v>
      </c>
      <c r="AK71" s="5" t="str">
        <f t="shared" si="28"/>
        <v>Initial</v>
      </c>
      <c r="AL71" s="5" t="str">
        <f t="shared" si="29"/>
        <v>SRSA</v>
      </c>
      <c r="AM71" s="5">
        <f t="shared" si="30"/>
        <v>0</v>
      </c>
      <c r="AN71" s="5">
        <f t="shared" si="31"/>
        <v>0</v>
      </c>
      <c r="AO71" s="5">
        <f t="shared" si="32"/>
        <v>0</v>
      </c>
      <c r="AP71" s="70">
        <f t="shared" si="16"/>
        <v>31825</v>
      </c>
    </row>
    <row r="72" spans="1:42" ht="12.75">
      <c r="A72">
        <v>2308310</v>
      </c>
      <c r="B72">
        <v>279</v>
      </c>
      <c r="C72" t="s">
        <v>179</v>
      </c>
      <c r="D72" t="s">
        <v>175</v>
      </c>
      <c r="E72" t="s">
        <v>176</v>
      </c>
      <c r="F72" s="35">
        <v>4256</v>
      </c>
      <c r="G72" s="3">
        <v>5515</v>
      </c>
      <c r="H72">
        <v>2073466221</v>
      </c>
      <c r="I72" s="4">
        <v>7</v>
      </c>
      <c r="J72" s="4" t="s">
        <v>44</v>
      </c>
      <c r="K72" t="s">
        <v>45</v>
      </c>
      <c r="L72" s="36" t="s">
        <v>46</v>
      </c>
      <c r="M72" s="36">
        <v>286</v>
      </c>
      <c r="N72" s="36" t="s">
        <v>46</v>
      </c>
      <c r="O72" s="36" t="s">
        <v>44</v>
      </c>
      <c r="P72" s="37">
        <v>9</v>
      </c>
      <c r="Q72" t="s">
        <v>45</v>
      </c>
      <c r="R72" t="s">
        <v>45</v>
      </c>
      <c r="S72" t="s">
        <v>44</v>
      </c>
      <c r="T72" t="s">
        <v>45</v>
      </c>
      <c r="U72" s="36" t="s">
        <v>45</v>
      </c>
      <c r="V72" s="36">
        <v>5506</v>
      </c>
      <c r="W72" s="36">
        <v>1271</v>
      </c>
      <c r="X72" s="36">
        <v>1926</v>
      </c>
      <c r="Y72" s="36">
        <v>1889</v>
      </c>
      <c r="Z72">
        <f t="shared" si="17"/>
        <v>1</v>
      </c>
      <c r="AA72">
        <f t="shared" si="18"/>
        <v>1</v>
      </c>
      <c r="AB72">
        <f t="shared" si="19"/>
        <v>0</v>
      </c>
      <c r="AC72">
        <f t="shared" si="20"/>
        <v>0</v>
      </c>
      <c r="AD72">
        <f t="shared" si="21"/>
        <v>0</v>
      </c>
      <c r="AE72">
        <f t="shared" si="22"/>
        <v>0</v>
      </c>
      <c r="AF72" s="38" t="str">
        <f t="shared" si="23"/>
        <v>SRSA</v>
      </c>
      <c r="AG72" s="38">
        <f t="shared" si="24"/>
        <v>0</v>
      </c>
      <c r="AH72" s="38">
        <f t="shared" si="25"/>
        <v>0</v>
      </c>
      <c r="AI72">
        <f t="shared" si="26"/>
        <v>1</v>
      </c>
      <c r="AJ72">
        <f t="shared" si="27"/>
        <v>0</v>
      </c>
      <c r="AK72">
        <f t="shared" si="28"/>
        <v>0</v>
      </c>
      <c r="AL72">
        <f t="shared" si="29"/>
        <v>0</v>
      </c>
      <c r="AM72">
        <f t="shared" si="30"/>
        <v>0</v>
      </c>
      <c r="AN72">
        <f t="shared" si="31"/>
        <v>0</v>
      </c>
      <c r="AO72">
        <f t="shared" si="32"/>
        <v>0</v>
      </c>
      <c r="AP72" s="70">
        <f t="shared" si="16"/>
        <v>10592</v>
      </c>
    </row>
    <row r="73" spans="1:42" s="5" customFormat="1" ht="12.75">
      <c r="A73" s="5">
        <v>2308340</v>
      </c>
      <c r="B73" s="5">
        <v>280</v>
      </c>
      <c r="C73" s="5" t="s">
        <v>180</v>
      </c>
      <c r="D73" s="5" t="s">
        <v>181</v>
      </c>
      <c r="E73" s="5" t="s">
        <v>182</v>
      </c>
      <c r="F73" s="42">
        <v>4843</v>
      </c>
      <c r="G73" s="43">
        <v>2308</v>
      </c>
      <c r="H73" s="5">
        <v>2075894206</v>
      </c>
      <c r="I73" s="44">
        <v>7</v>
      </c>
      <c r="J73" s="44" t="s">
        <v>44</v>
      </c>
      <c r="K73" s="5" t="s">
        <v>45</v>
      </c>
      <c r="L73" s="41" t="s">
        <v>46</v>
      </c>
      <c r="M73" s="41">
        <v>4</v>
      </c>
      <c r="N73" s="41" t="s">
        <v>46</v>
      </c>
      <c r="O73" s="41" t="s">
        <v>44</v>
      </c>
      <c r="P73" s="45">
        <v>14.285714286</v>
      </c>
      <c r="Q73" s="5" t="s">
        <v>45</v>
      </c>
      <c r="R73" s="5" t="s">
        <v>45</v>
      </c>
      <c r="S73" s="5" t="s">
        <v>44</v>
      </c>
      <c r="T73" s="5" t="s">
        <v>45</v>
      </c>
      <c r="U73" s="41" t="s">
        <v>45</v>
      </c>
      <c r="V73" s="41">
        <v>769</v>
      </c>
      <c r="W73" s="41">
        <v>0</v>
      </c>
      <c r="X73" s="41">
        <v>0</v>
      </c>
      <c r="Y73" s="41">
        <v>48</v>
      </c>
      <c r="Z73" s="5">
        <f t="shared" si="17"/>
        <v>1</v>
      </c>
      <c r="AA73" s="5">
        <f t="shared" si="18"/>
        <v>1</v>
      </c>
      <c r="AB73" s="5">
        <f t="shared" si="19"/>
        <v>0</v>
      </c>
      <c r="AC73" s="5">
        <f t="shared" si="20"/>
        <v>0</v>
      </c>
      <c r="AD73" s="5">
        <f t="shared" si="21"/>
        <v>0</v>
      </c>
      <c r="AE73" s="5">
        <f t="shared" si="22"/>
        <v>0</v>
      </c>
      <c r="AF73" s="46" t="str">
        <f t="shared" si="23"/>
        <v>SRSA</v>
      </c>
      <c r="AG73" s="46">
        <f t="shared" si="24"/>
        <v>0</v>
      </c>
      <c r="AH73" s="46">
        <f t="shared" si="25"/>
        <v>0</v>
      </c>
      <c r="AI73" s="5">
        <f t="shared" si="26"/>
        <v>1</v>
      </c>
      <c r="AJ73" s="5">
        <f t="shared" si="27"/>
        <v>0</v>
      </c>
      <c r="AK73" s="5">
        <f t="shared" si="28"/>
        <v>0</v>
      </c>
      <c r="AL73" s="5">
        <f t="shared" si="29"/>
        <v>0</v>
      </c>
      <c r="AM73" s="5">
        <f t="shared" si="30"/>
        <v>0</v>
      </c>
      <c r="AN73" s="5">
        <f t="shared" si="31"/>
        <v>0</v>
      </c>
      <c r="AO73" s="5">
        <f t="shared" si="32"/>
        <v>0</v>
      </c>
      <c r="AP73" s="70">
        <f t="shared" si="16"/>
        <v>817</v>
      </c>
    </row>
    <row r="74" spans="1:42" s="5" customFormat="1" ht="12.75">
      <c r="A74" s="5">
        <v>2308400</v>
      </c>
      <c r="B74" s="5">
        <v>917</v>
      </c>
      <c r="C74" s="5" t="s">
        <v>183</v>
      </c>
      <c r="D74" s="5" t="s">
        <v>66</v>
      </c>
      <c r="E74" s="5" t="s">
        <v>67</v>
      </c>
      <c r="F74" s="42">
        <v>4649</v>
      </c>
      <c r="G74" s="43">
        <v>309</v>
      </c>
      <c r="H74" s="5">
        <v>2074972154</v>
      </c>
      <c r="I74" s="44">
        <v>7</v>
      </c>
      <c r="J74" s="44" t="s">
        <v>44</v>
      </c>
      <c r="K74" s="5" t="s">
        <v>45</v>
      </c>
      <c r="L74" s="41" t="s">
        <v>46</v>
      </c>
      <c r="M74" s="41">
        <v>92</v>
      </c>
      <c r="N74" s="41" t="s">
        <v>46</v>
      </c>
      <c r="O74" s="41" t="s">
        <v>44</v>
      </c>
      <c r="P74" s="45">
        <v>32.67</v>
      </c>
      <c r="Q74" s="5" t="s">
        <v>44</v>
      </c>
      <c r="R74" s="5" t="s">
        <v>45</v>
      </c>
      <c r="S74" s="5" t="s">
        <v>44</v>
      </c>
      <c r="T74" s="5" t="s">
        <v>45</v>
      </c>
      <c r="U74" s="41" t="s">
        <v>45</v>
      </c>
      <c r="V74" s="41">
        <v>9030</v>
      </c>
      <c r="W74" s="41">
        <v>3433</v>
      </c>
      <c r="X74" s="41">
        <v>1495</v>
      </c>
      <c r="Y74" s="41">
        <v>1030</v>
      </c>
      <c r="Z74" s="5">
        <f t="shared" si="17"/>
        <v>1</v>
      </c>
      <c r="AA74" s="5">
        <f t="shared" si="18"/>
        <v>1</v>
      </c>
      <c r="AB74" s="5">
        <f t="shared" si="19"/>
        <v>0</v>
      </c>
      <c r="AC74" s="5">
        <f t="shared" si="20"/>
        <v>0</v>
      </c>
      <c r="AD74" s="5">
        <f t="shared" si="21"/>
        <v>0</v>
      </c>
      <c r="AE74" s="5">
        <f t="shared" si="22"/>
        <v>0</v>
      </c>
      <c r="AF74" s="46" t="str">
        <f t="shared" si="23"/>
        <v>SRSA</v>
      </c>
      <c r="AG74" s="46">
        <f t="shared" si="24"/>
        <v>0</v>
      </c>
      <c r="AH74" s="46">
        <f t="shared" si="25"/>
        <v>0</v>
      </c>
      <c r="AI74" s="5">
        <f t="shared" si="26"/>
        <v>1</v>
      </c>
      <c r="AJ74" s="5">
        <f t="shared" si="27"/>
        <v>1</v>
      </c>
      <c r="AK74" s="5" t="str">
        <f t="shared" si="28"/>
        <v>Initial</v>
      </c>
      <c r="AL74" s="5" t="str">
        <f t="shared" si="29"/>
        <v>SRSA</v>
      </c>
      <c r="AM74" s="5">
        <f t="shared" si="30"/>
        <v>0</v>
      </c>
      <c r="AN74" s="5">
        <f t="shared" si="31"/>
        <v>0</v>
      </c>
      <c r="AO74" s="5">
        <f t="shared" si="32"/>
        <v>0</v>
      </c>
      <c r="AP74" s="70">
        <f t="shared" si="16"/>
        <v>14988</v>
      </c>
    </row>
    <row r="75" spans="1:42" ht="12.75">
      <c r="A75">
        <v>2308490</v>
      </c>
      <c r="B75">
        <v>291</v>
      </c>
      <c r="C75" t="s">
        <v>184</v>
      </c>
      <c r="D75" t="s">
        <v>63</v>
      </c>
      <c r="E75" t="s">
        <v>64</v>
      </c>
      <c r="F75" s="35">
        <v>4660</v>
      </c>
      <c r="G75" s="3">
        <v>60</v>
      </c>
      <c r="H75">
        <v>2072885049</v>
      </c>
      <c r="I75" s="4">
        <v>7</v>
      </c>
      <c r="J75" s="4" t="s">
        <v>44</v>
      </c>
      <c r="K75" t="s">
        <v>45</v>
      </c>
      <c r="L75" s="36" t="s">
        <v>46</v>
      </c>
      <c r="M75" s="36">
        <v>179</v>
      </c>
      <c r="N75" s="36" t="s">
        <v>46</v>
      </c>
      <c r="O75" s="36" t="s">
        <v>44</v>
      </c>
      <c r="P75" s="37">
        <v>4.84</v>
      </c>
      <c r="Q75" t="s">
        <v>45</v>
      </c>
      <c r="R75" t="s">
        <v>45</v>
      </c>
      <c r="S75" t="s">
        <v>44</v>
      </c>
      <c r="T75" t="s">
        <v>45</v>
      </c>
      <c r="U75" s="36" t="s">
        <v>45</v>
      </c>
      <c r="V75" s="36">
        <v>6044</v>
      </c>
      <c r="W75" s="36">
        <v>58</v>
      </c>
      <c r="X75" s="36">
        <v>1548</v>
      </c>
      <c r="Y75" s="36">
        <v>1239</v>
      </c>
      <c r="Z75">
        <f t="shared" si="17"/>
        <v>1</v>
      </c>
      <c r="AA75">
        <f t="shared" si="18"/>
        <v>1</v>
      </c>
      <c r="AB75">
        <f t="shared" si="19"/>
        <v>0</v>
      </c>
      <c r="AC75">
        <f t="shared" si="20"/>
        <v>0</v>
      </c>
      <c r="AD75">
        <f t="shared" si="21"/>
        <v>0</v>
      </c>
      <c r="AE75">
        <f t="shared" si="22"/>
        <v>0</v>
      </c>
      <c r="AF75" s="38" t="str">
        <f t="shared" si="23"/>
        <v>SRSA</v>
      </c>
      <c r="AG75" s="38">
        <f t="shared" si="24"/>
        <v>0</v>
      </c>
      <c r="AH75" s="38">
        <f t="shared" si="25"/>
        <v>0</v>
      </c>
      <c r="AI75">
        <f t="shared" si="26"/>
        <v>1</v>
      </c>
      <c r="AJ75">
        <f t="shared" si="27"/>
        <v>0</v>
      </c>
      <c r="AK75">
        <f t="shared" si="28"/>
        <v>0</v>
      </c>
      <c r="AL75">
        <f t="shared" si="29"/>
        <v>0</v>
      </c>
      <c r="AM75">
        <f t="shared" si="30"/>
        <v>0</v>
      </c>
      <c r="AN75">
        <f t="shared" si="31"/>
        <v>0</v>
      </c>
      <c r="AO75">
        <f t="shared" si="32"/>
        <v>0</v>
      </c>
      <c r="AP75" s="70">
        <f t="shared" si="16"/>
        <v>8889</v>
      </c>
    </row>
    <row r="76" spans="1:42" ht="12.75">
      <c r="A76">
        <v>2308560</v>
      </c>
      <c r="B76">
        <v>292</v>
      </c>
      <c r="C76" t="s">
        <v>185</v>
      </c>
      <c r="D76" t="s">
        <v>172</v>
      </c>
      <c r="E76" t="s">
        <v>173</v>
      </c>
      <c r="F76" s="35">
        <v>4355</v>
      </c>
      <c r="G76" s="3">
        <v>87</v>
      </c>
      <c r="H76">
        <v>2076853336</v>
      </c>
      <c r="I76" s="4">
        <v>7</v>
      </c>
      <c r="J76" s="4" t="s">
        <v>44</v>
      </c>
      <c r="K76" t="s">
        <v>45</v>
      </c>
      <c r="L76" s="36" t="s">
        <v>46</v>
      </c>
      <c r="M76" s="36">
        <v>119</v>
      </c>
      <c r="N76" s="36" t="s">
        <v>46</v>
      </c>
      <c r="O76" s="36" t="s">
        <v>44</v>
      </c>
      <c r="P76" s="37">
        <v>33.33</v>
      </c>
      <c r="Q76" t="s">
        <v>44</v>
      </c>
      <c r="R76" t="s">
        <v>44</v>
      </c>
      <c r="S76" t="s">
        <v>44</v>
      </c>
      <c r="T76" t="s">
        <v>45</v>
      </c>
      <c r="U76" s="36" t="s">
        <v>45</v>
      </c>
      <c r="V76" s="36">
        <v>11028</v>
      </c>
      <c r="W76" s="36">
        <v>935</v>
      </c>
      <c r="X76" s="36">
        <v>1047</v>
      </c>
      <c r="Y76" s="36">
        <v>733</v>
      </c>
      <c r="Z76">
        <f t="shared" si="17"/>
        <v>1</v>
      </c>
      <c r="AA76">
        <f t="shared" si="18"/>
        <v>1</v>
      </c>
      <c r="AB76">
        <f t="shared" si="19"/>
        <v>0</v>
      </c>
      <c r="AC76">
        <f t="shared" si="20"/>
        <v>0</v>
      </c>
      <c r="AD76">
        <f t="shared" si="21"/>
        <v>0</v>
      </c>
      <c r="AE76">
        <f t="shared" si="22"/>
        <v>0</v>
      </c>
      <c r="AF76" s="38" t="str">
        <f t="shared" si="23"/>
        <v>SRSA</v>
      </c>
      <c r="AG76" s="38">
        <f t="shared" si="24"/>
        <v>0</v>
      </c>
      <c r="AH76" s="38">
        <f t="shared" si="25"/>
        <v>0</v>
      </c>
      <c r="AI76">
        <f t="shared" si="26"/>
        <v>1</v>
      </c>
      <c r="AJ76">
        <f t="shared" si="27"/>
        <v>1</v>
      </c>
      <c r="AK76" t="str">
        <f t="shared" si="28"/>
        <v>Initial</v>
      </c>
      <c r="AL76" t="str">
        <f t="shared" si="29"/>
        <v>SRSA</v>
      </c>
      <c r="AM76">
        <f t="shared" si="30"/>
        <v>0</v>
      </c>
      <c r="AN76">
        <f t="shared" si="31"/>
        <v>0</v>
      </c>
      <c r="AO76">
        <f t="shared" si="32"/>
        <v>0</v>
      </c>
      <c r="AP76" s="70">
        <f t="shared" si="16"/>
        <v>13743</v>
      </c>
    </row>
    <row r="77" spans="1:42" s="58" customFormat="1" ht="12.75">
      <c r="A77" s="58">
        <v>2311730</v>
      </c>
      <c r="B77" s="58">
        <v>504</v>
      </c>
      <c r="C77" s="58" t="s">
        <v>186</v>
      </c>
      <c r="D77" s="58" t="s">
        <v>187</v>
      </c>
      <c r="E77" s="58" t="s">
        <v>188</v>
      </c>
      <c r="F77" s="59">
        <v>4443</v>
      </c>
      <c r="G77" s="60">
        <v>268</v>
      </c>
      <c r="H77" s="58">
        <v>2078763444</v>
      </c>
      <c r="I77" s="61">
        <v>7</v>
      </c>
      <c r="J77" s="61" t="s">
        <v>44</v>
      </c>
      <c r="K77" s="58" t="s">
        <v>45</v>
      </c>
      <c r="L77" s="62" t="s">
        <v>46</v>
      </c>
      <c r="M77" s="62">
        <v>834</v>
      </c>
      <c r="N77" s="62" t="s">
        <v>44</v>
      </c>
      <c r="O77" s="62" t="s">
        <v>44</v>
      </c>
      <c r="P77" s="63">
        <v>38.32</v>
      </c>
      <c r="Q77" s="58" t="s">
        <v>44</v>
      </c>
      <c r="R77" s="58" t="s">
        <v>44</v>
      </c>
      <c r="S77" s="58" t="s">
        <v>44</v>
      </c>
      <c r="T77" s="58" t="s">
        <v>45</v>
      </c>
      <c r="U77" s="62" t="s">
        <v>45</v>
      </c>
      <c r="V77" s="62">
        <v>78839</v>
      </c>
      <c r="W77" s="62">
        <v>10388</v>
      </c>
      <c r="X77" s="62">
        <v>9871</v>
      </c>
      <c r="Y77" s="62">
        <v>9200</v>
      </c>
      <c r="Z77" s="58">
        <f t="shared" si="17"/>
        <v>1</v>
      </c>
      <c r="AA77" s="58">
        <f t="shared" si="18"/>
        <v>1</v>
      </c>
      <c r="AB77" s="58">
        <f t="shared" si="19"/>
        <v>0</v>
      </c>
      <c r="AC77" s="58">
        <f t="shared" si="20"/>
        <v>0</v>
      </c>
      <c r="AD77" s="58">
        <f t="shared" si="21"/>
        <v>0</v>
      </c>
      <c r="AE77" s="58">
        <f t="shared" si="22"/>
        <v>0</v>
      </c>
      <c r="AF77" s="64" t="str">
        <f t="shared" si="23"/>
        <v>SRSA</v>
      </c>
      <c r="AG77" s="64">
        <f t="shared" si="24"/>
        <v>0</v>
      </c>
      <c r="AH77" s="64">
        <f t="shared" si="25"/>
        <v>0</v>
      </c>
      <c r="AI77" s="58">
        <f t="shared" si="26"/>
        <v>1</v>
      </c>
      <c r="AJ77" s="58">
        <f t="shared" si="27"/>
        <v>1</v>
      </c>
      <c r="AK77" s="58" t="str">
        <f t="shared" si="28"/>
        <v>Initial</v>
      </c>
      <c r="AL77" s="58" t="str">
        <f t="shared" si="29"/>
        <v>SRSA</v>
      </c>
      <c r="AM77" s="58">
        <f t="shared" si="30"/>
        <v>0</v>
      </c>
      <c r="AN77" s="58">
        <f t="shared" si="31"/>
        <v>0</v>
      </c>
      <c r="AO77" s="58">
        <f t="shared" si="32"/>
        <v>0</v>
      </c>
      <c r="AP77" s="70">
        <f t="shared" si="16"/>
        <v>108298</v>
      </c>
    </row>
    <row r="78" spans="1:42" s="5" customFormat="1" ht="12.75">
      <c r="A78" s="5">
        <v>2311820</v>
      </c>
      <c r="B78" s="5">
        <v>507</v>
      </c>
      <c r="C78" s="5" t="s">
        <v>189</v>
      </c>
      <c r="D78" s="5" t="s">
        <v>190</v>
      </c>
      <c r="E78" s="5" t="s">
        <v>191</v>
      </c>
      <c r="F78" s="42">
        <v>4853</v>
      </c>
      <c r="G78" s="43">
        <v>9707</v>
      </c>
      <c r="H78" s="5">
        <v>2078674707</v>
      </c>
      <c r="I78" s="44">
        <v>7</v>
      </c>
      <c r="J78" s="44" t="s">
        <v>44</v>
      </c>
      <c r="K78" s="5" t="s">
        <v>45</v>
      </c>
      <c r="L78" s="41" t="s">
        <v>46</v>
      </c>
      <c r="M78" s="41">
        <v>76</v>
      </c>
      <c r="N78" s="41" t="s">
        <v>46</v>
      </c>
      <c r="O78" s="41" t="s">
        <v>44</v>
      </c>
      <c r="P78" s="45">
        <v>7.14</v>
      </c>
      <c r="Q78" s="5" t="s">
        <v>45</v>
      </c>
      <c r="R78" s="5" t="s">
        <v>45</v>
      </c>
      <c r="S78" s="5" t="s">
        <v>44</v>
      </c>
      <c r="T78" s="5" t="s">
        <v>45</v>
      </c>
      <c r="U78" s="41" t="s">
        <v>45</v>
      </c>
      <c r="V78" s="41">
        <v>1876</v>
      </c>
      <c r="W78" s="41">
        <v>29</v>
      </c>
      <c r="X78" s="41">
        <v>215</v>
      </c>
      <c r="Y78" s="41">
        <v>411</v>
      </c>
      <c r="Z78" s="5">
        <f t="shared" si="17"/>
        <v>1</v>
      </c>
      <c r="AA78" s="5">
        <f t="shared" si="18"/>
        <v>1</v>
      </c>
      <c r="AB78" s="5">
        <f t="shared" si="19"/>
        <v>0</v>
      </c>
      <c r="AC78" s="5">
        <f t="shared" si="20"/>
        <v>0</v>
      </c>
      <c r="AD78" s="5">
        <f t="shared" si="21"/>
        <v>0</v>
      </c>
      <c r="AE78" s="5">
        <f t="shared" si="22"/>
        <v>0</v>
      </c>
      <c r="AF78" s="46" t="str">
        <f t="shared" si="23"/>
        <v>SRSA</v>
      </c>
      <c r="AG78" s="46">
        <f t="shared" si="24"/>
        <v>0</v>
      </c>
      <c r="AH78" s="46">
        <f t="shared" si="25"/>
        <v>0</v>
      </c>
      <c r="AI78" s="5">
        <f t="shared" si="26"/>
        <v>1</v>
      </c>
      <c r="AJ78" s="5">
        <f t="shared" si="27"/>
        <v>0</v>
      </c>
      <c r="AK78" s="5">
        <f t="shared" si="28"/>
        <v>0</v>
      </c>
      <c r="AL78" s="5">
        <f t="shared" si="29"/>
        <v>0</v>
      </c>
      <c r="AM78" s="5">
        <f t="shared" si="30"/>
        <v>0</v>
      </c>
      <c r="AN78" s="5">
        <f t="shared" si="31"/>
        <v>0</v>
      </c>
      <c r="AO78" s="5">
        <f t="shared" si="32"/>
        <v>0</v>
      </c>
      <c r="AP78" s="70">
        <f t="shared" si="16"/>
        <v>2531</v>
      </c>
    </row>
    <row r="79" spans="1:42" ht="12.75">
      <c r="A79">
        <v>2311850</v>
      </c>
      <c r="B79">
        <v>508</v>
      </c>
      <c r="C79" t="s">
        <v>192</v>
      </c>
      <c r="D79" t="s">
        <v>193</v>
      </c>
      <c r="E79" t="s">
        <v>194</v>
      </c>
      <c r="F79" s="35">
        <v>4863</v>
      </c>
      <c r="G79" s="3">
        <v>9710</v>
      </c>
      <c r="H79">
        <v>2078634800</v>
      </c>
      <c r="I79" s="4">
        <v>7</v>
      </c>
      <c r="J79" s="4" t="s">
        <v>44</v>
      </c>
      <c r="K79" t="s">
        <v>45</v>
      </c>
      <c r="L79" s="36" t="s">
        <v>46</v>
      </c>
      <c r="M79" s="36">
        <v>201</v>
      </c>
      <c r="N79" s="36" t="s">
        <v>46</v>
      </c>
      <c r="O79" s="36" t="s">
        <v>44</v>
      </c>
      <c r="P79" s="37">
        <v>8.6124401914</v>
      </c>
      <c r="Q79" t="s">
        <v>45</v>
      </c>
      <c r="R79" t="s">
        <v>45</v>
      </c>
      <c r="S79" t="s">
        <v>44</v>
      </c>
      <c r="T79" t="s">
        <v>45</v>
      </c>
      <c r="U79" s="36" t="s">
        <v>45</v>
      </c>
      <c r="V79" s="36">
        <v>11389</v>
      </c>
      <c r="W79" s="36">
        <v>1680</v>
      </c>
      <c r="X79" s="36">
        <v>2211</v>
      </c>
      <c r="Y79" s="36">
        <v>1275</v>
      </c>
      <c r="Z79">
        <f aca="true" t="shared" si="33" ref="Z79:Z110">IF(OR(J79="YES",L79="YES"),1,0)</f>
        <v>1</v>
      </c>
      <c r="AA79">
        <f aca="true" t="shared" si="34" ref="AA79:AA110">IF(OR(M79&lt;600,N79="YES"),1,0)</f>
        <v>1</v>
      </c>
      <c r="AB79">
        <f aca="true" t="shared" si="35" ref="AB79:AB110">IF(AND(OR(J79="YES",L79="YES"),(Z79=0)),"Trouble",0)</f>
        <v>0</v>
      </c>
      <c r="AC79">
        <f aca="true" t="shared" si="36" ref="AC79:AC110">IF(AND(OR(M79&lt;600,N79="YES"),(AA79=0)),"Trouble",0)</f>
        <v>0</v>
      </c>
      <c r="AD79">
        <f aca="true" t="shared" si="37" ref="AD79:AD110">IF(AND(AND(J79="NO",L79="NO"),(O79="YES")),"Trouble",0)</f>
        <v>0</v>
      </c>
      <c r="AE79">
        <f aca="true" t="shared" si="38" ref="AE79:AE110">IF(AND(AND(M79&gt;=600,N79="NO"),(O79="YES")),"Trouble",0)</f>
        <v>0</v>
      </c>
      <c r="AF79" s="38" t="str">
        <f aca="true" t="shared" si="39" ref="AF79:AF110">IF(AND(Z79=1,AA79=1),"SRSA",0)</f>
        <v>SRSA</v>
      </c>
      <c r="AG79" s="38">
        <f aca="true" t="shared" si="40" ref="AG79:AG110">IF(AND(AF79=0,O79="YES"),"Trouble",0)</f>
        <v>0</v>
      </c>
      <c r="AH79" s="38">
        <f aca="true" t="shared" si="41" ref="AH79:AH110">IF(AND(AF79="SRSA",O79="NO"),"Trouble",0)</f>
        <v>0</v>
      </c>
      <c r="AI79">
        <f aca="true" t="shared" si="42" ref="AI79:AI110">IF(S79="YES",1,0)</f>
        <v>1</v>
      </c>
      <c r="AJ79">
        <f aca="true" t="shared" si="43" ref="AJ79:AJ110">IF(P79&gt;=20,1,0)</f>
        <v>0</v>
      </c>
      <c r="AK79">
        <f aca="true" t="shared" si="44" ref="AK79:AK110">IF(AND(AI79=1,AJ79=1),"Initial",0)</f>
        <v>0</v>
      </c>
      <c r="AL79">
        <f aca="true" t="shared" si="45" ref="AL79:AL110">IF(AND(AF79="SRSA",AK79="Initial"),"SRSA",0)</f>
        <v>0</v>
      </c>
      <c r="AM79">
        <f aca="true" t="shared" si="46" ref="AM79:AM110">IF(AND(AK79="Initial",AL79=0),"RLIS",0)</f>
        <v>0</v>
      </c>
      <c r="AN79">
        <f aca="true" t="shared" si="47" ref="AN79:AN110">IF(AND(AM79=0,U79="YES"),"Trouble",0)</f>
        <v>0</v>
      </c>
      <c r="AO79">
        <f aca="true" t="shared" si="48" ref="AO79:AO110">IF(AND(U79="NO",AM79="RLIS"),"Trouble",0)</f>
        <v>0</v>
      </c>
      <c r="AP79" s="70">
        <f t="shared" si="16"/>
        <v>16555</v>
      </c>
    </row>
    <row r="80" spans="1:42" ht="12.75">
      <c r="A80">
        <v>2310620</v>
      </c>
      <c r="B80">
        <v>512</v>
      </c>
      <c r="C80" t="s">
        <v>195</v>
      </c>
      <c r="D80" t="s">
        <v>196</v>
      </c>
      <c r="E80" t="s">
        <v>197</v>
      </c>
      <c r="F80" s="35">
        <v>4945</v>
      </c>
      <c r="G80" s="3">
        <v>239</v>
      </c>
      <c r="H80">
        <v>2076687749</v>
      </c>
      <c r="I80" s="4">
        <v>7</v>
      </c>
      <c r="J80" s="4" t="s">
        <v>44</v>
      </c>
      <c r="K80" t="s">
        <v>45</v>
      </c>
      <c r="L80" s="36" t="s">
        <v>46</v>
      </c>
      <c r="M80" s="36">
        <v>197</v>
      </c>
      <c r="N80" s="36" t="s">
        <v>46</v>
      </c>
      <c r="O80" s="36" t="s">
        <v>44</v>
      </c>
      <c r="P80" s="37">
        <v>23.88</v>
      </c>
      <c r="Q80" t="s">
        <v>44</v>
      </c>
      <c r="R80" t="s">
        <v>45</v>
      </c>
      <c r="S80" t="s">
        <v>44</v>
      </c>
      <c r="T80" t="s">
        <v>45</v>
      </c>
      <c r="U80" s="36" t="s">
        <v>45</v>
      </c>
      <c r="V80" s="36">
        <v>19716</v>
      </c>
      <c r="W80" s="36">
        <v>1666</v>
      </c>
      <c r="X80" s="36">
        <v>1657</v>
      </c>
      <c r="Y80" s="36">
        <v>1938</v>
      </c>
      <c r="Z80">
        <f t="shared" si="33"/>
        <v>1</v>
      </c>
      <c r="AA80">
        <f t="shared" si="34"/>
        <v>1</v>
      </c>
      <c r="AB80">
        <f t="shared" si="35"/>
        <v>0</v>
      </c>
      <c r="AC80">
        <f t="shared" si="36"/>
        <v>0</v>
      </c>
      <c r="AD80">
        <f t="shared" si="37"/>
        <v>0</v>
      </c>
      <c r="AE80">
        <f t="shared" si="38"/>
        <v>0</v>
      </c>
      <c r="AF80" s="38" t="str">
        <f t="shared" si="39"/>
        <v>SRSA</v>
      </c>
      <c r="AG80" s="38">
        <f t="shared" si="40"/>
        <v>0</v>
      </c>
      <c r="AH80" s="38">
        <f t="shared" si="41"/>
        <v>0</v>
      </c>
      <c r="AI80">
        <f t="shared" si="42"/>
        <v>1</v>
      </c>
      <c r="AJ80">
        <f t="shared" si="43"/>
        <v>1</v>
      </c>
      <c r="AK80" t="str">
        <f t="shared" si="44"/>
        <v>Initial</v>
      </c>
      <c r="AL80" t="str">
        <f t="shared" si="45"/>
        <v>SRSA</v>
      </c>
      <c r="AM80">
        <f t="shared" si="46"/>
        <v>0</v>
      </c>
      <c r="AN80">
        <f t="shared" si="47"/>
        <v>0</v>
      </c>
      <c r="AO80">
        <f t="shared" si="48"/>
        <v>0</v>
      </c>
      <c r="AP80" s="70">
        <f aca="true" t="shared" si="49" ref="AP80:AP140">SUM(V80:Y80)</f>
        <v>24977</v>
      </c>
    </row>
    <row r="81" spans="1:42" s="5" customFormat="1" ht="12.75">
      <c r="A81" s="5">
        <v>2310650</v>
      </c>
      <c r="B81" s="5">
        <v>513</v>
      </c>
      <c r="C81" s="5" t="s">
        <v>198</v>
      </c>
      <c r="D81" s="5" t="s">
        <v>199</v>
      </c>
      <c r="E81" s="5" t="s">
        <v>200</v>
      </c>
      <c r="F81" s="42">
        <v>4920</v>
      </c>
      <c r="G81" s="43">
        <v>649</v>
      </c>
      <c r="H81" s="5">
        <v>2076725502</v>
      </c>
      <c r="I81" s="44">
        <v>7</v>
      </c>
      <c r="J81" s="44" t="s">
        <v>44</v>
      </c>
      <c r="K81" s="5" t="s">
        <v>45</v>
      </c>
      <c r="L81" s="41" t="s">
        <v>46</v>
      </c>
      <c r="M81" s="41">
        <v>332</v>
      </c>
      <c r="N81" s="41" t="s">
        <v>46</v>
      </c>
      <c r="O81" s="41" t="s">
        <v>44</v>
      </c>
      <c r="P81" s="45">
        <v>42.09</v>
      </c>
      <c r="Q81" s="5" t="s">
        <v>44</v>
      </c>
      <c r="R81" s="5" t="s">
        <v>45</v>
      </c>
      <c r="S81" s="5" t="s">
        <v>44</v>
      </c>
      <c r="T81" s="5" t="s">
        <v>45</v>
      </c>
      <c r="U81" s="41" t="s">
        <v>45</v>
      </c>
      <c r="V81" s="41">
        <v>47371</v>
      </c>
      <c r="W81" s="41">
        <v>4544</v>
      </c>
      <c r="X81" s="41">
        <v>4061</v>
      </c>
      <c r="Y81" s="41">
        <v>3868</v>
      </c>
      <c r="Z81" s="5">
        <f t="shared" si="33"/>
        <v>1</v>
      </c>
      <c r="AA81" s="5">
        <f t="shared" si="34"/>
        <v>1</v>
      </c>
      <c r="AB81" s="5">
        <f t="shared" si="35"/>
        <v>0</v>
      </c>
      <c r="AC81" s="5">
        <f t="shared" si="36"/>
        <v>0</v>
      </c>
      <c r="AD81" s="5">
        <f t="shared" si="37"/>
        <v>0</v>
      </c>
      <c r="AE81" s="5">
        <f t="shared" si="38"/>
        <v>0</v>
      </c>
      <c r="AF81" s="46" t="str">
        <f t="shared" si="39"/>
        <v>SRSA</v>
      </c>
      <c r="AG81" s="46">
        <f t="shared" si="40"/>
        <v>0</v>
      </c>
      <c r="AH81" s="46">
        <f t="shared" si="41"/>
        <v>0</v>
      </c>
      <c r="AI81" s="5">
        <f t="shared" si="42"/>
        <v>1</v>
      </c>
      <c r="AJ81" s="5">
        <f t="shared" si="43"/>
        <v>1</v>
      </c>
      <c r="AK81" s="5" t="str">
        <f t="shared" si="44"/>
        <v>Initial</v>
      </c>
      <c r="AL81" s="5" t="str">
        <f t="shared" si="45"/>
        <v>SRSA</v>
      </c>
      <c r="AM81" s="5">
        <f t="shared" si="46"/>
        <v>0</v>
      </c>
      <c r="AN81" s="5">
        <f t="shared" si="47"/>
        <v>0</v>
      </c>
      <c r="AO81" s="5">
        <f t="shared" si="48"/>
        <v>0</v>
      </c>
      <c r="AP81" s="70">
        <f t="shared" si="49"/>
        <v>59844</v>
      </c>
    </row>
    <row r="82" spans="1:42" ht="12.75">
      <c r="A82">
        <v>2310680</v>
      </c>
      <c r="B82">
        <v>514</v>
      </c>
      <c r="C82" t="s">
        <v>201</v>
      </c>
      <c r="D82" t="s">
        <v>107</v>
      </c>
      <c r="E82" t="s">
        <v>108</v>
      </c>
      <c r="F82" s="35">
        <v>4424</v>
      </c>
      <c r="G82" s="3">
        <v>9716</v>
      </c>
      <c r="H82">
        <v>2074482882</v>
      </c>
      <c r="I82" s="4">
        <v>7</v>
      </c>
      <c r="J82" s="4" t="s">
        <v>44</v>
      </c>
      <c r="K82" t="s">
        <v>45</v>
      </c>
      <c r="L82" s="36" t="s">
        <v>46</v>
      </c>
      <c r="M82" s="36">
        <v>199</v>
      </c>
      <c r="N82" s="36" t="s">
        <v>46</v>
      </c>
      <c r="O82" s="36" t="s">
        <v>44</v>
      </c>
      <c r="P82" s="37">
        <v>50.5</v>
      </c>
      <c r="Q82" t="s">
        <v>44</v>
      </c>
      <c r="R82" t="s">
        <v>45</v>
      </c>
      <c r="S82" t="s">
        <v>44</v>
      </c>
      <c r="T82" t="s">
        <v>45</v>
      </c>
      <c r="U82" s="36" t="s">
        <v>45</v>
      </c>
      <c r="V82" s="36">
        <v>24082</v>
      </c>
      <c r="W82" s="36">
        <v>2718</v>
      </c>
      <c r="X82" s="36">
        <v>2124</v>
      </c>
      <c r="Y82" s="36">
        <v>2062</v>
      </c>
      <c r="Z82">
        <f t="shared" si="33"/>
        <v>1</v>
      </c>
      <c r="AA82">
        <f t="shared" si="34"/>
        <v>1</v>
      </c>
      <c r="AB82">
        <f t="shared" si="35"/>
        <v>0</v>
      </c>
      <c r="AC82">
        <f t="shared" si="36"/>
        <v>0</v>
      </c>
      <c r="AD82">
        <f t="shared" si="37"/>
        <v>0</v>
      </c>
      <c r="AE82">
        <f t="shared" si="38"/>
        <v>0</v>
      </c>
      <c r="AF82" s="38" t="str">
        <f t="shared" si="39"/>
        <v>SRSA</v>
      </c>
      <c r="AG82" s="38">
        <f t="shared" si="40"/>
        <v>0</v>
      </c>
      <c r="AH82" s="38">
        <f t="shared" si="41"/>
        <v>0</v>
      </c>
      <c r="AI82">
        <f t="shared" si="42"/>
        <v>1</v>
      </c>
      <c r="AJ82">
        <f t="shared" si="43"/>
        <v>1</v>
      </c>
      <c r="AK82" t="str">
        <f t="shared" si="44"/>
        <v>Initial</v>
      </c>
      <c r="AL82" t="str">
        <f t="shared" si="45"/>
        <v>SRSA</v>
      </c>
      <c r="AM82">
        <f t="shared" si="46"/>
        <v>0</v>
      </c>
      <c r="AN82">
        <f t="shared" si="47"/>
        <v>0</v>
      </c>
      <c r="AO82">
        <f t="shared" si="48"/>
        <v>0</v>
      </c>
      <c r="AP82" s="70">
        <f t="shared" si="49"/>
        <v>30986</v>
      </c>
    </row>
    <row r="83" spans="1:42" s="5" customFormat="1" ht="12.75">
      <c r="A83" s="5">
        <v>2310830</v>
      </c>
      <c r="B83" s="5">
        <v>519</v>
      </c>
      <c r="C83" s="5" t="s">
        <v>202</v>
      </c>
      <c r="D83" s="5" t="s">
        <v>203</v>
      </c>
      <c r="E83" s="5" t="s">
        <v>204</v>
      </c>
      <c r="F83" s="42">
        <v>4652</v>
      </c>
      <c r="G83" s="43">
        <v>1200</v>
      </c>
      <c r="H83" s="5">
        <v>2077335573</v>
      </c>
      <c r="I83" s="44">
        <v>7</v>
      </c>
      <c r="J83" s="44" t="s">
        <v>44</v>
      </c>
      <c r="K83" s="5" t="s">
        <v>45</v>
      </c>
      <c r="L83" s="41" t="s">
        <v>46</v>
      </c>
      <c r="M83" s="41">
        <v>204</v>
      </c>
      <c r="N83" s="41" t="s">
        <v>46</v>
      </c>
      <c r="O83" s="41" t="s">
        <v>44</v>
      </c>
      <c r="P83" s="45">
        <v>60.54</v>
      </c>
      <c r="Q83" s="5" t="s">
        <v>44</v>
      </c>
      <c r="R83" s="5" t="s">
        <v>45</v>
      </c>
      <c r="S83" s="5" t="s">
        <v>44</v>
      </c>
      <c r="T83" s="5" t="s">
        <v>45</v>
      </c>
      <c r="U83" s="41" t="s">
        <v>45</v>
      </c>
      <c r="V83" s="41">
        <v>41959</v>
      </c>
      <c r="W83" s="41">
        <v>5274</v>
      </c>
      <c r="X83" s="41">
        <v>4075</v>
      </c>
      <c r="Y83" s="41">
        <v>3070</v>
      </c>
      <c r="Z83" s="5">
        <f t="shared" si="33"/>
        <v>1</v>
      </c>
      <c r="AA83" s="5">
        <f t="shared" si="34"/>
        <v>1</v>
      </c>
      <c r="AB83" s="5">
        <f t="shared" si="35"/>
        <v>0</v>
      </c>
      <c r="AC83" s="5">
        <f t="shared" si="36"/>
        <v>0</v>
      </c>
      <c r="AD83" s="5">
        <f t="shared" si="37"/>
        <v>0</v>
      </c>
      <c r="AE83" s="5">
        <f t="shared" si="38"/>
        <v>0</v>
      </c>
      <c r="AF83" s="46" t="str">
        <f t="shared" si="39"/>
        <v>SRSA</v>
      </c>
      <c r="AG83" s="46">
        <f t="shared" si="40"/>
        <v>0</v>
      </c>
      <c r="AH83" s="46">
        <f t="shared" si="41"/>
        <v>0</v>
      </c>
      <c r="AI83" s="5">
        <f t="shared" si="42"/>
        <v>1</v>
      </c>
      <c r="AJ83" s="5">
        <f t="shared" si="43"/>
        <v>1</v>
      </c>
      <c r="AK83" s="5" t="str">
        <f t="shared" si="44"/>
        <v>Initial</v>
      </c>
      <c r="AL83" s="5" t="str">
        <f t="shared" si="45"/>
        <v>SRSA</v>
      </c>
      <c r="AM83" s="5">
        <f t="shared" si="46"/>
        <v>0</v>
      </c>
      <c r="AN83" s="5">
        <f t="shared" si="47"/>
        <v>0</v>
      </c>
      <c r="AO83" s="5">
        <f t="shared" si="48"/>
        <v>0</v>
      </c>
      <c r="AP83" s="70">
        <f t="shared" si="49"/>
        <v>54378</v>
      </c>
    </row>
    <row r="84" spans="1:42" ht="12.75">
      <c r="A84">
        <v>2311010</v>
      </c>
      <c r="B84">
        <v>524</v>
      </c>
      <c r="C84" t="s">
        <v>205</v>
      </c>
      <c r="D84" t="s">
        <v>206</v>
      </c>
      <c r="E84" t="s">
        <v>207</v>
      </c>
      <c r="F84" s="35">
        <v>4785</v>
      </c>
      <c r="G84" s="3">
        <v>1200</v>
      </c>
      <c r="H84">
        <v>2078682746</v>
      </c>
      <c r="I84" s="4">
        <v>7</v>
      </c>
      <c r="J84" s="4" t="s">
        <v>44</v>
      </c>
      <c r="K84" t="s">
        <v>45</v>
      </c>
      <c r="L84" s="36" t="s">
        <v>46</v>
      </c>
      <c r="M84" s="36">
        <v>434</v>
      </c>
      <c r="N84" s="36" t="s">
        <v>46</v>
      </c>
      <c r="O84" s="36" t="s">
        <v>44</v>
      </c>
      <c r="P84" s="37">
        <v>53.85</v>
      </c>
      <c r="Q84" t="s">
        <v>44</v>
      </c>
      <c r="R84" t="s">
        <v>45</v>
      </c>
      <c r="S84" t="s">
        <v>44</v>
      </c>
      <c r="T84" t="s">
        <v>45</v>
      </c>
      <c r="U84" s="36" t="s">
        <v>45</v>
      </c>
      <c r="V84" s="36">
        <v>48972</v>
      </c>
      <c r="W84" s="36">
        <v>10037</v>
      </c>
      <c r="X84" s="36">
        <v>7830</v>
      </c>
      <c r="Y84" s="36">
        <v>5775</v>
      </c>
      <c r="Z84">
        <f t="shared" si="33"/>
        <v>1</v>
      </c>
      <c r="AA84">
        <f t="shared" si="34"/>
        <v>1</v>
      </c>
      <c r="AB84">
        <f t="shared" si="35"/>
        <v>0</v>
      </c>
      <c r="AC84">
        <f t="shared" si="36"/>
        <v>0</v>
      </c>
      <c r="AD84">
        <f t="shared" si="37"/>
        <v>0</v>
      </c>
      <c r="AE84">
        <f t="shared" si="38"/>
        <v>0</v>
      </c>
      <c r="AF84" s="38" t="str">
        <f t="shared" si="39"/>
        <v>SRSA</v>
      </c>
      <c r="AG84" s="38">
        <f t="shared" si="40"/>
        <v>0</v>
      </c>
      <c r="AH84" s="38">
        <f t="shared" si="41"/>
        <v>0</v>
      </c>
      <c r="AI84">
        <f t="shared" si="42"/>
        <v>1</v>
      </c>
      <c r="AJ84">
        <f t="shared" si="43"/>
        <v>1</v>
      </c>
      <c r="AK84" t="str">
        <f t="shared" si="44"/>
        <v>Initial</v>
      </c>
      <c r="AL84" t="str">
        <f t="shared" si="45"/>
        <v>SRSA</v>
      </c>
      <c r="AM84">
        <f t="shared" si="46"/>
        <v>0</v>
      </c>
      <c r="AN84">
        <f t="shared" si="47"/>
        <v>0</v>
      </c>
      <c r="AO84">
        <f t="shared" si="48"/>
        <v>0</v>
      </c>
      <c r="AP84" s="70">
        <f t="shared" si="49"/>
        <v>72614</v>
      </c>
    </row>
    <row r="85" spans="1:42" s="5" customFormat="1" ht="12.75">
      <c r="A85" s="5">
        <v>2311040</v>
      </c>
      <c r="B85" s="5">
        <v>525</v>
      </c>
      <c r="C85" s="5" t="s">
        <v>208</v>
      </c>
      <c r="D85" s="5" t="s">
        <v>209</v>
      </c>
      <c r="E85" s="5" t="s">
        <v>210</v>
      </c>
      <c r="F85" s="42">
        <v>4777</v>
      </c>
      <c r="G85" s="43">
        <v>20</v>
      </c>
      <c r="H85" s="5">
        <v>2073654272</v>
      </c>
      <c r="I85" s="44">
        <v>7</v>
      </c>
      <c r="J85" s="44" t="s">
        <v>44</v>
      </c>
      <c r="K85" s="5" t="s">
        <v>45</v>
      </c>
      <c r="L85" s="41" t="s">
        <v>46</v>
      </c>
      <c r="M85" s="41">
        <v>456</v>
      </c>
      <c r="N85" s="41" t="s">
        <v>46</v>
      </c>
      <c r="O85" s="41" t="s">
        <v>44</v>
      </c>
      <c r="P85" s="45">
        <v>39.16</v>
      </c>
      <c r="Q85" s="5" t="s">
        <v>44</v>
      </c>
      <c r="R85" s="5" t="s">
        <v>45</v>
      </c>
      <c r="S85" s="5" t="s">
        <v>44</v>
      </c>
      <c r="T85" s="5" t="s">
        <v>45</v>
      </c>
      <c r="U85" s="41" t="s">
        <v>45</v>
      </c>
      <c r="V85" s="41">
        <v>55856</v>
      </c>
      <c r="W85" s="41">
        <v>6297</v>
      </c>
      <c r="X85" s="41">
        <v>6147</v>
      </c>
      <c r="Y85" s="41">
        <v>4945</v>
      </c>
      <c r="Z85" s="5">
        <f t="shared" si="33"/>
        <v>1</v>
      </c>
      <c r="AA85" s="5">
        <f t="shared" si="34"/>
        <v>1</v>
      </c>
      <c r="AB85" s="5">
        <f t="shared" si="35"/>
        <v>0</v>
      </c>
      <c r="AC85" s="5">
        <f t="shared" si="36"/>
        <v>0</v>
      </c>
      <c r="AD85" s="5">
        <f t="shared" si="37"/>
        <v>0</v>
      </c>
      <c r="AE85" s="5">
        <f t="shared" si="38"/>
        <v>0</v>
      </c>
      <c r="AF85" s="46" t="str">
        <f t="shared" si="39"/>
        <v>SRSA</v>
      </c>
      <c r="AG85" s="46">
        <f t="shared" si="40"/>
        <v>0</v>
      </c>
      <c r="AH85" s="46">
        <f t="shared" si="41"/>
        <v>0</v>
      </c>
      <c r="AI85" s="5">
        <f t="shared" si="42"/>
        <v>1</v>
      </c>
      <c r="AJ85" s="5">
        <f t="shared" si="43"/>
        <v>1</v>
      </c>
      <c r="AK85" s="5" t="str">
        <f t="shared" si="44"/>
        <v>Initial</v>
      </c>
      <c r="AL85" s="5" t="str">
        <f t="shared" si="45"/>
        <v>SRSA</v>
      </c>
      <c r="AM85" s="5">
        <f t="shared" si="46"/>
        <v>0</v>
      </c>
      <c r="AN85" s="5">
        <f t="shared" si="47"/>
        <v>0</v>
      </c>
      <c r="AO85" s="5">
        <f t="shared" si="48"/>
        <v>0</v>
      </c>
      <c r="AP85" s="70">
        <f t="shared" si="49"/>
        <v>73245</v>
      </c>
    </row>
    <row r="86" spans="1:42" ht="12.75">
      <c r="A86">
        <v>2311070</v>
      </c>
      <c r="B86">
        <v>526</v>
      </c>
      <c r="C86" t="s">
        <v>211</v>
      </c>
      <c r="D86" t="s">
        <v>140</v>
      </c>
      <c r="E86" t="s">
        <v>141</v>
      </c>
      <c r="F86" s="35">
        <v>4605</v>
      </c>
      <c r="G86" s="3">
        <v>9708</v>
      </c>
      <c r="H86">
        <v>2076677571</v>
      </c>
      <c r="I86" s="4">
        <v>7</v>
      </c>
      <c r="J86" s="4" t="s">
        <v>44</v>
      </c>
      <c r="K86" t="s">
        <v>45</v>
      </c>
      <c r="L86" s="36" t="s">
        <v>46</v>
      </c>
      <c r="M86" s="36">
        <v>81</v>
      </c>
      <c r="N86" s="36" t="s">
        <v>46</v>
      </c>
      <c r="O86" s="36" t="s">
        <v>44</v>
      </c>
      <c r="P86" s="37">
        <v>33.72</v>
      </c>
      <c r="Q86" t="s">
        <v>44</v>
      </c>
      <c r="R86" t="s">
        <v>44</v>
      </c>
      <c r="S86" t="s">
        <v>44</v>
      </c>
      <c r="T86" t="s">
        <v>45</v>
      </c>
      <c r="U86" s="36" t="s">
        <v>45</v>
      </c>
      <c r="V86" s="36">
        <v>9102</v>
      </c>
      <c r="W86" s="36">
        <v>789</v>
      </c>
      <c r="X86" s="36">
        <v>899</v>
      </c>
      <c r="Y86" s="36">
        <v>753</v>
      </c>
      <c r="Z86">
        <f t="shared" si="33"/>
        <v>1</v>
      </c>
      <c r="AA86">
        <f t="shared" si="34"/>
        <v>1</v>
      </c>
      <c r="AB86">
        <f t="shared" si="35"/>
        <v>0</v>
      </c>
      <c r="AC86">
        <f t="shared" si="36"/>
        <v>0</v>
      </c>
      <c r="AD86">
        <f t="shared" si="37"/>
        <v>0</v>
      </c>
      <c r="AE86">
        <f t="shared" si="38"/>
        <v>0</v>
      </c>
      <c r="AF86" s="38" t="str">
        <f t="shared" si="39"/>
        <v>SRSA</v>
      </c>
      <c r="AG86" s="38">
        <f t="shared" si="40"/>
        <v>0</v>
      </c>
      <c r="AH86" s="38">
        <f t="shared" si="41"/>
        <v>0</v>
      </c>
      <c r="AI86">
        <f t="shared" si="42"/>
        <v>1</v>
      </c>
      <c r="AJ86">
        <f t="shared" si="43"/>
        <v>1</v>
      </c>
      <c r="AK86" t="str">
        <f t="shared" si="44"/>
        <v>Initial</v>
      </c>
      <c r="AL86" t="str">
        <f t="shared" si="45"/>
        <v>SRSA</v>
      </c>
      <c r="AM86">
        <f t="shared" si="46"/>
        <v>0</v>
      </c>
      <c r="AN86">
        <f t="shared" si="47"/>
        <v>0</v>
      </c>
      <c r="AO86">
        <f t="shared" si="48"/>
        <v>0</v>
      </c>
      <c r="AP86" s="70">
        <f t="shared" si="49"/>
        <v>11543</v>
      </c>
    </row>
    <row r="87" spans="1:42" s="5" customFormat="1" ht="12.75">
      <c r="A87" s="5">
        <v>2311220</v>
      </c>
      <c r="B87" s="5">
        <v>530</v>
      </c>
      <c r="C87" s="5" t="s">
        <v>212</v>
      </c>
      <c r="D87" s="5" t="s">
        <v>213</v>
      </c>
      <c r="E87" s="5" t="s">
        <v>214</v>
      </c>
      <c r="F87" s="42">
        <v>4455</v>
      </c>
      <c r="G87" s="43">
        <v>9730</v>
      </c>
      <c r="H87" s="5">
        <v>2077382665</v>
      </c>
      <c r="I87" s="44">
        <v>7</v>
      </c>
      <c r="J87" s="44" t="s">
        <v>44</v>
      </c>
      <c r="K87" s="5" t="s">
        <v>45</v>
      </c>
      <c r="L87" s="41" t="s">
        <v>46</v>
      </c>
      <c r="M87" s="41">
        <v>239</v>
      </c>
      <c r="N87" s="41" t="s">
        <v>46</v>
      </c>
      <c r="O87" s="41" t="s">
        <v>44</v>
      </c>
      <c r="P87" s="45">
        <v>41.87</v>
      </c>
      <c r="Q87" s="5" t="s">
        <v>44</v>
      </c>
      <c r="R87" s="5" t="s">
        <v>44</v>
      </c>
      <c r="S87" s="5" t="s">
        <v>44</v>
      </c>
      <c r="T87" s="5" t="s">
        <v>45</v>
      </c>
      <c r="U87" s="41" t="s">
        <v>45</v>
      </c>
      <c r="V87" s="41">
        <v>33964</v>
      </c>
      <c r="W87" s="41">
        <v>4953</v>
      </c>
      <c r="X87" s="41">
        <v>5136</v>
      </c>
      <c r="Y87" s="41">
        <v>4054</v>
      </c>
      <c r="Z87" s="5">
        <f t="shared" si="33"/>
        <v>1</v>
      </c>
      <c r="AA87" s="5">
        <f t="shared" si="34"/>
        <v>1</v>
      </c>
      <c r="AB87" s="5">
        <f t="shared" si="35"/>
        <v>0</v>
      </c>
      <c r="AC87" s="5">
        <f t="shared" si="36"/>
        <v>0</v>
      </c>
      <c r="AD87" s="5">
        <f t="shared" si="37"/>
        <v>0</v>
      </c>
      <c r="AE87" s="5">
        <f t="shared" si="38"/>
        <v>0</v>
      </c>
      <c r="AF87" s="46" t="str">
        <f t="shared" si="39"/>
        <v>SRSA</v>
      </c>
      <c r="AG87" s="46">
        <f t="shared" si="40"/>
        <v>0</v>
      </c>
      <c r="AH87" s="46">
        <f t="shared" si="41"/>
        <v>0</v>
      </c>
      <c r="AI87" s="5">
        <f t="shared" si="42"/>
        <v>1</v>
      </c>
      <c r="AJ87" s="5">
        <f t="shared" si="43"/>
        <v>1</v>
      </c>
      <c r="AK87" s="5" t="str">
        <f t="shared" si="44"/>
        <v>Initial</v>
      </c>
      <c r="AL87" s="5" t="str">
        <f t="shared" si="45"/>
        <v>SRSA</v>
      </c>
      <c r="AM87" s="5">
        <f t="shared" si="46"/>
        <v>0</v>
      </c>
      <c r="AN87" s="5">
        <f t="shared" si="47"/>
        <v>0</v>
      </c>
      <c r="AO87" s="5">
        <f t="shared" si="48"/>
        <v>0</v>
      </c>
      <c r="AP87" s="70">
        <f t="shared" si="49"/>
        <v>48107</v>
      </c>
    </row>
    <row r="88" spans="1:42" s="5" customFormat="1" ht="12.75">
      <c r="A88" s="5">
        <v>2311280</v>
      </c>
      <c r="B88" s="5">
        <v>532</v>
      </c>
      <c r="C88" s="5" t="s">
        <v>215</v>
      </c>
      <c r="D88" s="5" t="s">
        <v>216</v>
      </c>
      <c r="E88" s="5" t="s">
        <v>217</v>
      </c>
      <c r="F88" s="42">
        <v>4732</v>
      </c>
      <c r="G88" s="43">
        <v>289</v>
      </c>
      <c r="H88" s="5">
        <v>2074353661</v>
      </c>
      <c r="I88" s="44">
        <v>7</v>
      </c>
      <c r="J88" s="44" t="s">
        <v>44</v>
      </c>
      <c r="K88" s="5" t="s">
        <v>45</v>
      </c>
      <c r="L88" s="41" t="s">
        <v>46</v>
      </c>
      <c r="M88" s="41">
        <v>348</v>
      </c>
      <c r="N88" s="41" t="s">
        <v>46</v>
      </c>
      <c r="O88" s="41" t="s">
        <v>44</v>
      </c>
      <c r="P88" s="45">
        <v>25.9</v>
      </c>
      <c r="Q88" s="5" t="s">
        <v>44</v>
      </c>
      <c r="R88" s="5" t="s">
        <v>44</v>
      </c>
      <c r="S88" s="5" t="s">
        <v>44</v>
      </c>
      <c r="T88" s="5" t="s">
        <v>45</v>
      </c>
      <c r="U88" s="41" t="s">
        <v>45</v>
      </c>
      <c r="V88" s="41">
        <v>30740</v>
      </c>
      <c r="W88" s="41">
        <v>3653</v>
      </c>
      <c r="X88" s="41">
        <v>3884</v>
      </c>
      <c r="Y88" s="41">
        <v>3803</v>
      </c>
      <c r="Z88" s="5">
        <f t="shared" si="33"/>
        <v>1</v>
      </c>
      <c r="AA88" s="5">
        <f t="shared" si="34"/>
        <v>1</v>
      </c>
      <c r="AB88" s="5">
        <f t="shared" si="35"/>
        <v>0</v>
      </c>
      <c r="AC88" s="5">
        <f t="shared" si="36"/>
        <v>0</v>
      </c>
      <c r="AD88" s="5">
        <f t="shared" si="37"/>
        <v>0</v>
      </c>
      <c r="AE88" s="5">
        <f t="shared" si="38"/>
        <v>0</v>
      </c>
      <c r="AF88" s="46" t="str">
        <f t="shared" si="39"/>
        <v>SRSA</v>
      </c>
      <c r="AG88" s="46">
        <f t="shared" si="40"/>
        <v>0</v>
      </c>
      <c r="AH88" s="46">
        <f t="shared" si="41"/>
        <v>0</v>
      </c>
      <c r="AI88" s="5">
        <f t="shared" si="42"/>
        <v>1</v>
      </c>
      <c r="AJ88" s="5">
        <f t="shared" si="43"/>
        <v>1</v>
      </c>
      <c r="AK88" s="5" t="str">
        <f t="shared" si="44"/>
        <v>Initial</v>
      </c>
      <c r="AL88" s="5" t="str">
        <f t="shared" si="45"/>
        <v>SRSA</v>
      </c>
      <c r="AM88" s="5">
        <f t="shared" si="46"/>
        <v>0</v>
      </c>
      <c r="AN88" s="5">
        <f t="shared" si="47"/>
        <v>0</v>
      </c>
      <c r="AO88" s="5">
        <f t="shared" si="48"/>
        <v>0</v>
      </c>
      <c r="AP88" s="70">
        <f t="shared" si="49"/>
        <v>42080</v>
      </c>
    </row>
    <row r="89" spans="1:42" s="5" customFormat="1" ht="12.75">
      <c r="A89" s="5">
        <v>2311310</v>
      </c>
      <c r="B89" s="5">
        <v>533</v>
      </c>
      <c r="C89" s="5" t="s">
        <v>218</v>
      </c>
      <c r="D89" s="5" t="s">
        <v>219</v>
      </c>
      <c r="E89" s="5" t="s">
        <v>220</v>
      </c>
      <c r="F89" s="42">
        <v>4745</v>
      </c>
      <c r="G89" s="43">
        <v>6158</v>
      </c>
      <c r="H89" s="5">
        <v>2075437334</v>
      </c>
      <c r="I89" s="44">
        <v>7</v>
      </c>
      <c r="J89" s="44" t="s">
        <v>44</v>
      </c>
      <c r="K89" s="5" t="s">
        <v>45</v>
      </c>
      <c r="L89" s="41" t="s">
        <v>46</v>
      </c>
      <c r="M89" s="41">
        <v>338</v>
      </c>
      <c r="N89" s="41" t="s">
        <v>46</v>
      </c>
      <c r="O89" s="41" t="s">
        <v>44</v>
      </c>
      <c r="P89" s="45">
        <v>22.25</v>
      </c>
      <c r="Q89" s="5" t="s">
        <v>44</v>
      </c>
      <c r="R89" s="5" t="s">
        <v>44</v>
      </c>
      <c r="S89" s="5" t="s">
        <v>44</v>
      </c>
      <c r="T89" s="5" t="s">
        <v>45</v>
      </c>
      <c r="U89" s="41" t="s">
        <v>45</v>
      </c>
      <c r="V89" s="41">
        <v>19414</v>
      </c>
      <c r="W89" s="41">
        <v>2104</v>
      </c>
      <c r="X89" s="41">
        <v>2667</v>
      </c>
      <c r="Y89" s="41">
        <v>1924</v>
      </c>
      <c r="Z89" s="5">
        <f t="shared" si="33"/>
        <v>1</v>
      </c>
      <c r="AA89" s="5">
        <f t="shared" si="34"/>
        <v>1</v>
      </c>
      <c r="AB89" s="5">
        <f t="shared" si="35"/>
        <v>0</v>
      </c>
      <c r="AC89" s="5">
        <f t="shared" si="36"/>
        <v>0</v>
      </c>
      <c r="AD89" s="5">
        <f t="shared" si="37"/>
        <v>0</v>
      </c>
      <c r="AE89" s="5">
        <f t="shared" si="38"/>
        <v>0</v>
      </c>
      <c r="AF89" s="46" t="str">
        <f t="shared" si="39"/>
        <v>SRSA</v>
      </c>
      <c r="AG89" s="46">
        <f t="shared" si="40"/>
        <v>0</v>
      </c>
      <c r="AH89" s="46">
        <f t="shared" si="41"/>
        <v>0</v>
      </c>
      <c r="AI89" s="5">
        <f t="shared" si="42"/>
        <v>1</v>
      </c>
      <c r="AJ89" s="5">
        <f t="shared" si="43"/>
        <v>1</v>
      </c>
      <c r="AK89" s="5" t="str">
        <f t="shared" si="44"/>
        <v>Initial</v>
      </c>
      <c r="AL89" s="5" t="str">
        <f t="shared" si="45"/>
        <v>SRSA</v>
      </c>
      <c r="AM89" s="5">
        <f t="shared" si="46"/>
        <v>0</v>
      </c>
      <c r="AN89" s="5">
        <f t="shared" si="47"/>
        <v>0</v>
      </c>
      <c r="AO89" s="5">
        <f t="shared" si="48"/>
        <v>0</v>
      </c>
      <c r="AP89" s="70">
        <f t="shared" si="49"/>
        <v>26109</v>
      </c>
    </row>
    <row r="90" spans="1:42" ht="12.75">
      <c r="A90">
        <v>2311460</v>
      </c>
      <c r="B90">
        <v>538</v>
      </c>
      <c r="C90" t="s">
        <v>221</v>
      </c>
      <c r="D90" t="s">
        <v>222</v>
      </c>
      <c r="E90" t="s">
        <v>223</v>
      </c>
      <c r="F90" s="35">
        <v>4419</v>
      </c>
      <c r="G90" s="3">
        <v>208</v>
      </c>
      <c r="H90">
        <v>2078485173</v>
      </c>
      <c r="I90" s="4">
        <v>7</v>
      </c>
      <c r="J90" s="4" t="s">
        <v>44</v>
      </c>
      <c r="K90" t="s">
        <v>45</v>
      </c>
      <c r="L90" s="36" t="s">
        <v>46</v>
      </c>
      <c r="M90" s="36">
        <v>248</v>
      </c>
      <c r="N90" s="36" t="s">
        <v>46</v>
      </c>
      <c r="O90" s="36" t="s">
        <v>44</v>
      </c>
      <c r="P90" s="37">
        <v>32.17</v>
      </c>
      <c r="Q90" t="s">
        <v>44</v>
      </c>
      <c r="R90" t="s">
        <v>44</v>
      </c>
      <c r="S90" t="s">
        <v>44</v>
      </c>
      <c r="T90" t="s">
        <v>45</v>
      </c>
      <c r="U90" s="36" t="s">
        <v>45</v>
      </c>
      <c r="V90" s="36">
        <v>26372</v>
      </c>
      <c r="W90" s="36">
        <v>3594</v>
      </c>
      <c r="X90" s="36">
        <v>3635</v>
      </c>
      <c r="Y90" s="36">
        <v>2449</v>
      </c>
      <c r="Z90">
        <f t="shared" si="33"/>
        <v>1</v>
      </c>
      <c r="AA90">
        <f t="shared" si="34"/>
        <v>1</v>
      </c>
      <c r="AB90">
        <f t="shared" si="35"/>
        <v>0</v>
      </c>
      <c r="AC90">
        <f t="shared" si="36"/>
        <v>0</v>
      </c>
      <c r="AD90">
        <f t="shared" si="37"/>
        <v>0</v>
      </c>
      <c r="AE90">
        <f t="shared" si="38"/>
        <v>0</v>
      </c>
      <c r="AF90" s="38" t="str">
        <f t="shared" si="39"/>
        <v>SRSA</v>
      </c>
      <c r="AG90" s="38">
        <f t="shared" si="40"/>
        <v>0</v>
      </c>
      <c r="AH90" s="38">
        <f t="shared" si="41"/>
        <v>0</v>
      </c>
      <c r="AI90">
        <f t="shared" si="42"/>
        <v>1</v>
      </c>
      <c r="AJ90">
        <f t="shared" si="43"/>
        <v>1</v>
      </c>
      <c r="AK90" t="str">
        <f t="shared" si="44"/>
        <v>Initial</v>
      </c>
      <c r="AL90" t="str">
        <f t="shared" si="45"/>
        <v>SRSA</v>
      </c>
      <c r="AM90">
        <f t="shared" si="46"/>
        <v>0</v>
      </c>
      <c r="AN90">
        <f t="shared" si="47"/>
        <v>0</v>
      </c>
      <c r="AO90">
        <f t="shared" si="48"/>
        <v>0</v>
      </c>
      <c r="AP90" s="70">
        <f t="shared" si="49"/>
        <v>36050</v>
      </c>
    </row>
    <row r="91" spans="1:42" ht="12.75">
      <c r="A91">
        <v>2311490</v>
      </c>
      <c r="B91">
        <v>539</v>
      </c>
      <c r="C91" t="s">
        <v>224</v>
      </c>
      <c r="D91" t="s">
        <v>225</v>
      </c>
      <c r="E91" t="s">
        <v>226</v>
      </c>
      <c r="F91" s="35">
        <v>4220</v>
      </c>
      <c r="G91" s="3">
        <v>190</v>
      </c>
      <c r="H91">
        <v>2073362666</v>
      </c>
      <c r="I91" s="4">
        <v>7</v>
      </c>
      <c r="J91" s="4" t="s">
        <v>44</v>
      </c>
      <c r="K91" t="s">
        <v>45</v>
      </c>
      <c r="L91" s="36" t="s">
        <v>46</v>
      </c>
      <c r="M91" s="36">
        <v>582</v>
      </c>
      <c r="N91" s="36" t="s">
        <v>46</v>
      </c>
      <c r="O91" s="36" t="s">
        <v>44</v>
      </c>
      <c r="P91" s="37">
        <v>32.48</v>
      </c>
      <c r="Q91" t="s">
        <v>44</v>
      </c>
      <c r="R91" t="s">
        <v>44</v>
      </c>
      <c r="S91" t="s">
        <v>44</v>
      </c>
      <c r="T91" t="s">
        <v>45</v>
      </c>
      <c r="U91" s="36" t="s">
        <v>45</v>
      </c>
      <c r="V91" s="36">
        <v>50336</v>
      </c>
      <c r="W91" s="36">
        <v>7422</v>
      </c>
      <c r="X91" s="36">
        <v>7261</v>
      </c>
      <c r="Y91" s="36">
        <v>6938</v>
      </c>
      <c r="Z91">
        <f t="shared" si="33"/>
        <v>1</v>
      </c>
      <c r="AA91">
        <f t="shared" si="34"/>
        <v>1</v>
      </c>
      <c r="AB91">
        <f t="shared" si="35"/>
        <v>0</v>
      </c>
      <c r="AC91">
        <f t="shared" si="36"/>
        <v>0</v>
      </c>
      <c r="AD91">
        <f t="shared" si="37"/>
        <v>0</v>
      </c>
      <c r="AE91">
        <f t="shared" si="38"/>
        <v>0</v>
      </c>
      <c r="AF91" s="38" t="str">
        <f t="shared" si="39"/>
        <v>SRSA</v>
      </c>
      <c r="AG91" s="38">
        <f t="shared" si="40"/>
        <v>0</v>
      </c>
      <c r="AH91" s="38">
        <f t="shared" si="41"/>
        <v>0</v>
      </c>
      <c r="AI91">
        <f t="shared" si="42"/>
        <v>1</v>
      </c>
      <c r="AJ91">
        <f t="shared" si="43"/>
        <v>1</v>
      </c>
      <c r="AK91" t="str">
        <f t="shared" si="44"/>
        <v>Initial</v>
      </c>
      <c r="AL91" t="str">
        <f t="shared" si="45"/>
        <v>SRSA</v>
      </c>
      <c r="AM91">
        <f t="shared" si="46"/>
        <v>0</v>
      </c>
      <c r="AN91">
        <f t="shared" si="47"/>
        <v>0</v>
      </c>
      <c r="AO91">
        <f t="shared" si="48"/>
        <v>0</v>
      </c>
      <c r="AP91" s="70">
        <f t="shared" si="49"/>
        <v>71957</v>
      </c>
    </row>
    <row r="92" spans="1:42" ht="12.75">
      <c r="A92">
        <v>2311610</v>
      </c>
      <c r="B92">
        <v>542</v>
      </c>
      <c r="C92" t="s">
        <v>227</v>
      </c>
      <c r="D92" t="s">
        <v>228</v>
      </c>
      <c r="E92" t="s">
        <v>229</v>
      </c>
      <c r="F92" s="35">
        <v>4758</v>
      </c>
      <c r="G92" s="3">
        <v>1006</v>
      </c>
      <c r="H92">
        <v>2074253771</v>
      </c>
      <c r="I92" s="4">
        <v>7</v>
      </c>
      <c r="J92" s="4" t="s">
        <v>44</v>
      </c>
      <c r="K92" t="s">
        <v>45</v>
      </c>
      <c r="L92" s="36" t="s">
        <v>46</v>
      </c>
      <c r="M92" s="36">
        <v>440</v>
      </c>
      <c r="N92" s="36" t="s">
        <v>46</v>
      </c>
      <c r="O92" s="36" t="s">
        <v>44</v>
      </c>
      <c r="P92" s="37">
        <v>29.92</v>
      </c>
      <c r="Q92" t="s">
        <v>44</v>
      </c>
      <c r="R92" t="s">
        <v>45</v>
      </c>
      <c r="S92" t="s">
        <v>44</v>
      </c>
      <c r="T92" t="s">
        <v>45</v>
      </c>
      <c r="U92" s="36" t="s">
        <v>44</v>
      </c>
      <c r="V92" s="36">
        <v>35373</v>
      </c>
      <c r="W92" s="36">
        <v>4295</v>
      </c>
      <c r="X92" s="36">
        <v>4821</v>
      </c>
      <c r="Y92" s="36">
        <v>4556</v>
      </c>
      <c r="Z92">
        <f t="shared" si="33"/>
        <v>1</v>
      </c>
      <c r="AA92">
        <f t="shared" si="34"/>
        <v>1</v>
      </c>
      <c r="AB92">
        <f t="shared" si="35"/>
        <v>0</v>
      </c>
      <c r="AC92">
        <f t="shared" si="36"/>
        <v>0</v>
      </c>
      <c r="AD92">
        <f t="shared" si="37"/>
        <v>0</v>
      </c>
      <c r="AE92">
        <f t="shared" si="38"/>
        <v>0</v>
      </c>
      <c r="AF92" s="38" t="str">
        <f t="shared" si="39"/>
        <v>SRSA</v>
      </c>
      <c r="AG92" s="38">
        <f t="shared" si="40"/>
        <v>0</v>
      </c>
      <c r="AH92" s="38">
        <f t="shared" si="41"/>
        <v>0</v>
      </c>
      <c r="AI92">
        <f t="shared" si="42"/>
        <v>1</v>
      </c>
      <c r="AJ92">
        <f t="shared" si="43"/>
        <v>1</v>
      </c>
      <c r="AK92" t="str">
        <f t="shared" si="44"/>
        <v>Initial</v>
      </c>
      <c r="AL92" t="str">
        <f t="shared" si="45"/>
        <v>SRSA</v>
      </c>
      <c r="AM92">
        <f t="shared" si="46"/>
        <v>0</v>
      </c>
      <c r="AN92" t="str">
        <f t="shared" si="47"/>
        <v>Trouble</v>
      </c>
      <c r="AO92">
        <f t="shared" si="48"/>
        <v>0</v>
      </c>
      <c r="AP92" s="70">
        <f t="shared" si="49"/>
        <v>49045</v>
      </c>
    </row>
    <row r="93" spans="1:42" ht="12.75">
      <c r="A93">
        <v>2311700</v>
      </c>
      <c r="B93">
        <v>545</v>
      </c>
      <c r="C93" t="s">
        <v>230</v>
      </c>
      <c r="D93" t="s">
        <v>231</v>
      </c>
      <c r="E93" t="s">
        <v>232</v>
      </c>
      <c r="F93" s="35">
        <v>4786</v>
      </c>
      <c r="G93" s="3">
        <v>507</v>
      </c>
      <c r="H93">
        <v>2074558301</v>
      </c>
      <c r="I93" s="4">
        <v>7</v>
      </c>
      <c r="J93" s="4" t="s">
        <v>44</v>
      </c>
      <c r="K93" t="s">
        <v>45</v>
      </c>
      <c r="L93" s="36" t="s">
        <v>46</v>
      </c>
      <c r="M93" s="36">
        <v>371</v>
      </c>
      <c r="N93" s="36" t="s">
        <v>46</v>
      </c>
      <c r="O93" s="36" t="s">
        <v>44</v>
      </c>
      <c r="P93" s="37">
        <v>31.22</v>
      </c>
      <c r="Q93" t="s">
        <v>44</v>
      </c>
      <c r="R93" t="s">
        <v>44</v>
      </c>
      <c r="S93" t="s">
        <v>44</v>
      </c>
      <c r="T93" t="s">
        <v>45</v>
      </c>
      <c r="U93" s="36" t="s">
        <v>45</v>
      </c>
      <c r="V93" s="36">
        <v>27702</v>
      </c>
      <c r="W93" s="36">
        <v>3784</v>
      </c>
      <c r="X93" s="36">
        <v>4195</v>
      </c>
      <c r="Y93" s="36">
        <v>3417</v>
      </c>
      <c r="Z93">
        <f t="shared" si="33"/>
        <v>1</v>
      </c>
      <c r="AA93">
        <f t="shared" si="34"/>
        <v>1</v>
      </c>
      <c r="AB93">
        <f t="shared" si="35"/>
        <v>0</v>
      </c>
      <c r="AC93">
        <f t="shared" si="36"/>
        <v>0</v>
      </c>
      <c r="AD93">
        <f t="shared" si="37"/>
        <v>0</v>
      </c>
      <c r="AE93">
        <f t="shared" si="38"/>
        <v>0</v>
      </c>
      <c r="AF93" s="38" t="str">
        <f t="shared" si="39"/>
        <v>SRSA</v>
      </c>
      <c r="AG93" s="38">
        <f t="shared" si="40"/>
        <v>0</v>
      </c>
      <c r="AH93" s="38">
        <f t="shared" si="41"/>
        <v>0</v>
      </c>
      <c r="AI93">
        <f t="shared" si="42"/>
        <v>1</v>
      </c>
      <c r="AJ93">
        <f t="shared" si="43"/>
        <v>1</v>
      </c>
      <c r="AK93" t="str">
        <f t="shared" si="44"/>
        <v>Initial</v>
      </c>
      <c r="AL93" t="str">
        <f t="shared" si="45"/>
        <v>SRSA</v>
      </c>
      <c r="AM93">
        <f t="shared" si="46"/>
        <v>0</v>
      </c>
      <c r="AN93">
        <f t="shared" si="47"/>
        <v>0</v>
      </c>
      <c r="AO93">
        <f t="shared" si="48"/>
        <v>0</v>
      </c>
      <c r="AP93" s="70">
        <f t="shared" si="49"/>
        <v>39098</v>
      </c>
    </row>
    <row r="94" spans="1:42" ht="12.75">
      <c r="A94">
        <v>2314270</v>
      </c>
      <c r="B94">
        <v>562</v>
      </c>
      <c r="C94" t="s">
        <v>233</v>
      </c>
      <c r="D94" t="s">
        <v>234</v>
      </c>
      <c r="E94" t="s">
        <v>235</v>
      </c>
      <c r="F94" s="35">
        <v>4069</v>
      </c>
      <c r="G94" s="3" t="s">
        <v>236</v>
      </c>
      <c r="H94">
        <v>2076884832</v>
      </c>
      <c r="I94" s="4">
        <v>7</v>
      </c>
      <c r="J94" s="4" t="s">
        <v>44</v>
      </c>
      <c r="K94" t="s">
        <v>45</v>
      </c>
      <c r="L94" s="36" t="s">
        <v>46</v>
      </c>
      <c r="M94" s="36">
        <v>148</v>
      </c>
      <c r="N94" s="36" t="s">
        <v>46</v>
      </c>
      <c r="O94" s="36" t="s">
        <v>44</v>
      </c>
      <c r="P94" s="37">
        <v>9.09</v>
      </c>
      <c r="Q94" t="s">
        <v>45</v>
      </c>
      <c r="R94" t="s">
        <v>45</v>
      </c>
      <c r="S94" t="s">
        <v>44</v>
      </c>
      <c r="T94" t="s">
        <v>45</v>
      </c>
      <c r="U94" s="36" t="s">
        <v>45</v>
      </c>
      <c r="V94" s="36">
        <v>10471</v>
      </c>
      <c r="W94" s="36">
        <v>920</v>
      </c>
      <c r="X94" s="36">
        <v>1164</v>
      </c>
      <c r="Y94" s="36">
        <v>810</v>
      </c>
      <c r="Z94">
        <f t="shared" si="33"/>
        <v>1</v>
      </c>
      <c r="AA94">
        <f t="shared" si="34"/>
        <v>1</v>
      </c>
      <c r="AB94">
        <f t="shared" si="35"/>
        <v>0</v>
      </c>
      <c r="AC94">
        <f t="shared" si="36"/>
        <v>0</v>
      </c>
      <c r="AD94">
        <f t="shared" si="37"/>
        <v>0</v>
      </c>
      <c r="AE94">
        <f t="shared" si="38"/>
        <v>0</v>
      </c>
      <c r="AF94" s="38" t="str">
        <f t="shared" si="39"/>
        <v>SRSA</v>
      </c>
      <c r="AG94" s="38">
        <f t="shared" si="40"/>
        <v>0</v>
      </c>
      <c r="AH94" s="38">
        <f t="shared" si="41"/>
        <v>0</v>
      </c>
      <c r="AI94">
        <f t="shared" si="42"/>
        <v>1</v>
      </c>
      <c r="AJ94">
        <f t="shared" si="43"/>
        <v>0</v>
      </c>
      <c r="AK94">
        <f t="shared" si="44"/>
        <v>0</v>
      </c>
      <c r="AL94">
        <f t="shared" si="45"/>
        <v>0</v>
      </c>
      <c r="AM94">
        <f t="shared" si="46"/>
        <v>0</v>
      </c>
      <c r="AN94">
        <f t="shared" si="47"/>
        <v>0</v>
      </c>
      <c r="AO94">
        <f t="shared" si="48"/>
        <v>0</v>
      </c>
      <c r="AP94" s="70">
        <f t="shared" si="49"/>
        <v>13365</v>
      </c>
    </row>
    <row r="95" spans="1:42" s="58" customFormat="1" ht="12.75">
      <c r="A95" s="58">
        <v>2314470</v>
      </c>
      <c r="B95" s="58">
        <v>563</v>
      </c>
      <c r="C95" s="58" t="s">
        <v>237</v>
      </c>
      <c r="D95" s="58" t="s">
        <v>48</v>
      </c>
      <c r="E95" s="58" t="s">
        <v>49</v>
      </c>
      <c r="F95" s="59">
        <v>4429</v>
      </c>
      <c r="G95" s="60">
        <v>6222</v>
      </c>
      <c r="H95" s="58">
        <v>2078437851</v>
      </c>
      <c r="I95" s="61">
        <v>8</v>
      </c>
      <c r="J95" s="61" t="s">
        <v>44</v>
      </c>
      <c r="K95" s="58" t="s">
        <v>45</v>
      </c>
      <c r="L95" s="62" t="s">
        <v>46</v>
      </c>
      <c r="M95" s="62">
        <v>595</v>
      </c>
      <c r="N95" s="62" t="s">
        <v>45</v>
      </c>
      <c r="O95" s="62" t="s">
        <v>44</v>
      </c>
      <c r="P95" s="63">
        <v>20</v>
      </c>
      <c r="Q95" s="58" t="s">
        <v>44</v>
      </c>
      <c r="R95" s="58" t="s">
        <v>44</v>
      </c>
      <c r="S95" s="58" t="s">
        <v>44</v>
      </c>
      <c r="T95" s="58" t="s">
        <v>45</v>
      </c>
      <c r="U95" s="62" t="s">
        <v>45</v>
      </c>
      <c r="V95" s="62">
        <v>38371</v>
      </c>
      <c r="W95" s="62">
        <v>4032</v>
      </c>
      <c r="X95" s="62">
        <v>6001</v>
      </c>
      <c r="Y95" s="62">
        <v>3926</v>
      </c>
      <c r="Z95" s="58">
        <f t="shared" si="33"/>
        <v>1</v>
      </c>
      <c r="AA95" s="58">
        <f t="shared" si="34"/>
        <v>1</v>
      </c>
      <c r="AB95" s="58">
        <f t="shared" si="35"/>
        <v>0</v>
      </c>
      <c r="AC95" s="58">
        <f t="shared" si="36"/>
        <v>0</v>
      </c>
      <c r="AD95" s="58">
        <f t="shared" si="37"/>
        <v>0</v>
      </c>
      <c r="AE95" s="58">
        <f t="shared" si="38"/>
        <v>0</v>
      </c>
      <c r="AF95" s="64" t="str">
        <f t="shared" si="39"/>
        <v>SRSA</v>
      </c>
      <c r="AG95" s="64">
        <f t="shared" si="40"/>
        <v>0</v>
      </c>
      <c r="AH95" s="64">
        <f t="shared" si="41"/>
        <v>0</v>
      </c>
      <c r="AI95" s="58">
        <f t="shared" si="42"/>
        <v>1</v>
      </c>
      <c r="AJ95" s="58">
        <f t="shared" si="43"/>
        <v>1</v>
      </c>
      <c r="AK95" s="58" t="str">
        <f t="shared" si="44"/>
        <v>Initial</v>
      </c>
      <c r="AL95" s="58" t="str">
        <f t="shared" si="45"/>
        <v>SRSA</v>
      </c>
      <c r="AM95" s="58">
        <f t="shared" si="46"/>
        <v>0</v>
      </c>
      <c r="AN95" s="58">
        <f t="shared" si="47"/>
        <v>0</v>
      </c>
      <c r="AO95" s="58">
        <f t="shared" si="48"/>
        <v>0</v>
      </c>
      <c r="AP95" s="70">
        <f t="shared" si="49"/>
        <v>52330</v>
      </c>
    </row>
    <row r="96" spans="1:42" s="58" customFormat="1" ht="12.75">
      <c r="A96" s="58">
        <v>2314410</v>
      </c>
      <c r="B96" s="58">
        <v>565</v>
      </c>
      <c r="C96" s="58" t="s">
        <v>238</v>
      </c>
      <c r="D96" s="58" t="s">
        <v>239</v>
      </c>
      <c r="E96" s="58" t="s">
        <v>191</v>
      </c>
      <c r="F96" s="59">
        <v>4853</v>
      </c>
      <c r="G96" s="60">
        <v>2907</v>
      </c>
      <c r="H96" s="58">
        <v>2078674450</v>
      </c>
      <c r="I96" s="61">
        <v>7</v>
      </c>
      <c r="J96" s="61" t="s">
        <v>44</v>
      </c>
      <c r="K96" s="58" t="s">
        <v>45</v>
      </c>
      <c r="L96" s="62" t="s">
        <v>46</v>
      </c>
      <c r="M96" s="62">
        <v>1</v>
      </c>
      <c r="N96" s="62" t="s">
        <v>46</v>
      </c>
      <c r="O96" s="62" t="s">
        <v>44</v>
      </c>
      <c r="P96" s="63">
        <v>12.5</v>
      </c>
      <c r="Q96" s="58" t="s">
        <v>45</v>
      </c>
      <c r="R96" s="58" t="s">
        <v>45</v>
      </c>
      <c r="S96" s="58" t="s">
        <v>44</v>
      </c>
      <c r="T96" s="58" t="s">
        <v>45</v>
      </c>
      <c r="U96" s="62" t="s">
        <v>45</v>
      </c>
      <c r="V96" s="62">
        <v>0</v>
      </c>
      <c r="W96" s="62">
        <v>0</v>
      </c>
      <c r="X96" s="62">
        <v>0</v>
      </c>
      <c r="Y96" s="62">
        <v>0</v>
      </c>
      <c r="Z96" s="58">
        <f t="shared" si="33"/>
        <v>1</v>
      </c>
      <c r="AA96" s="58">
        <f t="shared" si="34"/>
        <v>1</v>
      </c>
      <c r="AB96" s="58">
        <f t="shared" si="35"/>
        <v>0</v>
      </c>
      <c r="AC96" s="58">
        <f t="shared" si="36"/>
        <v>0</v>
      </c>
      <c r="AD96" s="58">
        <f t="shared" si="37"/>
        <v>0</v>
      </c>
      <c r="AE96" s="58">
        <f t="shared" si="38"/>
        <v>0</v>
      </c>
      <c r="AF96" s="64" t="str">
        <f t="shared" si="39"/>
        <v>SRSA</v>
      </c>
      <c r="AG96" s="64">
        <f t="shared" si="40"/>
        <v>0</v>
      </c>
      <c r="AH96" s="64">
        <f t="shared" si="41"/>
        <v>0</v>
      </c>
      <c r="AI96" s="58">
        <f t="shared" si="42"/>
        <v>1</v>
      </c>
      <c r="AJ96" s="58">
        <f t="shared" si="43"/>
        <v>0</v>
      </c>
      <c r="AK96" s="58">
        <f t="shared" si="44"/>
        <v>0</v>
      </c>
      <c r="AL96" s="58">
        <f t="shared" si="45"/>
        <v>0</v>
      </c>
      <c r="AM96" s="58">
        <f t="shared" si="46"/>
        <v>0</v>
      </c>
      <c r="AN96" s="58">
        <f t="shared" si="47"/>
        <v>0</v>
      </c>
      <c r="AO96" s="58">
        <f t="shared" si="48"/>
        <v>0</v>
      </c>
      <c r="AP96" s="70">
        <f t="shared" si="49"/>
        <v>0</v>
      </c>
    </row>
    <row r="97" spans="1:42" s="58" customFormat="1" ht="12.75">
      <c r="A97" s="58">
        <v>2314761</v>
      </c>
      <c r="B97" s="58">
        <v>568</v>
      </c>
      <c r="C97" s="58" t="s">
        <v>240</v>
      </c>
      <c r="D97" s="58" t="s">
        <v>241</v>
      </c>
      <c r="E97" s="58" t="s">
        <v>242</v>
      </c>
      <c r="F97" s="59">
        <v>4426</v>
      </c>
      <c r="G97" s="60">
        <v>1230</v>
      </c>
      <c r="H97" s="58">
        <v>2075642421</v>
      </c>
      <c r="I97" s="61">
        <v>7</v>
      </c>
      <c r="J97" s="61" t="s">
        <v>44</v>
      </c>
      <c r="K97" s="58" t="s">
        <v>45</v>
      </c>
      <c r="L97" s="62" t="s">
        <v>46</v>
      </c>
      <c r="M97" s="62">
        <v>713</v>
      </c>
      <c r="N97" s="62" t="s">
        <v>44</v>
      </c>
      <c r="O97" s="62" t="s">
        <v>44</v>
      </c>
      <c r="P97" s="63">
        <v>35.51</v>
      </c>
      <c r="Q97" s="58" t="s">
        <v>44</v>
      </c>
      <c r="R97" s="58" t="s">
        <v>44</v>
      </c>
      <c r="S97" s="58" t="s">
        <v>44</v>
      </c>
      <c r="T97" s="58" t="s">
        <v>45</v>
      </c>
      <c r="U97" s="62" t="s">
        <v>45</v>
      </c>
      <c r="V97" s="62">
        <v>97589</v>
      </c>
      <c r="W97" s="62">
        <v>8737</v>
      </c>
      <c r="X97" s="62">
        <v>10127</v>
      </c>
      <c r="Y97" s="62">
        <v>10159</v>
      </c>
      <c r="Z97" s="58">
        <f t="shared" si="33"/>
        <v>1</v>
      </c>
      <c r="AA97" s="58">
        <f t="shared" si="34"/>
        <v>1</v>
      </c>
      <c r="AB97" s="58">
        <f t="shared" si="35"/>
        <v>0</v>
      </c>
      <c r="AC97" s="58">
        <f t="shared" si="36"/>
        <v>0</v>
      </c>
      <c r="AD97" s="58">
        <f t="shared" si="37"/>
        <v>0</v>
      </c>
      <c r="AE97" s="58">
        <f t="shared" si="38"/>
        <v>0</v>
      </c>
      <c r="AF97" s="64" t="str">
        <f t="shared" si="39"/>
        <v>SRSA</v>
      </c>
      <c r="AG97" s="64">
        <f t="shared" si="40"/>
        <v>0</v>
      </c>
      <c r="AH97" s="64">
        <f t="shared" si="41"/>
        <v>0</v>
      </c>
      <c r="AI97" s="58">
        <f t="shared" si="42"/>
        <v>1</v>
      </c>
      <c r="AJ97" s="58">
        <f t="shared" si="43"/>
        <v>1</v>
      </c>
      <c r="AK97" s="58" t="str">
        <f t="shared" si="44"/>
        <v>Initial</v>
      </c>
      <c r="AL97" s="58" t="str">
        <f t="shared" si="45"/>
        <v>SRSA</v>
      </c>
      <c r="AM97" s="58">
        <f t="shared" si="46"/>
        <v>0</v>
      </c>
      <c r="AN97" s="58">
        <f t="shared" si="47"/>
        <v>0</v>
      </c>
      <c r="AO97" s="58">
        <f t="shared" si="48"/>
        <v>0</v>
      </c>
      <c r="AP97" s="70">
        <f t="shared" si="49"/>
        <v>126612</v>
      </c>
    </row>
    <row r="98" spans="1:42" s="5" customFormat="1" ht="12.75">
      <c r="A98" s="5">
        <v>2311910</v>
      </c>
      <c r="B98" s="5">
        <v>576</v>
      </c>
      <c r="C98" s="5" t="s">
        <v>243</v>
      </c>
      <c r="D98" s="5" t="s">
        <v>63</v>
      </c>
      <c r="E98" s="5" t="s">
        <v>64</v>
      </c>
      <c r="F98" s="42">
        <v>4660</v>
      </c>
      <c r="G98" s="43">
        <v>60</v>
      </c>
      <c r="H98" s="5">
        <v>2072885049</v>
      </c>
      <c r="I98" s="44">
        <v>7</v>
      </c>
      <c r="J98" s="44" t="s">
        <v>44</v>
      </c>
      <c r="K98" s="5" t="s">
        <v>45</v>
      </c>
      <c r="L98" s="41" t="s">
        <v>46</v>
      </c>
      <c r="M98" s="41">
        <v>30</v>
      </c>
      <c r="N98" s="41" t="s">
        <v>46</v>
      </c>
      <c r="O98" s="41" t="s">
        <v>44</v>
      </c>
      <c r="P98" s="45">
        <v>13.33</v>
      </c>
      <c r="Q98" s="5" t="s">
        <v>45</v>
      </c>
      <c r="R98" s="5" t="s">
        <v>45</v>
      </c>
      <c r="S98" s="5" t="s">
        <v>44</v>
      </c>
      <c r="T98" s="5" t="s">
        <v>45</v>
      </c>
      <c r="U98" s="41" t="s">
        <v>45</v>
      </c>
      <c r="V98" s="41">
        <v>5000</v>
      </c>
      <c r="W98" s="41">
        <v>307</v>
      </c>
      <c r="X98" s="41">
        <v>389</v>
      </c>
      <c r="Y98" s="41">
        <v>197</v>
      </c>
      <c r="Z98" s="5">
        <f t="shared" si="33"/>
        <v>1</v>
      </c>
      <c r="AA98" s="5">
        <f t="shared" si="34"/>
        <v>1</v>
      </c>
      <c r="AB98" s="5">
        <f t="shared" si="35"/>
        <v>0</v>
      </c>
      <c r="AC98" s="5">
        <f t="shared" si="36"/>
        <v>0</v>
      </c>
      <c r="AD98" s="5">
        <f t="shared" si="37"/>
        <v>0</v>
      </c>
      <c r="AE98" s="5">
        <f t="shared" si="38"/>
        <v>0</v>
      </c>
      <c r="AF98" s="46" t="str">
        <f t="shared" si="39"/>
        <v>SRSA</v>
      </c>
      <c r="AG98" s="46">
        <f t="shared" si="40"/>
        <v>0</v>
      </c>
      <c r="AH98" s="46">
        <f t="shared" si="41"/>
        <v>0</v>
      </c>
      <c r="AI98" s="5">
        <f t="shared" si="42"/>
        <v>1</v>
      </c>
      <c r="AJ98" s="5">
        <f t="shared" si="43"/>
        <v>0</v>
      </c>
      <c r="AK98" s="5">
        <f t="shared" si="44"/>
        <v>0</v>
      </c>
      <c r="AL98" s="5">
        <f t="shared" si="45"/>
        <v>0</v>
      </c>
      <c r="AM98" s="5">
        <f t="shared" si="46"/>
        <v>0</v>
      </c>
      <c r="AN98" s="5">
        <f t="shared" si="47"/>
        <v>0</v>
      </c>
      <c r="AO98" s="5">
        <f t="shared" si="48"/>
        <v>0</v>
      </c>
      <c r="AP98" s="70">
        <f t="shared" si="49"/>
        <v>5893</v>
      </c>
    </row>
    <row r="99" spans="1:42" ht="12.75">
      <c r="A99">
        <v>2311940</v>
      </c>
      <c r="B99">
        <v>577</v>
      </c>
      <c r="C99" t="s">
        <v>244</v>
      </c>
      <c r="D99" t="s">
        <v>245</v>
      </c>
      <c r="E99" t="s">
        <v>246</v>
      </c>
      <c r="F99" s="35">
        <v>4630</v>
      </c>
      <c r="G99" s="3">
        <v>210</v>
      </c>
      <c r="H99">
        <v>2072553414</v>
      </c>
      <c r="I99" s="4">
        <v>7</v>
      </c>
      <c r="J99" s="4" t="s">
        <v>44</v>
      </c>
      <c r="K99" t="s">
        <v>45</v>
      </c>
      <c r="L99" s="36" t="s">
        <v>46</v>
      </c>
      <c r="M99" s="36">
        <v>332</v>
      </c>
      <c r="N99" s="36" t="s">
        <v>46</v>
      </c>
      <c r="O99" s="36" t="s">
        <v>44</v>
      </c>
      <c r="P99" s="37">
        <v>40</v>
      </c>
      <c r="Q99" t="s">
        <v>44</v>
      </c>
      <c r="R99" t="s">
        <v>44</v>
      </c>
      <c r="S99" t="s">
        <v>44</v>
      </c>
      <c r="T99" t="s">
        <v>45</v>
      </c>
      <c r="U99" s="36" t="s">
        <v>45</v>
      </c>
      <c r="V99" s="36">
        <v>50832</v>
      </c>
      <c r="W99" s="36">
        <v>4924</v>
      </c>
      <c r="X99" s="36">
        <v>5388</v>
      </c>
      <c r="Y99" s="36">
        <v>5574</v>
      </c>
      <c r="Z99">
        <f t="shared" si="33"/>
        <v>1</v>
      </c>
      <c r="AA99">
        <f t="shared" si="34"/>
        <v>1</v>
      </c>
      <c r="AB99">
        <f t="shared" si="35"/>
        <v>0</v>
      </c>
      <c r="AC99">
        <f t="shared" si="36"/>
        <v>0</v>
      </c>
      <c r="AD99">
        <f t="shared" si="37"/>
        <v>0</v>
      </c>
      <c r="AE99">
        <f t="shared" si="38"/>
        <v>0</v>
      </c>
      <c r="AF99" s="38" t="str">
        <f t="shared" si="39"/>
        <v>SRSA</v>
      </c>
      <c r="AG99" s="38">
        <f t="shared" si="40"/>
        <v>0</v>
      </c>
      <c r="AH99" s="38">
        <f t="shared" si="41"/>
        <v>0</v>
      </c>
      <c r="AI99">
        <f t="shared" si="42"/>
        <v>1</v>
      </c>
      <c r="AJ99">
        <f t="shared" si="43"/>
        <v>1</v>
      </c>
      <c r="AK99" t="str">
        <f t="shared" si="44"/>
        <v>Initial</v>
      </c>
      <c r="AL99" t="str">
        <f t="shared" si="45"/>
        <v>SRSA</v>
      </c>
      <c r="AM99">
        <f t="shared" si="46"/>
        <v>0</v>
      </c>
      <c r="AN99">
        <f t="shared" si="47"/>
        <v>0</v>
      </c>
      <c r="AO99">
        <f t="shared" si="48"/>
        <v>0</v>
      </c>
      <c r="AP99" s="70">
        <f t="shared" si="49"/>
        <v>66718</v>
      </c>
    </row>
    <row r="100" spans="1:42" ht="12.75">
      <c r="A100">
        <v>2308700</v>
      </c>
      <c r="B100">
        <v>305</v>
      </c>
      <c r="C100" t="s">
        <v>247</v>
      </c>
      <c r="D100" t="s">
        <v>248</v>
      </c>
      <c r="E100" t="s">
        <v>249</v>
      </c>
      <c r="F100" s="35">
        <v>4736</v>
      </c>
      <c r="G100" s="3">
        <v>9524</v>
      </c>
      <c r="H100">
        <v>2074988436</v>
      </c>
      <c r="I100" s="4">
        <v>7</v>
      </c>
      <c r="J100" s="4" t="s">
        <v>44</v>
      </c>
      <c r="K100" t="s">
        <v>45</v>
      </c>
      <c r="L100" s="36" t="s">
        <v>46</v>
      </c>
      <c r="M100" s="36">
        <v>61</v>
      </c>
      <c r="N100" s="36" t="s">
        <v>46</v>
      </c>
      <c r="O100" s="36" t="s">
        <v>44</v>
      </c>
      <c r="P100" s="37">
        <v>38.31</v>
      </c>
      <c r="Q100" t="s">
        <v>44</v>
      </c>
      <c r="R100" t="s">
        <v>44</v>
      </c>
      <c r="S100" t="s">
        <v>44</v>
      </c>
      <c r="T100" t="s">
        <v>45</v>
      </c>
      <c r="U100" s="36" t="s">
        <v>45</v>
      </c>
      <c r="V100" s="36">
        <v>5365</v>
      </c>
      <c r="W100" s="36">
        <v>906</v>
      </c>
      <c r="X100" s="36">
        <v>826</v>
      </c>
      <c r="Y100" s="36">
        <v>675</v>
      </c>
      <c r="Z100">
        <f t="shared" si="33"/>
        <v>1</v>
      </c>
      <c r="AA100">
        <f t="shared" si="34"/>
        <v>1</v>
      </c>
      <c r="AB100">
        <f t="shared" si="35"/>
        <v>0</v>
      </c>
      <c r="AC100">
        <f t="shared" si="36"/>
        <v>0</v>
      </c>
      <c r="AD100">
        <f t="shared" si="37"/>
        <v>0</v>
      </c>
      <c r="AE100">
        <f t="shared" si="38"/>
        <v>0</v>
      </c>
      <c r="AF100" s="38" t="str">
        <f t="shared" si="39"/>
        <v>SRSA</v>
      </c>
      <c r="AG100" s="38">
        <f t="shared" si="40"/>
        <v>0</v>
      </c>
      <c r="AH100" s="38">
        <f t="shared" si="41"/>
        <v>0</v>
      </c>
      <c r="AI100">
        <f t="shared" si="42"/>
        <v>1</v>
      </c>
      <c r="AJ100">
        <f t="shared" si="43"/>
        <v>1</v>
      </c>
      <c r="AK100" t="str">
        <f t="shared" si="44"/>
        <v>Initial</v>
      </c>
      <c r="AL100" t="str">
        <f t="shared" si="45"/>
        <v>SRSA</v>
      </c>
      <c r="AM100">
        <f t="shared" si="46"/>
        <v>0</v>
      </c>
      <c r="AN100">
        <f t="shared" si="47"/>
        <v>0</v>
      </c>
      <c r="AO100">
        <f t="shared" si="48"/>
        <v>0</v>
      </c>
      <c r="AP100" s="70">
        <f t="shared" si="49"/>
        <v>7772</v>
      </c>
    </row>
    <row r="101" spans="1:42" ht="12.75">
      <c r="A101">
        <v>2308940</v>
      </c>
      <c r="B101">
        <v>307</v>
      </c>
      <c r="C101" t="s">
        <v>250</v>
      </c>
      <c r="D101" t="s">
        <v>76</v>
      </c>
      <c r="E101" t="s">
        <v>77</v>
      </c>
      <c r="F101" s="35">
        <v>4543</v>
      </c>
      <c r="G101" s="3">
        <v>907</v>
      </c>
      <c r="H101">
        <v>2075633044</v>
      </c>
      <c r="I101" s="4">
        <v>7</v>
      </c>
      <c r="J101" s="4" t="s">
        <v>44</v>
      </c>
      <c r="K101" t="s">
        <v>45</v>
      </c>
      <c r="L101" s="36" t="s">
        <v>46</v>
      </c>
      <c r="M101" s="36">
        <v>176</v>
      </c>
      <c r="N101" s="36" t="s">
        <v>46</v>
      </c>
      <c r="O101" s="36" t="s">
        <v>44</v>
      </c>
      <c r="P101" s="37">
        <v>22.65</v>
      </c>
      <c r="Q101" t="s">
        <v>44</v>
      </c>
      <c r="R101" t="s">
        <v>44</v>
      </c>
      <c r="S101" t="s">
        <v>44</v>
      </c>
      <c r="T101" t="s">
        <v>45</v>
      </c>
      <c r="U101" s="36" t="s">
        <v>45</v>
      </c>
      <c r="V101" s="36">
        <v>14288</v>
      </c>
      <c r="W101" s="36">
        <v>1227</v>
      </c>
      <c r="X101" s="36">
        <v>1592</v>
      </c>
      <c r="Y101" s="36">
        <v>1126</v>
      </c>
      <c r="Z101">
        <f t="shared" si="33"/>
        <v>1</v>
      </c>
      <c r="AA101">
        <f t="shared" si="34"/>
        <v>1</v>
      </c>
      <c r="AB101">
        <f t="shared" si="35"/>
        <v>0</v>
      </c>
      <c r="AC101">
        <f t="shared" si="36"/>
        <v>0</v>
      </c>
      <c r="AD101">
        <f t="shared" si="37"/>
        <v>0</v>
      </c>
      <c r="AE101">
        <f t="shared" si="38"/>
        <v>0</v>
      </c>
      <c r="AF101" s="38" t="str">
        <f t="shared" si="39"/>
        <v>SRSA</v>
      </c>
      <c r="AG101" s="38">
        <f t="shared" si="40"/>
        <v>0</v>
      </c>
      <c r="AH101" s="38">
        <f t="shared" si="41"/>
        <v>0</v>
      </c>
      <c r="AI101">
        <f t="shared" si="42"/>
        <v>1</v>
      </c>
      <c r="AJ101">
        <f t="shared" si="43"/>
        <v>1</v>
      </c>
      <c r="AK101" t="str">
        <f t="shared" si="44"/>
        <v>Initial</v>
      </c>
      <c r="AL101" t="str">
        <f t="shared" si="45"/>
        <v>SRSA</v>
      </c>
      <c r="AM101">
        <f t="shared" si="46"/>
        <v>0</v>
      </c>
      <c r="AN101">
        <f t="shared" si="47"/>
        <v>0</v>
      </c>
      <c r="AO101">
        <f t="shared" si="48"/>
        <v>0</v>
      </c>
      <c r="AP101" s="70">
        <f t="shared" si="49"/>
        <v>18233</v>
      </c>
    </row>
    <row r="102" spans="1:42" s="5" customFormat="1" ht="12.75">
      <c r="A102" s="5">
        <v>2309270</v>
      </c>
      <c r="B102" s="5">
        <v>323</v>
      </c>
      <c r="C102" s="5" t="s">
        <v>251</v>
      </c>
      <c r="D102" s="5" t="s">
        <v>252</v>
      </c>
      <c r="E102" s="5" t="s">
        <v>253</v>
      </c>
      <c r="F102" s="42">
        <v>4474</v>
      </c>
      <c r="G102" s="43">
        <v>1222</v>
      </c>
      <c r="H102" s="5">
        <v>2078253364</v>
      </c>
      <c r="I102" s="44">
        <v>7</v>
      </c>
      <c r="J102" s="44" t="s">
        <v>44</v>
      </c>
      <c r="K102" s="5" t="s">
        <v>45</v>
      </c>
      <c r="L102" s="41" t="s">
        <v>46</v>
      </c>
      <c r="M102" s="41">
        <v>200</v>
      </c>
      <c r="N102" s="41" t="s">
        <v>46</v>
      </c>
      <c r="O102" s="41" t="s">
        <v>44</v>
      </c>
      <c r="P102" s="45">
        <v>22.77</v>
      </c>
      <c r="Q102" s="5" t="s">
        <v>44</v>
      </c>
      <c r="R102" s="5" t="s">
        <v>44</v>
      </c>
      <c r="S102" s="5" t="s">
        <v>44</v>
      </c>
      <c r="T102" s="5" t="s">
        <v>45</v>
      </c>
      <c r="U102" s="41" t="s">
        <v>45</v>
      </c>
      <c r="V102" s="41">
        <v>19621</v>
      </c>
      <c r="W102" s="41">
        <v>1797</v>
      </c>
      <c r="X102" s="41">
        <v>2112</v>
      </c>
      <c r="Y102" s="41">
        <v>1311</v>
      </c>
      <c r="Z102" s="5">
        <f t="shared" si="33"/>
        <v>1</v>
      </c>
      <c r="AA102" s="5">
        <f t="shared" si="34"/>
        <v>1</v>
      </c>
      <c r="AB102" s="5">
        <f t="shared" si="35"/>
        <v>0</v>
      </c>
      <c r="AC102" s="5">
        <f t="shared" si="36"/>
        <v>0</v>
      </c>
      <c r="AD102" s="5">
        <f t="shared" si="37"/>
        <v>0</v>
      </c>
      <c r="AE102" s="5">
        <f t="shared" si="38"/>
        <v>0</v>
      </c>
      <c r="AF102" s="46" t="str">
        <f t="shared" si="39"/>
        <v>SRSA</v>
      </c>
      <c r="AG102" s="46">
        <f t="shared" si="40"/>
        <v>0</v>
      </c>
      <c r="AH102" s="46">
        <f t="shared" si="41"/>
        <v>0</v>
      </c>
      <c r="AI102" s="5">
        <f t="shared" si="42"/>
        <v>1</v>
      </c>
      <c r="AJ102" s="5">
        <f t="shared" si="43"/>
        <v>1</v>
      </c>
      <c r="AK102" s="5" t="str">
        <f t="shared" si="44"/>
        <v>Initial</v>
      </c>
      <c r="AL102" s="5" t="str">
        <f t="shared" si="45"/>
        <v>SRSA</v>
      </c>
      <c r="AM102" s="5">
        <f t="shared" si="46"/>
        <v>0</v>
      </c>
      <c r="AN102" s="5">
        <f t="shared" si="47"/>
        <v>0</v>
      </c>
      <c r="AO102" s="5">
        <f t="shared" si="48"/>
        <v>0</v>
      </c>
      <c r="AP102" s="70">
        <f t="shared" si="49"/>
        <v>24841</v>
      </c>
    </row>
    <row r="103" spans="1:42" s="5" customFormat="1" ht="12.75">
      <c r="A103" s="5">
        <v>2309330</v>
      </c>
      <c r="B103" s="5">
        <v>325</v>
      </c>
      <c r="C103" s="5" t="s">
        <v>254</v>
      </c>
      <c r="D103" s="5" t="s">
        <v>252</v>
      </c>
      <c r="E103" s="5" t="s">
        <v>253</v>
      </c>
      <c r="F103" s="42">
        <v>4474</v>
      </c>
      <c r="G103" s="43">
        <v>1222</v>
      </c>
      <c r="H103" s="5">
        <v>2078253364</v>
      </c>
      <c r="I103" s="44" t="s">
        <v>255</v>
      </c>
      <c r="J103" s="44" t="s">
        <v>44</v>
      </c>
      <c r="K103" s="5" t="s">
        <v>45</v>
      </c>
      <c r="L103" s="41" t="s">
        <v>46</v>
      </c>
      <c r="M103" s="41">
        <v>400</v>
      </c>
      <c r="N103" s="41" t="s">
        <v>46</v>
      </c>
      <c r="O103" s="41" t="s">
        <v>44</v>
      </c>
      <c r="P103" s="45">
        <v>15.79</v>
      </c>
      <c r="Q103" s="5" t="s">
        <v>45</v>
      </c>
      <c r="R103" s="5" t="s">
        <v>45</v>
      </c>
      <c r="S103" s="5" t="s">
        <v>44</v>
      </c>
      <c r="T103" s="5" t="s">
        <v>45</v>
      </c>
      <c r="U103" s="41" t="s">
        <v>45</v>
      </c>
      <c r="V103" s="41">
        <v>31792</v>
      </c>
      <c r="W103" s="41">
        <v>1987</v>
      </c>
      <c r="X103" s="41">
        <v>2594</v>
      </c>
      <c r="Y103" s="41">
        <v>2443</v>
      </c>
      <c r="Z103" s="5">
        <f t="shared" si="33"/>
        <v>1</v>
      </c>
      <c r="AA103" s="5">
        <f t="shared" si="34"/>
        <v>1</v>
      </c>
      <c r="AB103" s="5">
        <f t="shared" si="35"/>
        <v>0</v>
      </c>
      <c r="AC103" s="5">
        <f t="shared" si="36"/>
        <v>0</v>
      </c>
      <c r="AD103" s="5">
        <f t="shared" si="37"/>
        <v>0</v>
      </c>
      <c r="AE103" s="5">
        <f t="shared" si="38"/>
        <v>0</v>
      </c>
      <c r="AF103" s="46" t="str">
        <f t="shared" si="39"/>
        <v>SRSA</v>
      </c>
      <c r="AG103" s="46">
        <f t="shared" si="40"/>
        <v>0</v>
      </c>
      <c r="AH103" s="46">
        <f t="shared" si="41"/>
        <v>0</v>
      </c>
      <c r="AI103" s="5">
        <f t="shared" si="42"/>
        <v>1</v>
      </c>
      <c r="AJ103" s="5">
        <f t="shared" si="43"/>
        <v>0</v>
      </c>
      <c r="AK103" s="5">
        <f t="shared" si="44"/>
        <v>0</v>
      </c>
      <c r="AL103" s="5">
        <f t="shared" si="45"/>
        <v>0</v>
      </c>
      <c r="AM103" s="5">
        <f t="shared" si="46"/>
        <v>0</v>
      </c>
      <c r="AN103" s="5">
        <f t="shared" si="47"/>
        <v>0</v>
      </c>
      <c r="AO103" s="5">
        <f t="shared" si="48"/>
        <v>0</v>
      </c>
      <c r="AP103" s="70">
        <f t="shared" si="49"/>
        <v>38816</v>
      </c>
    </row>
    <row r="104" spans="1:42" ht="12.75">
      <c r="A104">
        <v>2309390</v>
      </c>
      <c r="B104">
        <v>327</v>
      </c>
      <c r="C104" t="s">
        <v>256</v>
      </c>
      <c r="D104" t="s">
        <v>140</v>
      </c>
      <c r="E104" t="s">
        <v>141</v>
      </c>
      <c r="F104" s="35">
        <v>4605</v>
      </c>
      <c r="G104" s="3">
        <v>9708</v>
      </c>
      <c r="H104">
        <v>2076677571</v>
      </c>
      <c r="I104" s="4">
        <v>7</v>
      </c>
      <c r="J104" s="4" t="s">
        <v>44</v>
      </c>
      <c r="K104" t="s">
        <v>44</v>
      </c>
      <c r="L104" s="36" t="s">
        <v>46</v>
      </c>
      <c r="M104" s="36">
        <v>124</v>
      </c>
      <c r="N104" s="36" t="s">
        <v>46</v>
      </c>
      <c r="O104" s="36" t="s">
        <v>44</v>
      </c>
      <c r="P104" s="37">
        <v>23.97</v>
      </c>
      <c r="Q104" t="s">
        <v>44</v>
      </c>
      <c r="R104" t="s">
        <v>45</v>
      </c>
      <c r="S104" t="s">
        <v>44</v>
      </c>
      <c r="T104" t="s">
        <v>45</v>
      </c>
      <c r="U104" s="36" t="s">
        <v>45</v>
      </c>
      <c r="V104" s="36">
        <v>8923</v>
      </c>
      <c r="W104" s="36">
        <v>964</v>
      </c>
      <c r="X104" s="36">
        <v>1164</v>
      </c>
      <c r="Y104" s="36">
        <v>1217</v>
      </c>
      <c r="Z104">
        <f t="shared" si="33"/>
        <v>1</v>
      </c>
      <c r="AA104">
        <f t="shared" si="34"/>
        <v>1</v>
      </c>
      <c r="AB104">
        <f t="shared" si="35"/>
        <v>0</v>
      </c>
      <c r="AC104">
        <f t="shared" si="36"/>
        <v>0</v>
      </c>
      <c r="AD104">
        <f t="shared" si="37"/>
        <v>0</v>
      </c>
      <c r="AE104">
        <f t="shared" si="38"/>
        <v>0</v>
      </c>
      <c r="AF104" s="38" t="str">
        <f t="shared" si="39"/>
        <v>SRSA</v>
      </c>
      <c r="AG104" s="38">
        <f t="shared" si="40"/>
        <v>0</v>
      </c>
      <c r="AH104" s="38">
        <f t="shared" si="41"/>
        <v>0</v>
      </c>
      <c r="AI104">
        <f t="shared" si="42"/>
        <v>1</v>
      </c>
      <c r="AJ104">
        <f t="shared" si="43"/>
        <v>1</v>
      </c>
      <c r="AK104" t="str">
        <f t="shared" si="44"/>
        <v>Initial</v>
      </c>
      <c r="AL104" t="str">
        <f t="shared" si="45"/>
        <v>SRSA</v>
      </c>
      <c r="AM104">
        <f t="shared" si="46"/>
        <v>0</v>
      </c>
      <c r="AN104">
        <f t="shared" si="47"/>
        <v>0</v>
      </c>
      <c r="AO104">
        <f t="shared" si="48"/>
        <v>0</v>
      </c>
      <c r="AP104" s="70">
        <f t="shared" si="49"/>
        <v>12268</v>
      </c>
    </row>
    <row r="105" spans="1:42" s="5" customFormat="1" ht="12.75">
      <c r="A105" s="5">
        <v>2309510</v>
      </c>
      <c r="B105" s="5">
        <v>332</v>
      </c>
      <c r="C105" s="5" t="s">
        <v>257</v>
      </c>
      <c r="D105" s="5" t="s">
        <v>90</v>
      </c>
      <c r="E105" s="5" t="s">
        <v>91</v>
      </c>
      <c r="F105" s="42">
        <v>4353</v>
      </c>
      <c r="G105" s="43">
        <v>3232</v>
      </c>
      <c r="H105" s="5">
        <v>2075493261</v>
      </c>
      <c r="I105" s="44">
        <v>7</v>
      </c>
      <c r="J105" s="44" t="s">
        <v>44</v>
      </c>
      <c r="K105" s="5" t="s">
        <v>45</v>
      </c>
      <c r="L105" s="41" t="s">
        <v>46</v>
      </c>
      <c r="M105" s="41">
        <v>159</v>
      </c>
      <c r="N105" s="41" t="s">
        <v>46</v>
      </c>
      <c r="O105" s="41" t="s">
        <v>44</v>
      </c>
      <c r="P105" s="45">
        <v>28.57</v>
      </c>
      <c r="Q105" s="5" t="s">
        <v>44</v>
      </c>
      <c r="R105" s="5" t="s">
        <v>44</v>
      </c>
      <c r="S105" s="5" t="s">
        <v>44</v>
      </c>
      <c r="T105" s="5" t="s">
        <v>45</v>
      </c>
      <c r="U105" s="41" t="s">
        <v>45</v>
      </c>
      <c r="V105" s="41">
        <v>12598</v>
      </c>
      <c r="W105" s="41">
        <v>1271</v>
      </c>
      <c r="X105" s="41">
        <v>1532</v>
      </c>
      <c r="Y105" s="41">
        <v>1551</v>
      </c>
      <c r="Z105" s="5">
        <f t="shared" si="33"/>
        <v>1</v>
      </c>
      <c r="AA105" s="5">
        <f t="shared" si="34"/>
        <v>1</v>
      </c>
      <c r="AB105" s="5">
        <f t="shared" si="35"/>
        <v>0</v>
      </c>
      <c r="AC105" s="5">
        <f t="shared" si="36"/>
        <v>0</v>
      </c>
      <c r="AD105" s="5">
        <f t="shared" si="37"/>
        <v>0</v>
      </c>
      <c r="AE105" s="5">
        <f t="shared" si="38"/>
        <v>0</v>
      </c>
      <c r="AF105" s="46" t="str">
        <f t="shared" si="39"/>
        <v>SRSA</v>
      </c>
      <c r="AG105" s="46">
        <f t="shared" si="40"/>
        <v>0</v>
      </c>
      <c r="AH105" s="46">
        <f t="shared" si="41"/>
        <v>0</v>
      </c>
      <c r="AI105" s="5">
        <f t="shared" si="42"/>
        <v>1</v>
      </c>
      <c r="AJ105" s="5">
        <f t="shared" si="43"/>
        <v>1</v>
      </c>
      <c r="AK105" s="5" t="str">
        <f t="shared" si="44"/>
        <v>Initial</v>
      </c>
      <c r="AL105" s="5" t="str">
        <f t="shared" si="45"/>
        <v>SRSA</v>
      </c>
      <c r="AM105" s="5">
        <f t="shared" si="46"/>
        <v>0</v>
      </c>
      <c r="AN105" s="5">
        <f t="shared" si="47"/>
        <v>0</v>
      </c>
      <c r="AO105" s="5">
        <f t="shared" si="48"/>
        <v>0</v>
      </c>
      <c r="AP105" s="70">
        <f t="shared" si="49"/>
        <v>16952</v>
      </c>
    </row>
    <row r="106" spans="1:42" ht="12.75">
      <c r="A106">
        <v>2309560</v>
      </c>
      <c r="B106">
        <v>339</v>
      </c>
      <c r="C106" t="s">
        <v>258</v>
      </c>
      <c r="D106" t="s">
        <v>87</v>
      </c>
      <c r="E106" t="s">
        <v>88</v>
      </c>
      <c r="F106" s="35">
        <v>4631</v>
      </c>
      <c r="G106" s="3">
        <v>1110</v>
      </c>
      <c r="H106">
        <v>2078532567</v>
      </c>
      <c r="I106" s="4">
        <v>7</v>
      </c>
      <c r="J106" s="4" t="s">
        <v>44</v>
      </c>
      <c r="K106" t="s">
        <v>45</v>
      </c>
      <c r="L106" s="36" t="s">
        <v>46</v>
      </c>
      <c r="M106" s="36">
        <v>101</v>
      </c>
      <c r="N106" s="36" t="s">
        <v>46</v>
      </c>
      <c r="O106" s="36" t="s">
        <v>44</v>
      </c>
      <c r="P106" s="37">
        <v>46.23</v>
      </c>
      <c r="Q106" t="s">
        <v>44</v>
      </c>
      <c r="R106" t="s">
        <v>45</v>
      </c>
      <c r="S106" t="s">
        <v>44</v>
      </c>
      <c r="T106" t="s">
        <v>45</v>
      </c>
      <c r="U106" s="36" t="s">
        <v>45</v>
      </c>
      <c r="V106" s="36">
        <v>13701</v>
      </c>
      <c r="W106" s="36">
        <v>2133</v>
      </c>
      <c r="X106" s="36">
        <v>1939</v>
      </c>
      <c r="Y106" s="36">
        <v>1237</v>
      </c>
      <c r="Z106">
        <f t="shared" si="33"/>
        <v>1</v>
      </c>
      <c r="AA106">
        <f t="shared" si="34"/>
        <v>1</v>
      </c>
      <c r="AB106">
        <f t="shared" si="35"/>
        <v>0</v>
      </c>
      <c r="AC106">
        <f t="shared" si="36"/>
        <v>0</v>
      </c>
      <c r="AD106">
        <f t="shared" si="37"/>
        <v>0</v>
      </c>
      <c r="AE106">
        <f t="shared" si="38"/>
        <v>0</v>
      </c>
      <c r="AF106" s="38" t="str">
        <f t="shared" si="39"/>
        <v>SRSA</v>
      </c>
      <c r="AG106" s="38">
        <f t="shared" si="40"/>
        <v>0</v>
      </c>
      <c r="AH106" s="38">
        <f t="shared" si="41"/>
        <v>0</v>
      </c>
      <c r="AI106">
        <f t="shared" si="42"/>
        <v>1</v>
      </c>
      <c r="AJ106">
        <f t="shared" si="43"/>
        <v>1</v>
      </c>
      <c r="AK106" t="str">
        <f t="shared" si="44"/>
        <v>Initial</v>
      </c>
      <c r="AL106" t="str">
        <f t="shared" si="45"/>
        <v>SRSA</v>
      </c>
      <c r="AM106">
        <f t="shared" si="46"/>
        <v>0</v>
      </c>
      <c r="AN106">
        <f t="shared" si="47"/>
        <v>0</v>
      </c>
      <c r="AO106">
        <f t="shared" si="48"/>
        <v>0</v>
      </c>
      <c r="AP106" s="70">
        <f t="shared" si="49"/>
        <v>19010</v>
      </c>
    </row>
    <row r="107" spans="1:42" s="58" customFormat="1" ht="12.75">
      <c r="A107" s="58">
        <v>2309630</v>
      </c>
      <c r="B107" s="58">
        <v>340</v>
      </c>
      <c r="C107" s="58" t="s">
        <v>259</v>
      </c>
      <c r="D107" s="58" t="s">
        <v>69</v>
      </c>
      <c r="E107" s="58" t="s">
        <v>70</v>
      </c>
      <c r="F107" s="59">
        <v>4614</v>
      </c>
      <c r="G107" s="60">
        <v>630</v>
      </c>
      <c r="H107" s="58">
        <v>2073749927</v>
      </c>
      <c r="I107" s="61">
        <v>7</v>
      </c>
      <c r="J107" s="61" t="s">
        <v>44</v>
      </c>
      <c r="K107" s="58" t="s">
        <v>45</v>
      </c>
      <c r="L107" s="62" t="s">
        <v>46</v>
      </c>
      <c r="M107" s="62">
        <v>71</v>
      </c>
      <c r="N107" s="62" t="s">
        <v>46</v>
      </c>
      <c r="O107" s="62" t="s">
        <v>44</v>
      </c>
      <c r="P107" s="63">
        <v>22.78</v>
      </c>
      <c r="Q107" s="58" t="s">
        <v>44</v>
      </c>
      <c r="R107" s="58" t="s">
        <v>44</v>
      </c>
      <c r="S107" s="58" t="s">
        <v>44</v>
      </c>
      <c r="T107" s="58" t="s">
        <v>45</v>
      </c>
      <c r="U107" s="62" t="s">
        <v>45</v>
      </c>
      <c r="V107" s="62">
        <v>14530</v>
      </c>
      <c r="W107" s="62">
        <v>1140</v>
      </c>
      <c r="X107" s="62">
        <v>1231</v>
      </c>
      <c r="Y107" s="62">
        <v>530</v>
      </c>
      <c r="Z107" s="58">
        <f t="shared" si="33"/>
        <v>1</v>
      </c>
      <c r="AA107" s="58">
        <f t="shared" si="34"/>
        <v>1</v>
      </c>
      <c r="AB107" s="58">
        <f t="shared" si="35"/>
        <v>0</v>
      </c>
      <c r="AC107" s="58">
        <f t="shared" si="36"/>
        <v>0</v>
      </c>
      <c r="AD107" s="58">
        <f t="shared" si="37"/>
        <v>0</v>
      </c>
      <c r="AE107" s="58">
        <f t="shared" si="38"/>
        <v>0</v>
      </c>
      <c r="AF107" s="64" t="str">
        <f t="shared" si="39"/>
        <v>SRSA</v>
      </c>
      <c r="AG107" s="64">
        <f t="shared" si="40"/>
        <v>0</v>
      </c>
      <c r="AH107" s="64">
        <f t="shared" si="41"/>
        <v>0</v>
      </c>
      <c r="AI107" s="58">
        <f t="shared" si="42"/>
        <v>1</v>
      </c>
      <c r="AJ107" s="58">
        <f t="shared" si="43"/>
        <v>1</v>
      </c>
      <c r="AK107" s="58" t="str">
        <f t="shared" si="44"/>
        <v>Initial</v>
      </c>
      <c r="AL107" s="58" t="str">
        <f t="shared" si="45"/>
        <v>SRSA</v>
      </c>
      <c r="AM107" s="58">
        <f t="shared" si="46"/>
        <v>0</v>
      </c>
      <c r="AN107" s="58">
        <f t="shared" si="47"/>
        <v>0</v>
      </c>
      <c r="AO107" s="58">
        <f t="shared" si="48"/>
        <v>0</v>
      </c>
      <c r="AP107" s="70">
        <f t="shared" si="49"/>
        <v>17431</v>
      </c>
    </row>
    <row r="108" spans="1:42" ht="12.75">
      <c r="A108">
        <v>2309650</v>
      </c>
      <c r="B108">
        <v>342</v>
      </c>
      <c r="C108" t="s">
        <v>260</v>
      </c>
      <c r="D108" t="s">
        <v>87</v>
      </c>
      <c r="E108" t="s">
        <v>88</v>
      </c>
      <c r="F108" s="35">
        <v>4631</v>
      </c>
      <c r="G108" s="3">
        <v>1110</v>
      </c>
      <c r="H108">
        <v>2078532567</v>
      </c>
      <c r="I108" s="4">
        <v>7</v>
      </c>
      <c r="J108" s="4" t="s">
        <v>44</v>
      </c>
      <c r="K108" t="s">
        <v>45</v>
      </c>
      <c r="L108" s="36" t="s">
        <v>46</v>
      </c>
      <c r="M108" s="36">
        <v>97</v>
      </c>
      <c r="N108" s="36" t="s">
        <v>46</v>
      </c>
      <c r="O108" s="36" t="s">
        <v>44</v>
      </c>
      <c r="P108" s="37">
        <v>42.16</v>
      </c>
      <c r="Q108" t="s">
        <v>44</v>
      </c>
      <c r="R108" t="s">
        <v>44</v>
      </c>
      <c r="S108" t="s">
        <v>44</v>
      </c>
      <c r="T108" t="s">
        <v>45</v>
      </c>
      <c r="U108" s="36" t="s">
        <v>45</v>
      </c>
      <c r="V108" s="36">
        <v>9361</v>
      </c>
      <c r="W108" s="36">
        <v>1870</v>
      </c>
      <c r="X108" s="36">
        <v>1740</v>
      </c>
      <c r="Y108" s="36">
        <v>1089</v>
      </c>
      <c r="Z108">
        <f t="shared" si="33"/>
        <v>1</v>
      </c>
      <c r="AA108">
        <f t="shared" si="34"/>
        <v>1</v>
      </c>
      <c r="AB108">
        <f t="shared" si="35"/>
        <v>0</v>
      </c>
      <c r="AC108">
        <f t="shared" si="36"/>
        <v>0</v>
      </c>
      <c r="AD108">
        <f t="shared" si="37"/>
        <v>0</v>
      </c>
      <c r="AE108">
        <f t="shared" si="38"/>
        <v>0</v>
      </c>
      <c r="AF108" s="38" t="str">
        <f t="shared" si="39"/>
        <v>SRSA</v>
      </c>
      <c r="AG108" s="38">
        <f t="shared" si="40"/>
        <v>0</v>
      </c>
      <c r="AH108" s="38">
        <f t="shared" si="41"/>
        <v>0</v>
      </c>
      <c r="AI108">
        <f t="shared" si="42"/>
        <v>1</v>
      </c>
      <c r="AJ108">
        <f t="shared" si="43"/>
        <v>1</v>
      </c>
      <c r="AK108" t="str">
        <f t="shared" si="44"/>
        <v>Initial</v>
      </c>
      <c r="AL108" t="str">
        <f t="shared" si="45"/>
        <v>SRSA</v>
      </c>
      <c r="AM108">
        <f t="shared" si="46"/>
        <v>0</v>
      </c>
      <c r="AN108">
        <f t="shared" si="47"/>
        <v>0</v>
      </c>
      <c r="AO108">
        <f t="shared" si="48"/>
        <v>0</v>
      </c>
      <c r="AP108" s="70">
        <f t="shared" si="49"/>
        <v>14060</v>
      </c>
    </row>
    <row r="109" spans="1:42" ht="12.75">
      <c r="A109">
        <v>2309690</v>
      </c>
      <c r="B109">
        <v>343</v>
      </c>
      <c r="C109" t="s">
        <v>261</v>
      </c>
      <c r="D109" t="s">
        <v>262</v>
      </c>
      <c r="E109" t="s">
        <v>263</v>
      </c>
      <c r="F109" s="35">
        <v>4290</v>
      </c>
      <c r="G109" s="3">
        <v>9801</v>
      </c>
      <c r="H109">
        <v>2075627223</v>
      </c>
      <c r="I109" s="4">
        <v>7</v>
      </c>
      <c r="J109" s="4" t="s">
        <v>44</v>
      </c>
      <c r="K109" t="s">
        <v>45</v>
      </c>
      <c r="L109" s="36" t="s">
        <v>46</v>
      </c>
      <c r="M109" s="36">
        <v>174</v>
      </c>
      <c r="N109" s="36" t="s">
        <v>46</v>
      </c>
      <c r="O109" s="36" t="s">
        <v>44</v>
      </c>
      <c r="P109" s="37">
        <v>23.37</v>
      </c>
      <c r="Q109" t="s">
        <v>44</v>
      </c>
      <c r="R109" t="s">
        <v>45</v>
      </c>
      <c r="S109" t="s">
        <v>44</v>
      </c>
      <c r="T109" t="s">
        <v>45</v>
      </c>
      <c r="U109" s="36" t="s">
        <v>45</v>
      </c>
      <c r="V109" s="36">
        <v>24460</v>
      </c>
      <c r="W109" s="36">
        <v>1373</v>
      </c>
      <c r="X109" s="36">
        <v>1644</v>
      </c>
      <c r="Y109" s="36">
        <v>1672</v>
      </c>
      <c r="Z109">
        <f t="shared" si="33"/>
        <v>1</v>
      </c>
      <c r="AA109">
        <f t="shared" si="34"/>
        <v>1</v>
      </c>
      <c r="AB109">
        <f t="shared" si="35"/>
        <v>0</v>
      </c>
      <c r="AC109">
        <f t="shared" si="36"/>
        <v>0</v>
      </c>
      <c r="AD109">
        <f t="shared" si="37"/>
        <v>0</v>
      </c>
      <c r="AE109">
        <f t="shared" si="38"/>
        <v>0</v>
      </c>
      <c r="AF109" s="38" t="str">
        <f t="shared" si="39"/>
        <v>SRSA</v>
      </c>
      <c r="AG109" s="38">
        <f t="shared" si="40"/>
        <v>0</v>
      </c>
      <c r="AH109" s="38">
        <f t="shared" si="41"/>
        <v>0</v>
      </c>
      <c r="AI109">
        <f t="shared" si="42"/>
        <v>1</v>
      </c>
      <c r="AJ109">
        <f t="shared" si="43"/>
        <v>1</v>
      </c>
      <c r="AK109" t="str">
        <f t="shared" si="44"/>
        <v>Initial</v>
      </c>
      <c r="AL109" t="str">
        <f t="shared" si="45"/>
        <v>SRSA</v>
      </c>
      <c r="AM109">
        <f t="shared" si="46"/>
        <v>0</v>
      </c>
      <c r="AN109">
        <f t="shared" si="47"/>
        <v>0</v>
      </c>
      <c r="AO109">
        <f t="shared" si="48"/>
        <v>0</v>
      </c>
      <c r="AP109" s="70">
        <f t="shared" si="49"/>
        <v>29149</v>
      </c>
    </row>
    <row r="110" spans="1:42" ht="12.75">
      <c r="A110">
        <v>2309750</v>
      </c>
      <c r="B110">
        <v>345</v>
      </c>
      <c r="C110" t="s">
        <v>264</v>
      </c>
      <c r="D110" t="s">
        <v>128</v>
      </c>
      <c r="E110" t="s">
        <v>129</v>
      </c>
      <c r="F110" s="35">
        <v>4530</v>
      </c>
      <c r="G110" s="3">
        <v>9801</v>
      </c>
      <c r="H110">
        <v>2074431113</v>
      </c>
      <c r="I110" s="4">
        <v>7</v>
      </c>
      <c r="J110" s="4" t="s">
        <v>44</v>
      </c>
      <c r="K110" t="s">
        <v>45</v>
      </c>
      <c r="L110" s="36" t="s">
        <v>46</v>
      </c>
      <c r="M110" s="36">
        <v>149</v>
      </c>
      <c r="N110" s="36" t="s">
        <v>46</v>
      </c>
      <c r="O110" s="36" t="s">
        <v>44</v>
      </c>
      <c r="P110" s="37">
        <v>13.55</v>
      </c>
      <c r="Q110" t="s">
        <v>45</v>
      </c>
      <c r="R110" t="s">
        <v>45</v>
      </c>
      <c r="S110" t="s">
        <v>44</v>
      </c>
      <c r="T110" t="s">
        <v>45</v>
      </c>
      <c r="U110" s="36" t="s">
        <v>45</v>
      </c>
      <c r="V110" s="36">
        <v>12018</v>
      </c>
      <c r="W110" s="36">
        <v>1666</v>
      </c>
      <c r="X110" s="36">
        <v>1925</v>
      </c>
      <c r="Y110" s="36">
        <v>1055</v>
      </c>
      <c r="Z110">
        <f t="shared" si="33"/>
        <v>1</v>
      </c>
      <c r="AA110">
        <f t="shared" si="34"/>
        <v>1</v>
      </c>
      <c r="AB110">
        <f t="shared" si="35"/>
        <v>0</v>
      </c>
      <c r="AC110">
        <f t="shared" si="36"/>
        <v>0</v>
      </c>
      <c r="AD110">
        <f t="shared" si="37"/>
        <v>0</v>
      </c>
      <c r="AE110">
        <f t="shared" si="38"/>
        <v>0</v>
      </c>
      <c r="AF110" s="38" t="str">
        <f t="shared" si="39"/>
        <v>SRSA</v>
      </c>
      <c r="AG110" s="38">
        <f t="shared" si="40"/>
        <v>0</v>
      </c>
      <c r="AH110" s="38">
        <f t="shared" si="41"/>
        <v>0</v>
      </c>
      <c r="AI110">
        <f t="shared" si="42"/>
        <v>1</v>
      </c>
      <c r="AJ110">
        <f t="shared" si="43"/>
        <v>0</v>
      </c>
      <c r="AK110">
        <f t="shared" si="44"/>
        <v>0</v>
      </c>
      <c r="AL110">
        <f t="shared" si="45"/>
        <v>0</v>
      </c>
      <c r="AM110">
        <f t="shared" si="46"/>
        <v>0</v>
      </c>
      <c r="AN110">
        <f t="shared" si="47"/>
        <v>0</v>
      </c>
      <c r="AO110">
        <f t="shared" si="48"/>
        <v>0</v>
      </c>
      <c r="AP110" s="70">
        <f t="shared" si="49"/>
        <v>16664</v>
      </c>
    </row>
    <row r="111" spans="1:42" s="58" customFormat="1" ht="12.75">
      <c r="A111" s="58">
        <v>2300042</v>
      </c>
      <c r="B111" s="58">
        <v>793</v>
      </c>
      <c r="C111" s="58" t="s">
        <v>265</v>
      </c>
      <c r="D111" s="60" t="s">
        <v>266</v>
      </c>
      <c r="E111" s="58" t="s">
        <v>267</v>
      </c>
      <c r="F111" s="65" t="s">
        <v>268</v>
      </c>
      <c r="G111" s="60"/>
      <c r="H111" s="64" t="s">
        <v>269</v>
      </c>
      <c r="J111" s="61" t="s">
        <v>44</v>
      </c>
      <c r="M111" s="58">
        <v>118</v>
      </c>
      <c r="N111" s="62" t="s">
        <v>45</v>
      </c>
      <c r="O111" s="62" t="s">
        <v>44</v>
      </c>
      <c r="P111" s="67"/>
      <c r="U111" s="62" t="s">
        <v>45</v>
      </c>
      <c r="V111" s="62">
        <v>0</v>
      </c>
      <c r="W111" s="68">
        <v>0</v>
      </c>
      <c r="X111" s="58">
        <v>0</v>
      </c>
      <c r="Y111" s="58">
        <v>1595</v>
      </c>
      <c r="Z111" s="58">
        <f aca="true" t="shared" si="50" ref="Z111:Z140">IF(OR(J111="YES",L111="YES"),1,0)</f>
        <v>1</v>
      </c>
      <c r="AA111" s="58">
        <f aca="true" t="shared" si="51" ref="AA111:AA140">IF(OR(M111&lt;600,N111="YES"),1,0)</f>
        <v>1</v>
      </c>
      <c r="AB111" s="58">
        <f aca="true" t="shared" si="52" ref="AB111:AB140">IF(AND(OR(J111="YES",L111="YES"),(Z111=0)),"Trouble",0)</f>
        <v>0</v>
      </c>
      <c r="AC111" s="58">
        <f aca="true" t="shared" si="53" ref="AC111:AC140">IF(AND(OR(M111&lt;600,N111="YES"),(AA111=0)),"Trouble",0)</f>
        <v>0</v>
      </c>
      <c r="AD111" s="58">
        <f aca="true" t="shared" si="54" ref="AD111:AD140">IF(AND(AND(J111="NO",L111="NO"),(O111="YES")),"Trouble",0)</f>
        <v>0</v>
      </c>
      <c r="AE111" s="58">
        <f aca="true" t="shared" si="55" ref="AE111:AE140">IF(AND(AND(M111&gt;=600,N111="NO"),(O111="YES")),"Trouble",0)</f>
        <v>0</v>
      </c>
      <c r="AF111" s="64" t="str">
        <f aca="true" t="shared" si="56" ref="AF111:AF140">IF(AND(Z111=1,AA111=1),"SRSA",0)</f>
        <v>SRSA</v>
      </c>
      <c r="AG111" s="64">
        <f aca="true" t="shared" si="57" ref="AG111:AG140">IF(AND(AF111=0,O111="YES"),"Trouble",0)</f>
        <v>0</v>
      </c>
      <c r="AH111" s="64">
        <f aca="true" t="shared" si="58" ref="AH111:AH140">IF(AND(AF111="SRSA",O111="NO"),"Trouble",0)</f>
        <v>0</v>
      </c>
      <c r="AI111" s="58">
        <f aca="true" t="shared" si="59" ref="AI111:AI140">IF(S111="YES",1,0)</f>
        <v>0</v>
      </c>
      <c r="AJ111" s="58">
        <f aca="true" t="shared" si="60" ref="AJ111:AJ140">IF(P111&gt;=20,1,0)</f>
        <v>0</v>
      </c>
      <c r="AK111" s="58">
        <f aca="true" t="shared" si="61" ref="AK111:AK140">IF(AND(AI111=1,AJ111=1),"Initial",0)</f>
        <v>0</v>
      </c>
      <c r="AL111" s="58">
        <f aca="true" t="shared" si="62" ref="AL111:AL140">IF(AND(AF111="SRSA",AK111="Initial"),"SRSA",0)</f>
        <v>0</v>
      </c>
      <c r="AM111" s="58">
        <f aca="true" t="shared" si="63" ref="AM111:AM140">IF(AND(AK111="Initial",AL111=0),"RLIS",0)</f>
        <v>0</v>
      </c>
      <c r="AN111" s="58">
        <f aca="true" t="shared" si="64" ref="AN111:AN140">IF(AND(AM111=0,U111="YES"),"Trouble",0)</f>
        <v>0</v>
      </c>
      <c r="AO111" s="58">
        <f aca="true" t="shared" si="65" ref="AO111:AO140">IF(AND(U111="NO",AM111="RLIS"),"Trouble",0)</f>
        <v>0</v>
      </c>
      <c r="AP111" s="70">
        <f t="shared" si="49"/>
        <v>1595</v>
      </c>
    </row>
    <row r="112" spans="1:42" ht="12.75">
      <c r="A112">
        <v>2309990</v>
      </c>
      <c r="B112">
        <v>357</v>
      </c>
      <c r="C112" t="s">
        <v>270</v>
      </c>
      <c r="D112" t="s">
        <v>60</v>
      </c>
      <c r="E112" t="s">
        <v>61</v>
      </c>
      <c r="F112" s="35">
        <v>4694</v>
      </c>
      <c r="G112" s="3">
        <v>580</v>
      </c>
      <c r="H112">
        <v>2074276913</v>
      </c>
      <c r="I112" s="4">
        <v>7</v>
      </c>
      <c r="J112" s="4" t="s">
        <v>44</v>
      </c>
      <c r="K112" t="s">
        <v>45</v>
      </c>
      <c r="L112" s="36" t="s">
        <v>46</v>
      </c>
      <c r="M112" s="36">
        <v>161</v>
      </c>
      <c r="N112" s="36" t="s">
        <v>46</v>
      </c>
      <c r="O112" s="36" t="s">
        <v>44</v>
      </c>
      <c r="P112" s="37">
        <v>36.09</v>
      </c>
      <c r="Q112" t="s">
        <v>44</v>
      </c>
      <c r="R112" t="s">
        <v>44</v>
      </c>
      <c r="S112" t="s">
        <v>44</v>
      </c>
      <c r="T112" t="s">
        <v>45</v>
      </c>
      <c r="U112" s="36" t="s">
        <v>45</v>
      </c>
      <c r="V112" s="36">
        <v>15094</v>
      </c>
      <c r="W112" s="36">
        <v>1929</v>
      </c>
      <c r="X112" s="36">
        <v>1877</v>
      </c>
      <c r="Y112" s="36">
        <v>1753</v>
      </c>
      <c r="Z112">
        <f t="shared" si="50"/>
        <v>1</v>
      </c>
      <c r="AA112">
        <f t="shared" si="51"/>
        <v>1</v>
      </c>
      <c r="AB112">
        <f t="shared" si="52"/>
        <v>0</v>
      </c>
      <c r="AC112">
        <f t="shared" si="53"/>
        <v>0</v>
      </c>
      <c r="AD112">
        <f t="shared" si="54"/>
        <v>0</v>
      </c>
      <c r="AE112">
        <f t="shared" si="55"/>
        <v>0</v>
      </c>
      <c r="AF112" s="38" t="str">
        <f t="shared" si="56"/>
        <v>SRSA</v>
      </c>
      <c r="AG112" s="38">
        <f t="shared" si="57"/>
        <v>0</v>
      </c>
      <c r="AH112" s="38">
        <f t="shared" si="58"/>
        <v>0</v>
      </c>
      <c r="AI112">
        <f t="shared" si="59"/>
        <v>1</v>
      </c>
      <c r="AJ112">
        <f t="shared" si="60"/>
        <v>1</v>
      </c>
      <c r="AK112" t="str">
        <f t="shared" si="61"/>
        <v>Initial</v>
      </c>
      <c r="AL112" t="str">
        <f t="shared" si="62"/>
        <v>SRSA</v>
      </c>
      <c r="AM112">
        <f t="shared" si="63"/>
        <v>0</v>
      </c>
      <c r="AN112">
        <f t="shared" si="64"/>
        <v>0</v>
      </c>
      <c r="AO112">
        <f t="shared" si="65"/>
        <v>0</v>
      </c>
      <c r="AP112" s="70">
        <f t="shared" si="49"/>
        <v>20653</v>
      </c>
    </row>
    <row r="113" spans="1:42" s="5" customFormat="1" ht="12.75">
      <c r="A113" s="5">
        <v>2310020</v>
      </c>
      <c r="B113" s="5">
        <v>360</v>
      </c>
      <c r="C113" s="5" t="s">
        <v>271</v>
      </c>
      <c r="D113" s="5" t="s">
        <v>272</v>
      </c>
      <c r="E113" s="5" t="s">
        <v>273</v>
      </c>
      <c r="F113" s="42">
        <v>4970</v>
      </c>
      <c r="G113" s="43">
        <v>97</v>
      </c>
      <c r="H113" s="5">
        <v>2078643313</v>
      </c>
      <c r="I113" s="44">
        <v>7</v>
      </c>
      <c r="J113" s="44" t="s">
        <v>44</v>
      </c>
      <c r="K113" s="5" t="s">
        <v>45</v>
      </c>
      <c r="L113" s="41" t="s">
        <v>46</v>
      </c>
      <c r="M113" s="41">
        <v>224</v>
      </c>
      <c r="N113" s="41" t="s">
        <v>46</v>
      </c>
      <c r="O113" s="41" t="s">
        <v>44</v>
      </c>
      <c r="P113" s="45">
        <v>29.87</v>
      </c>
      <c r="Q113" s="5" t="s">
        <v>44</v>
      </c>
      <c r="R113" s="5" t="s">
        <v>45</v>
      </c>
      <c r="S113" s="5" t="s">
        <v>44</v>
      </c>
      <c r="T113" s="5" t="s">
        <v>45</v>
      </c>
      <c r="U113" s="41" t="s">
        <v>45</v>
      </c>
      <c r="V113" s="41">
        <v>18580</v>
      </c>
      <c r="W113" s="41">
        <v>2265</v>
      </c>
      <c r="X113" s="41">
        <v>2113</v>
      </c>
      <c r="Y113" s="41">
        <v>2161</v>
      </c>
      <c r="Z113" s="5">
        <f t="shared" si="50"/>
        <v>1</v>
      </c>
      <c r="AA113" s="5">
        <f t="shared" si="51"/>
        <v>1</v>
      </c>
      <c r="AB113" s="5">
        <f t="shared" si="52"/>
        <v>0</v>
      </c>
      <c r="AC113" s="5">
        <f t="shared" si="53"/>
        <v>0</v>
      </c>
      <c r="AD113" s="5">
        <f t="shared" si="54"/>
        <v>0</v>
      </c>
      <c r="AE113" s="5">
        <f t="shared" si="55"/>
        <v>0</v>
      </c>
      <c r="AF113" s="46" t="str">
        <f t="shared" si="56"/>
        <v>SRSA</v>
      </c>
      <c r="AG113" s="46">
        <f t="shared" si="57"/>
        <v>0</v>
      </c>
      <c r="AH113" s="46">
        <f t="shared" si="58"/>
        <v>0</v>
      </c>
      <c r="AI113" s="5">
        <f t="shared" si="59"/>
        <v>1</v>
      </c>
      <c r="AJ113" s="5">
        <f t="shared" si="60"/>
        <v>1</v>
      </c>
      <c r="AK113" s="5" t="str">
        <f t="shared" si="61"/>
        <v>Initial</v>
      </c>
      <c r="AL113" s="5" t="str">
        <f t="shared" si="62"/>
        <v>SRSA</v>
      </c>
      <c r="AM113" s="5">
        <f t="shared" si="63"/>
        <v>0</v>
      </c>
      <c r="AN113" s="5">
        <f t="shared" si="64"/>
        <v>0</v>
      </c>
      <c r="AO113" s="5">
        <f t="shared" si="65"/>
        <v>0</v>
      </c>
      <c r="AP113" s="70">
        <f t="shared" si="49"/>
        <v>25119</v>
      </c>
    </row>
    <row r="114" spans="1:42" ht="12.75">
      <c r="A114">
        <v>2310080</v>
      </c>
      <c r="B114">
        <v>362</v>
      </c>
      <c r="C114" t="s">
        <v>274</v>
      </c>
      <c r="D114" t="s">
        <v>275</v>
      </c>
      <c r="E114" t="s">
        <v>276</v>
      </c>
      <c r="F114" s="35">
        <v>4071</v>
      </c>
      <c r="G114" s="3">
        <v>6331</v>
      </c>
      <c r="H114">
        <v>2076558666</v>
      </c>
      <c r="I114" s="4">
        <v>8</v>
      </c>
      <c r="J114" s="4" t="s">
        <v>44</v>
      </c>
      <c r="K114" t="s">
        <v>45</v>
      </c>
      <c r="L114" s="36" t="s">
        <v>46</v>
      </c>
      <c r="M114" s="36">
        <v>552</v>
      </c>
      <c r="N114" s="36" t="s">
        <v>46</v>
      </c>
      <c r="O114" s="36" t="s">
        <v>44</v>
      </c>
      <c r="P114" s="37">
        <v>10.99</v>
      </c>
      <c r="Q114" t="s">
        <v>45</v>
      </c>
      <c r="R114" t="s">
        <v>45</v>
      </c>
      <c r="S114" t="s">
        <v>44</v>
      </c>
      <c r="T114" t="s">
        <v>45</v>
      </c>
      <c r="U114" s="36" t="s">
        <v>45</v>
      </c>
      <c r="V114" s="36">
        <v>15229</v>
      </c>
      <c r="W114" s="36">
        <v>1271</v>
      </c>
      <c r="X114" s="36">
        <v>2604</v>
      </c>
      <c r="Y114" s="36">
        <v>3038</v>
      </c>
      <c r="Z114">
        <f t="shared" si="50"/>
        <v>1</v>
      </c>
      <c r="AA114">
        <f t="shared" si="51"/>
        <v>1</v>
      </c>
      <c r="AB114">
        <f t="shared" si="52"/>
        <v>0</v>
      </c>
      <c r="AC114">
        <f t="shared" si="53"/>
        <v>0</v>
      </c>
      <c r="AD114">
        <f t="shared" si="54"/>
        <v>0</v>
      </c>
      <c r="AE114">
        <f t="shared" si="55"/>
        <v>0</v>
      </c>
      <c r="AF114" s="38" t="str">
        <f t="shared" si="56"/>
        <v>SRSA</v>
      </c>
      <c r="AG114" s="38">
        <f t="shared" si="57"/>
        <v>0</v>
      </c>
      <c r="AH114" s="38">
        <f t="shared" si="58"/>
        <v>0</v>
      </c>
      <c r="AI114">
        <f t="shared" si="59"/>
        <v>1</v>
      </c>
      <c r="AJ114">
        <f t="shared" si="60"/>
        <v>0</v>
      </c>
      <c r="AK114">
        <f t="shared" si="61"/>
        <v>0</v>
      </c>
      <c r="AL114">
        <f t="shared" si="62"/>
        <v>0</v>
      </c>
      <c r="AM114">
        <f t="shared" si="63"/>
        <v>0</v>
      </c>
      <c r="AN114">
        <f t="shared" si="64"/>
        <v>0</v>
      </c>
      <c r="AO114">
        <f t="shared" si="65"/>
        <v>0</v>
      </c>
      <c r="AP114" s="70">
        <f t="shared" si="49"/>
        <v>22142</v>
      </c>
    </row>
    <row r="115" spans="1:42" ht="12.75">
      <c r="A115">
        <v>2310110</v>
      </c>
      <c r="B115">
        <v>363</v>
      </c>
      <c r="C115" t="s">
        <v>277</v>
      </c>
      <c r="D115" t="s">
        <v>172</v>
      </c>
      <c r="E115" t="s">
        <v>173</v>
      </c>
      <c r="F115" s="35">
        <v>4355</v>
      </c>
      <c r="G115" s="3">
        <v>87</v>
      </c>
      <c r="H115">
        <v>2076853336</v>
      </c>
      <c r="I115" s="4">
        <v>7</v>
      </c>
      <c r="J115" s="4" t="s">
        <v>44</v>
      </c>
      <c r="K115" t="s">
        <v>45</v>
      </c>
      <c r="L115" s="36" t="s">
        <v>46</v>
      </c>
      <c r="M115" s="36">
        <v>197</v>
      </c>
      <c r="N115" s="36" t="s">
        <v>46</v>
      </c>
      <c r="O115" s="36" t="s">
        <v>44</v>
      </c>
      <c r="P115" s="37">
        <v>18.54</v>
      </c>
      <c r="Q115" t="s">
        <v>45</v>
      </c>
      <c r="R115" t="s">
        <v>45</v>
      </c>
      <c r="S115" t="s">
        <v>44</v>
      </c>
      <c r="T115" t="s">
        <v>45</v>
      </c>
      <c r="U115" s="36" t="s">
        <v>45</v>
      </c>
      <c r="V115" s="36">
        <v>11935</v>
      </c>
      <c r="W115" s="36">
        <v>760</v>
      </c>
      <c r="X115" s="36">
        <v>1227</v>
      </c>
      <c r="Y115" s="36">
        <v>1192</v>
      </c>
      <c r="Z115">
        <f t="shared" si="50"/>
        <v>1</v>
      </c>
      <c r="AA115">
        <f t="shared" si="51"/>
        <v>1</v>
      </c>
      <c r="AB115">
        <f t="shared" si="52"/>
        <v>0</v>
      </c>
      <c r="AC115">
        <f t="shared" si="53"/>
        <v>0</v>
      </c>
      <c r="AD115">
        <f t="shared" si="54"/>
        <v>0</v>
      </c>
      <c r="AE115">
        <f t="shared" si="55"/>
        <v>0</v>
      </c>
      <c r="AF115" s="38" t="str">
        <f t="shared" si="56"/>
        <v>SRSA</v>
      </c>
      <c r="AG115" s="38">
        <f t="shared" si="57"/>
        <v>0</v>
      </c>
      <c r="AH115" s="38">
        <f t="shared" si="58"/>
        <v>0</v>
      </c>
      <c r="AI115">
        <f t="shared" si="59"/>
        <v>1</v>
      </c>
      <c r="AJ115">
        <f t="shared" si="60"/>
        <v>0</v>
      </c>
      <c r="AK115">
        <f t="shared" si="61"/>
        <v>0</v>
      </c>
      <c r="AL115">
        <f t="shared" si="62"/>
        <v>0</v>
      </c>
      <c r="AM115">
        <f t="shared" si="63"/>
        <v>0</v>
      </c>
      <c r="AN115">
        <f t="shared" si="64"/>
        <v>0</v>
      </c>
      <c r="AO115">
        <f t="shared" si="65"/>
        <v>0</v>
      </c>
      <c r="AP115" s="70">
        <f t="shared" si="49"/>
        <v>15114</v>
      </c>
    </row>
    <row r="116" spans="1:42" s="5" customFormat="1" ht="12.75">
      <c r="A116" s="5">
        <v>2310140</v>
      </c>
      <c r="B116" s="5">
        <v>364</v>
      </c>
      <c r="C116" s="5" t="s">
        <v>278</v>
      </c>
      <c r="D116" s="5" t="s">
        <v>213</v>
      </c>
      <c r="E116" s="5" t="s">
        <v>214</v>
      </c>
      <c r="F116" s="42">
        <v>4455</v>
      </c>
      <c r="G116" s="43">
        <v>9730</v>
      </c>
      <c r="H116" s="5">
        <v>2077382665</v>
      </c>
      <c r="I116" s="44">
        <v>7</v>
      </c>
      <c r="J116" s="44" t="s">
        <v>44</v>
      </c>
      <c r="K116" s="5" t="s">
        <v>45</v>
      </c>
      <c r="L116" s="41" t="s">
        <v>46</v>
      </c>
      <c r="M116" s="41">
        <v>22</v>
      </c>
      <c r="N116" s="41" t="s">
        <v>46</v>
      </c>
      <c r="O116" s="41" t="s">
        <v>44</v>
      </c>
      <c r="P116" s="45">
        <v>72.73</v>
      </c>
      <c r="Q116" s="5" t="s">
        <v>44</v>
      </c>
      <c r="R116" s="5" t="s">
        <v>44</v>
      </c>
      <c r="S116" s="5" t="s">
        <v>44</v>
      </c>
      <c r="T116" s="5" t="s">
        <v>45</v>
      </c>
      <c r="U116" s="41" t="s">
        <v>45</v>
      </c>
      <c r="V116" s="41">
        <v>2814</v>
      </c>
      <c r="W116" s="41">
        <v>468</v>
      </c>
      <c r="X116" s="41">
        <v>492</v>
      </c>
      <c r="Y116" s="41">
        <v>310</v>
      </c>
      <c r="Z116" s="5">
        <f t="shared" si="50"/>
        <v>1</v>
      </c>
      <c r="AA116" s="5">
        <f t="shared" si="51"/>
        <v>1</v>
      </c>
      <c r="AB116" s="5">
        <f t="shared" si="52"/>
        <v>0</v>
      </c>
      <c r="AC116" s="5">
        <f t="shared" si="53"/>
        <v>0</v>
      </c>
      <c r="AD116" s="5">
        <f t="shared" si="54"/>
        <v>0</v>
      </c>
      <c r="AE116" s="5">
        <f t="shared" si="55"/>
        <v>0</v>
      </c>
      <c r="AF116" s="46" t="str">
        <f t="shared" si="56"/>
        <v>SRSA</v>
      </c>
      <c r="AG116" s="46">
        <f t="shared" si="57"/>
        <v>0</v>
      </c>
      <c r="AH116" s="46">
        <f t="shared" si="58"/>
        <v>0</v>
      </c>
      <c r="AI116" s="5">
        <f t="shared" si="59"/>
        <v>1</v>
      </c>
      <c r="AJ116" s="5">
        <f t="shared" si="60"/>
        <v>1</v>
      </c>
      <c r="AK116" s="5" t="str">
        <f t="shared" si="61"/>
        <v>Initial</v>
      </c>
      <c r="AL116" s="5" t="str">
        <f t="shared" si="62"/>
        <v>SRSA</v>
      </c>
      <c r="AM116" s="5">
        <f t="shared" si="63"/>
        <v>0</v>
      </c>
      <c r="AN116" s="5">
        <f t="shared" si="64"/>
        <v>0</v>
      </c>
      <c r="AO116" s="5">
        <f t="shared" si="65"/>
        <v>0</v>
      </c>
      <c r="AP116" s="70">
        <f t="shared" si="49"/>
        <v>4084</v>
      </c>
    </row>
    <row r="117" spans="1:42" s="58" customFormat="1" ht="12.75">
      <c r="A117" s="58">
        <v>2310170</v>
      </c>
      <c r="B117" s="58">
        <v>365</v>
      </c>
      <c r="C117" s="58" t="s">
        <v>279</v>
      </c>
      <c r="D117" s="58" t="s">
        <v>280</v>
      </c>
      <c r="E117" s="58" t="s">
        <v>281</v>
      </c>
      <c r="F117" s="59">
        <v>4357</v>
      </c>
      <c r="G117" s="60">
        <v>190</v>
      </c>
      <c r="H117" s="58">
        <v>2077372221</v>
      </c>
      <c r="I117" s="61">
        <v>7</v>
      </c>
      <c r="J117" s="61" t="s">
        <v>44</v>
      </c>
      <c r="K117" s="58" t="s">
        <v>45</v>
      </c>
      <c r="L117" s="62" t="s">
        <v>46</v>
      </c>
      <c r="M117" s="62">
        <v>583</v>
      </c>
      <c r="N117" s="62" t="s">
        <v>45</v>
      </c>
      <c r="O117" s="62" t="s">
        <v>44</v>
      </c>
      <c r="P117" s="63">
        <v>22.31</v>
      </c>
      <c r="Q117" s="58" t="s">
        <v>44</v>
      </c>
      <c r="R117" s="58" t="s">
        <v>44</v>
      </c>
      <c r="S117" s="58" t="s">
        <v>44</v>
      </c>
      <c r="T117" s="58" t="s">
        <v>45</v>
      </c>
      <c r="U117" s="62" t="s">
        <v>45</v>
      </c>
      <c r="V117" s="62">
        <v>41658</v>
      </c>
      <c r="W117" s="62">
        <v>3580</v>
      </c>
      <c r="X117" s="62">
        <v>4431</v>
      </c>
      <c r="Y117" s="62">
        <v>3485</v>
      </c>
      <c r="Z117" s="58">
        <f t="shared" si="50"/>
        <v>1</v>
      </c>
      <c r="AA117" s="58">
        <f t="shared" si="51"/>
        <v>1</v>
      </c>
      <c r="AB117" s="58">
        <f t="shared" si="52"/>
        <v>0</v>
      </c>
      <c r="AC117" s="58">
        <f t="shared" si="53"/>
        <v>0</v>
      </c>
      <c r="AD117" s="58">
        <f t="shared" si="54"/>
        <v>0</v>
      </c>
      <c r="AE117" s="58">
        <f t="shared" si="55"/>
        <v>0</v>
      </c>
      <c r="AF117" s="64" t="str">
        <f t="shared" si="56"/>
        <v>SRSA</v>
      </c>
      <c r="AG117" s="64">
        <f t="shared" si="57"/>
        <v>0</v>
      </c>
      <c r="AH117" s="64">
        <f t="shared" si="58"/>
        <v>0</v>
      </c>
      <c r="AI117" s="58">
        <f t="shared" si="59"/>
        <v>1</v>
      </c>
      <c r="AJ117" s="58">
        <f t="shared" si="60"/>
        <v>1</v>
      </c>
      <c r="AK117" s="58" t="str">
        <f t="shared" si="61"/>
        <v>Initial</v>
      </c>
      <c r="AL117" s="58" t="str">
        <f t="shared" si="62"/>
        <v>SRSA</v>
      </c>
      <c r="AM117" s="58">
        <f t="shared" si="63"/>
        <v>0</v>
      </c>
      <c r="AN117" s="58">
        <f t="shared" si="64"/>
        <v>0</v>
      </c>
      <c r="AO117" s="58">
        <f t="shared" si="65"/>
        <v>0</v>
      </c>
      <c r="AP117" s="70">
        <f t="shared" si="49"/>
        <v>53154</v>
      </c>
    </row>
    <row r="118" spans="1:42" ht="12.75">
      <c r="A118">
        <v>2310190</v>
      </c>
      <c r="B118">
        <v>367</v>
      </c>
      <c r="C118" t="s">
        <v>282</v>
      </c>
      <c r="D118" t="s">
        <v>51</v>
      </c>
      <c r="E118" t="s">
        <v>52</v>
      </c>
      <c r="F118" s="35">
        <v>4619</v>
      </c>
      <c r="G118" s="3">
        <v>1603</v>
      </c>
      <c r="H118">
        <v>2074547561</v>
      </c>
      <c r="I118" s="4">
        <v>7</v>
      </c>
      <c r="J118" s="4" t="s">
        <v>44</v>
      </c>
      <c r="K118" t="s">
        <v>45</v>
      </c>
      <c r="L118" s="36" t="s">
        <v>46</v>
      </c>
      <c r="M118" s="36">
        <v>67</v>
      </c>
      <c r="N118" s="36" t="s">
        <v>46</v>
      </c>
      <c r="O118" s="36" t="s">
        <v>44</v>
      </c>
      <c r="P118" s="37">
        <v>42.03</v>
      </c>
      <c r="Q118" t="s">
        <v>44</v>
      </c>
      <c r="R118" t="s">
        <v>44</v>
      </c>
      <c r="S118" t="s">
        <v>44</v>
      </c>
      <c r="T118" t="s">
        <v>45</v>
      </c>
      <c r="U118" s="36" t="s">
        <v>45</v>
      </c>
      <c r="V118" s="36">
        <v>1491</v>
      </c>
      <c r="W118" s="36">
        <v>862</v>
      </c>
      <c r="X118" s="36">
        <v>920</v>
      </c>
      <c r="Y118" s="36">
        <v>619</v>
      </c>
      <c r="Z118">
        <f t="shared" si="50"/>
        <v>1</v>
      </c>
      <c r="AA118">
        <f t="shared" si="51"/>
        <v>1</v>
      </c>
      <c r="AB118">
        <f t="shared" si="52"/>
        <v>0</v>
      </c>
      <c r="AC118">
        <f t="shared" si="53"/>
        <v>0</v>
      </c>
      <c r="AD118">
        <f t="shared" si="54"/>
        <v>0</v>
      </c>
      <c r="AE118">
        <f t="shared" si="55"/>
        <v>0</v>
      </c>
      <c r="AF118" s="38" t="str">
        <f t="shared" si="56"/>
        <v>SRSA</v>
      </c>
      <c r="AG118" s="38">
        <f t="shared" si="57"/>
        <v>0</v>
      </c>
      <c r="AH118" s="38">
        <f t="shared" si="58"/>
        <v>0</v>
      </c>
      <c r="AI118">
        <f t="shared" si="59"/>
        <v>1</v>
      </c>
      <c r="AJ118">
        <f t="shared" si="60"/>
        <v>1</v>
      </c>
      <c r="AK118" t="str">
        <f t="shared" si="61"/>
        <v>Initial</v>
      </c>
      <c r="AL118" t="str">
        <f t="shared" si="62"/>
        <v>SRSA</v>
      </c>
      <c r="AM118">
        <f t="shared" si="63"/>
        <v>0</v>
      </c>
      <c r="AN118">
        <f t="shared" si="64"/>
        <v>0</v>
      </c>
      <c r="AO118">
        <f t="shared" si="65"/>
        <v>0</v>
      </c>
      <c r="AP118" s="70">
        <f t="shared" si="49"/>
        <v>3892</v>
      </c>
    </row>
    <row r="119" spans="1:42" s="5" customFormat="1" ht="12.75">
      <c r="A119" s="5">
        <v>2311950</v>
      </c>
      <c r="B119" s="5">
        <v>911</v>
      </c>
      <c r="C119" s="5" t="s">
        <v>283</v>
      </c>
      <c r="D119" s="5" t="s">
        <v>124</v>
      </c>
      <c r="E119" s="5" t="s">
        <v>125</v>
      </c>
      <c r="F119" s="42">
        <v>4664</v>
      </c>
      <c r="G119" s="43">
        <v>9706</v>
      </c>
      <c r="H119" s="5">
        <v>2074223522</v>
      </c>
      <c r="I119" s="44">
        <v>7</v>
      </c>
      <c r="J119" s="44" t="s">
        <v>44</v>
      </c>
      <c r="K119" s="5" t="s">
        <v>45</v>
      </c>
      <c r="L119" s="41" t="s">
        <v>46</v>
      </c>
      <c r="M119" s="41">
        <v>304</v>
      </c>
      <c r="N119" s="41" t="s">
        <v>46</v>
      </c>
      <c r="O119" s="41" t="s">
        <v>44</v>
      </c>
      <c r="P119" s="45">
        <v>31.76</v>
      </c>
      <c r="Q119" s="5" t="s">
        <v>44</v>
      </c>
      <c r="R119" s="5" t="s">
        <v>45</v>
      </c>
      <c r="S119" s="5" t="s">
        <v>44</v>
      </c>
      <c r="T119" s="5" t="s">
        <v>45</v>
      </c>
      <c r="U119" s="41" t="s">
        <v>45</v>
      </c>
      <c r="V119" s="41">
        <v>24712</v>
      </c>
      <c r="W119" s="41">
        <v>3623</v>
      </c>
      <c r="X119" s="41">
        <v>3447</v>
      </c>
      <c r="Y119" s="41">
        <v>3517</v>
      </c>
      <c r="Z119" s="5">
        <f t="shared" si="50"/>
        <v>1</v>
      </c>
      <c r="AA119" s="5">
        <f t="shared" si="51"/>
        <v>1</v>
      </c>
      <c r="AB119" s="5">
        <f t="shared" si="52"/>
        <v>0</v>
      </c>
      <c r="AC119" s="5">
        <f t="shared" si="53"/>
        <v>0</v>
      </c>
      <c r="AD119" s="5">
        <f t="shared" si="54"/>
        <v>0</v>
      </c>
      <c r="AE119" s="5">
        <f t="shared" si="55"/>
        <v>0</v>
      </c>
      <c r="AF119" s="46" t="str">
        <f t="shared" si="56"/>
        <v>SRSA</v>
      </c>
      <c r="AG119" s="46">
        <f t="shared" si="57"/>
        <v>0</v>
      </c>
      <c r="AH119" s="46">
        <f t="shared" si="58"/>
        <v>0</v>
      </c>
      <c r="AI119" s="5">
        <f t="shared" si="59"/>
        <v>1</v>
      </c>
      <c r="AJ119" s="5">
        <f t="shared" si="60"/>
        <v>1</v>
      </c>
      <c r="AK119" s="5" t="str">
        <f t="shared" si="61"/>
        <v>Initial</v>
      </c>
      <c r="AL119" s="5" t="str">
        <f t="shared" si="62"/>
        <v>SRSA</v>
      </c>
      <c r="AM119" s="5">
        <f t="shared" si="63"/>
        <v>0</v>
      </c>
      <c r="AN119" s="5">
        <f t="shared" si="64"/>
        <v>0</v>
      </c>
      <c r="AO119" s="5">
        <f t="shared" si="65"/>
        <v>0</v>
      </c>
      <c r="AP119" s="70">
        <f t="shared" si="49"/>
        <v>35299</v>
      </c>
    </row>
    <row r="120" spans="1:42" s="5" customFormat="1" ht="12.75">
      <c r="A120" s="5">
        <v>2312140</v>
      </c>
      <c r="B120" s="5">
        <v>389</v>
      </c>
      <c r="C120" s="5" t="s">
        <v>284</v>
      </c>
      <c r="D120" s="5" t="s">
        <v>79</v>
      </c>
      <c r="E120" s="5" t="s">
        <v>80</v>
      </c>
      <c r="F120" s="42">
        <v>4683</v>
      </c>
      <c r="G120" s="43">
        <v>10</v>
      </c>
      <c r="H120" s="5">
        <v>2073487777</v>
      </c>
      <c r="I120" s="44">
        <v>7</v>
      </c>
      <c r="J120" s="44" t="s">
        <v>44</v>
      </c>
      <c r="K120" s="5" t="s">
        <v>45</v>
      </c>
      <c r="L120" s="41" t="s">
        <v>46</v>
      </c>
      <c r="M120" s="41">
        <v>107</v>
      </c>
      <c r="N120" s="41" t="s">
        <v>46</v>
      </c>
      <c r="O120" s="41" t="s">
        <v>44</v>
      </c>
      <c r="P120" s="45">
        <v>33.04</v>
      </c>
      <c r="Q120" s="5" t="s">
        <v>44</v>
      </c>
      <c r="R120" s="5" t="s">
        <v>45</v>
      </c>
      <c r="S120" s="5" t="s">
        <v>44</v>
      </c>
      <c r="T120" s="5" t="s">
        <v>45</v>
      </c>
      <c r="U120" s="41" t="s">
        <v>45</v>
      </c>
      <c r="V120" s="41">
        <v>16409</v>
      </c>
      <c r="W120" s="41">
        <v>1461</v>
      </c>
      <c r="X120" s="41">
        <v>1598</v>
      </c>
      <c r="Y120" s="41">
        <v>1227</v>
      </c>
      <c r="Z120" s="5">
        <f t="shared" si="50"/>
        <v>1</v>
      </c>
      <c r="AA120" s="5">
        <f t="shared" si="51"/>
        <v>1</v>
      </c>
      <c r="AB120" s="5">
        <f t="shared" si="52"/>
        <v>0</v>
      </c>
      <c r="AC120" s="5">
        <f t="shared" si="53"/>
        <v>0</v>
      </c>
      <c r="AD120" s="5">
        <f t="shared" si="54"/>
        <v>0</v>
      </c>
      <c r="AE120" s="5">
        <f t="shared" si="55"/>
        <v>0</v>
      </c>
      <c r="AF120" s="46" t="str">
        <f t="shared" si="56"/>
        <v>SRSA</v>
      </c>
      <c r="AG120" s="46">
        <f t="shared" si="57"/>
        <v>0</v>
      </c>
      <c r="AH120" s="46">
        <f t="shared" si="58"/>
        <v>0</v>
      </c>
      <c r="AI120" s="5">
        <f t="shared" si="59"/>
        <v>1</v>
      </c>
      <c r="AJ120" s="5">
        <f t="shared" si="60"/>
        <v>1</v>
      </c>
      <c r="AK120" s="5" t="str">
        <f t="shared" si="61"/>
        <v>Initial</v>
      </c>
      <c r="AL120" s="5" t="str">
        <f t="shared" si="62"/>
        <v>SRSA</v>
      </c>
      <c r="AM120" s="5">
        <f t="shared" si="63"/>
        <v>0</v>
      </c>
      <c r="AN120" s="5">
        <f t="shared" si="64"/>
        <v>0</v>
      </c>
      <c r="AO120" s="5">
        <f t="shared" si="65"/>
        <v>0</v>
      </c>
      <c r="AP120" s="70">
        <f t="shared" si="49"/>
        <v>20695</v>
      </c>
    </row>
    <row r="121" spans="1:42" ht="12.75">
      <c r="A121">
        <v>2312180</v>
      </c>
      <c r="B121">
        <v>392</v>
      </c>
      <c r="C121" t="s">
        <v>285</v>
      </c>
      <c r="D121" t="s">
        <v>137</v>
      </c>
      <c r="E121" t="s">
        <v>138</v>
      </c>
      <c r="F121" s="35">
        <v>4441</v>
      </c>
      <c r="G121" s="3">
        <v>100</v>
      </c>
      <c r="H121">
        <v>2076953708</v>
      </c>
      <c r="I121" s="4">
        <v>7</v>
      </c>
      <c r="J121" s="4" t="s">
        <v>44</v>
      </c>
      <c r="K121" t="s">
        <v>45</v>
      </c>
      <c r="L121" s="36" t="s">
        <v>46</v>
      </c>
      <c r="M121" s="36">
        <v>12</v>
      </c>
      <c r="N121" s="36" t="s">
        <v>46</v>
      </c>
      <c r="O121" s="36" t="s">
        <v>44</v>
      </c>
      <c r="P121" s="37">
        <v>30</v>
      </c>
      <c r="Q121" t="s">
        <v>44</v>
      </c>
      <c r="R121" t="s">
        <v>44</v>
      </c>
      <c r="S121" t="s">
        <v>44</v>
      </c>
      <c r="T121" t="s">
        <v>45</v>
      </c>
      <c r="U121" s="36" t="s">
        <v>45</v>
      </c>
      <c r="V121" s="36">
        <v>5073</v>
      </c>
      <c r="W121" s="36">
        <v>29</v>
      </c>
      <c r="X121" s="36">
        <v>28</v>
      </c>
      <c r="Y121" s="36">
        <v>54</v>
      </c>
      <c r="Z121">
        <f t="shared" si="50"/>
        <v>1</v>
      </c>
      <c r="AA121">
        <f t="shared" si="51"/>
        <v>1</v>
      </c>
      <c r="AB121">
        <f t="shared" si="52"/>
        <v>0</v>
      </c>
      <c r="AC121">
        <f t="shared" si="53"/>
        <v>0</v>
      </c>
      <c r="AD121">
        <f t="shared" si="54"/>
        <v>0</v>
      </c>
      <c r="AE121">
        <f t="shared" si="55"/>
        <v>0</v>
      </c>
      <c r="AF121" s="38" t="str">
        <f t="shared" si="56"/>
        <v>SRSA</v>
      </c>
      <c r="AG121" s="38">
        <f t="shared" si="57"/>
        <v>0</v>
      </c>
      <c r="AH121" s="38">
        <f t="shared" si="58"/>
        <v>0</v>
      </c>
      <c r="AI121">
        <f t="shared" si="59"/>
        <v>1</v>
      </c>
      <c r="AJ121">
        <f t="shared" si="60"/>
        <v>1</v>
      </c>
      <c r="AK121" t="str">
        <f t="shared" si="61"/>
        <v>Initial</v>
      </c>
      <c r="AL121" t="str">
        <f t="shared" si="62"/>
        <v>SRSA</v>
      </c>
      <c r="AM121">
        <f t="shared" si="63"/>
        <v>0</v>
      </c>
      <c r="AN121">
        <f t="shared" si="64"/>
        <v>0</v>
      </c>
      <c r="AO121">
        <f t="shared" si="65"/>
        <v>0</v>
      </c>
      <c r="AP121" s="70">
        <f t="shared" si="49"/>
        <v>5184</v>
      </c>
    </row>
    <row r="122" spans="1:42" s="5" customFormat="1" ht="12.75">
      <c r="A122" s="5">
        <v>2312240</v>
      </c>
      <c r="B122" s="5">
        <v>398</v>
      </c>
      <c r="C122" s="5" t="s">
        <v>286</v>
      </c>
      <c r="D122" s="5" t="s">
        <v>90</v>
      </c>
      <c r="E122" s="5" t="s">
        <v>91</v>
      </c>
      <c r="F122" s="42">
        <v>4353</v>
      </c>
      <c r="G122" s="43">
        <v>3232</v>
      </c>
      <c r="H122" s="5">
        <v>2075493261</v>
      </c>
      <c r="I122" s="44">
        <v>7</v>
      </c>
      <c r="J122" s="44" t="s">
        <v>44</v>
      </c>
      <c r="K122" s="5" t="s">
        <v>45</v>
      </c>
      <c r="L122" s="41" t="s">
        <v>46</v>
      </c>
      <c r="M122" s="41">
        <v>45</v>
      </c>
      <c r="N122" s="41" t="s">
        <v>45</v>
      </c>
      <c r="O122" s="41" t="s">
        <v>44</v>
      </c>
      <c r="P122" s="45">
        <v>71.43</v>
      </c>
      <c r="Q122" s="5" t="s">
        <v>44</v>
      </c>
      <c r="R122" s="5" t="s">
        <v>44</v>
      </c>
      <c r="S122" s="5" t="s">
        <v>44</v>
      </c>
      <c r="T122" s="5" t="s">
        <v>45</v>
      </c>
      <c r="U122" s="41" t="s">
        <v>45</v>
      </c>
      <c r="V122" s="41">
        <v>6207</v>
      </c>
      <c r="W122" s="41">
        <v>1315</v>
      </c>
      <c r="X122" s="41">
        <v>1116</v>
      </c>
      <c r="Y122" s="41">
        <v>518</v>
      </c>
      <c r="Z122" s="5">
        <f t="shared" si="50"/>
        <v>1</v>
      </c>
      <c r="AA122" s="5">
        <f t="shared" si="51"/>
        <v>1</v>
      </c>
      <c r="AB122" s="5">
        <f t="shared" si="52"/>
        <v>0</v>
      </c>
      <c r="AC122" s="5">
        <f t="shared" si="53"/>
        <v>0</v>
      </c>
      <c r="AD122" s="5">
        <f t="shared" si="54"/>
        <v>0</v>
      </c>
      <c r="AE122" s="5">
        <f t="shared" si="55"/>
        <v>0</v>
      </c>
      <c r="AF122" s="46" t="str">
        <f t="shared" si="56"/>
        <v>SRSA</v>
      </c>
      <c r="AG122" s="46">
        <f t="shared" si="57"/>
        <v>0</v>
      </c>
      <c r="AH122" s="46">
        <f t="shared" si="58"/>
        <v>0</v>
      </c>
      <c r="AI122" s="5">
        <f t="shared" si="59"/>
        <v>1</v>
      </c>
      <c r="AJ122" s="5">
        <f t="shared" si="60"/>
        <v>1</v>
      </c>
      <c r="AK122" s="5" t="str">
        <f t="shared" si="61"/>
        <v>Initial</v>
      </c>
      <c r="AL122" s="5" t="str">
        <f t="shared" si="62"/>
        <v>SRSA</v>
      </c>
      <c r="AM122" s="5">
        <f t="shared" si="63"/>
        <v>0</v>
      </c>
      <c r="AN122" s="5">
        <f t="shared" si="64"/>
        <v>0</v>
      </c>
      <c r="AO122" s="5">
        <f t="shared" si="65"/>
        <v>0</v>
      </c>
      <c r="AP122" s="70">
        <f t="shared" si="49"/>
        <v>9156</v>
      </c>
    </row>
    <row r="123" spans="1:42" ht="12.75">
      <c r="A123">
        <v>2312300</v>
      </c>
      <c r="B123">
        <v>401</v>
      </c>
      <c r="C123" t="s">
        <v>287</v>
      </c>
      <c r="D123" t="s">
        <v>76</v>
      </c>
      <c r="E123" t="s">
        <v>77</v>
      </c>
      <c r="F123" s="35">
        <v>4543</v>
      </c>
      <c r="G123" s="3">
        <v>907</v>
      </c>
      <c r="H123">
        <v>2075633044</v>
      </c>
      <c r="I123" s="4">
        <v>7</v>
      </c>
      <c r="J123" s="4" t="s">
        <v>44</v>
      </c>
      <c r="K123" t="s">
        <v>45</v>
      </c>
      <c r="L123" s="36" t="s">
        <v>46</v>
      </c>
      <c r="M123" s="36">
        <v>74</v>
      </c>
      <c r="N123" s="36" t="s">
        <v>46</v>
      </c>
      <c r="O123" s="36" t="s">
        <v>44</v>
      </c>
      <c r="P123" s="37">
        <v>16.22</v>
      </c>
      <c r="Q123" t="s">
        <v>45</v>
      </c>
      <c r="R123" t="s">
        <v>45</v>
      </c>
      <c r="S123" t="s">
        <v>44</v>
      </c>
      <c r="T123" t="s">
        <v>45</v>
      </c>
      <c r="U123" s="36" t="s">
        <v>45</v>
      </c>
      <c r="V123" s="36">
        <v>6903</v>
      </c>
      <c r="W123" s="36">
        <v>482</v>
      </c>
      <c r="X123" s="36">
        <v>607</v>
      </c>
      <c r="Y123" s="36">
        <v>441</v>
      </c>
      <c r="Z123">
        <f t="shared" si="50"/>
        <v>1</v>
      </c>
      <c r="AA123">
        <f t="shared" si="51"/>
        <v>1</v>
      </c>
      <c r="AB123">
        <f t="shared" si="52"/>
        <v>0</v>
      </c>
      <c r="AC123">
        <f t="shared" si="53"/>
        <v>0</v>
      </c>
      <c r="AD123">
        <f t="shared" si="54"/>
        <v>0</v>
      </c>
      <c r="AE123">
        <f t="shared" si="55"/>
        <v>0</v>
      </c>
      <c r="AF123" s="38" t="str">
        <f t="shared" si="56"/>
        <v>SRSA</v>
      </c>
      <c r="AG123" s="38">
        <f t="shared" si="57"/>
        <v>0</v>
      </c>
      <c r="AH123" s="38">
        <f t="shared" si="58"/>
        <v>0</v>
      </c>
      <c r="AI123">
        <f t="shared" si="59"/>
        <v>1</v>
      </c>
      <c r="AJ123">
        <f t="shared" si="60"/>
        <v>0</v>
      </c>
      <c r="AK123">
        <f t="shared" si="61"/>
        <v>0</v>
      </c>
      <c r="AL123">
        <f t="shared" si="62"/>
        <v>0</v>
      </c>
      <c r="AM123">
        <f t="shared" si="63"/>
        <v>0</v>
      </c>
      <c r="AN123">
        <f t="shared" si="64"/>
        <v>0</v>
      </c>
      <c r="AO123">
        <f t="shared" si="65"/>
        <v>0</v>
      </c>
      <c r="AP123" s="70">
        <f t="shared" si="49"/>
        <v>8433</v>
      </c>
    </row>
    <row r="124" spans="1:42" s="5" customFormat="1" ht="12.75">
      <c r="A124" s="5">
        <v>2312410</v>
      </c>
      <c r="B124" s="5">
        <v>909</v>
      </c>
      <c r="C124" s="5" t="s">
        <v>288</v>
      </c>
      <c r="D124" s="5" t="s">
        <v>289</v>
      </c>
      <c r="E124" s="5" t="s">
        <v>290</v>
      </c>
      <c r="F124" s="42">
        <v>4747</v>
      </c>
      <c r="G124" s="43">
        <v>9713</v>
      </c>
      <c r="H124" s="5">
        <v>2077578223</v>
      </c>
      <c r="I124" s="44">
        <v>7</v>
      </c>
      <c r="J124" s="44" t="s">
        <v>44</v>
      </c>
      <c r="K124" s="5" t="s">
        <v>45</v>
      </c>
      <c r="L124" s="41" t="s">
        <v>46</v>
      </c>
      <c r="M124" s="41">
        <v>404</v>
      </c>
      <c r="N124" s="41" t="s">
        <v>46</v>
      </c>
      <c r="O124" s="41" t="s">
        <v>44</v>
      </c>
      <c r="P124" s="45">
        <v>23.644251627</v>
      </c>
      <c r="Q124" s="5" t="s">
        <v>44</v>
      </c>
      <c r="R124" s="5" t="s">
        <v>44</v>
      </c>
      <c r="S124" s="5" t="s">
        <v>44</v>
      </c>
      <c r="T124" s="5" t="s">
        <v>45</v>
      </c>
      <c r="U124" s="41" t="s">
        <v>45</v>
      </c>
      <c r="V124" s="41">
        <v>36747</v>
      </c>
      <c r="W124" s="41">
        <v>6063</v>
      </c>
      <c r="X124" s="41">
        <v>5106</v>
      </c>
      <c r="Y124" s="41">
        <v>4496</v>
      </c>
      <c r="Z124" s="5">
        <f t="shared" si="50"/>
        <v>1</v>
      </c>
      <c r="AA124" s="5">
        <f t="shared" si="51"/>
        <v>1</v>
      </c>
      <c r="AB124" s="5">
        <f t="shared" si="52"/>
        <v>0</v>
      </c>
      <c r="AC124" s="5">
        <f t="shared" si="53"/>
        <v>0</v>
      </c>
      <c r="AD124" s="5">
        <f t="shared" si="54"/>
        <v>0</v>
      </c>
      <c r="AE124" s="5">
        <f t="shared" si="55"/>
        <v>0</v>
      </c>
      <c r="AF124" s="46" t="str">
        <f t="shared" si="56"/>
        <v>SRSA</v>
      </c>
      <c r="AG124" s="46">
        <f t="shared" si="57"/>
        <v>0</v>
      </c>
      <c r="AH124" s="46">
        <f t="shared" si="58"/>
        <v>0</v>
      </c>
      <c r="AI124" s="5">
        <f t="shared" si="59"/>
        <v>1</v>
      </c>
      <c r="AJ124" s="5">
        <f t="shared" si="60"/>
        <v>1</v>
      </c>
      <c r="AK124" s="5" t="str">
        <f t="shared" si="61"/>
        <v>Initial</v>
      </c>
      <c r="AL124" s="5" t="str">
        <f t="shared" si="62"/>
        <v>SRSA</v>
      </c>
      <c r="AM124" s="5">
        <f t="shared" si="63"/>
        <v>0</v>
      </c>
      <c r="AN124" s="5">
        <f t="shared" si="64"/>
        <v>0</v>
      </c>
      <c r="AO124" s="5">
        <f t="shared" si="65"/>
        <v>0</v>
      </c>
      <c r="AP124" s="70">
        <f t="shared" si="49"/>
        <v>52412</v>
      </c>
    </row>
    <row r="125" spans="1:42" s="5" customFormat="1" ht="12.75">
      <c r="A125" s="5">
        <v>2312360</v>
      </c>
      <c r="B125" s="5">
        <v>402</v>
      </c>
      <c r="C125" s="5" t="s">
        <v>291</v>
      </c>
      <c r="D125" s="5" t="s">
        <v>114</v>
      </c>
      <c r="E125" s="5" t="s">
        <v>115</v>
      </c>
      <c r="F125" s="42">
        <v>4538</v>
      </c>
      <c r="G125" s="43">
        <v>1834</v>
      </c>
      <c r="H125" s="5">
        <v>2076332874</v>
      </c>
      <c r="I125" s="44">
        <v>7</v>
      </c>
      <c r="J125" s="44" t="s">
        <v>44</v>
      </c>
      <c r="K125" s="5" t="s">
        <v>45</v>
      </c>
      <c r="L125" s="41" t="s">
        <v>46</v>
      </c>
      <c r="M125" s="41">
        <v>97</v>
      </c>
      <c r="N125" s="41" t="s">
        <v>46</v>
      </c>
      <c r="O125" s="41" t="s">
        <v>44</v>
      </c>
      <c r="P125" s="45">
        <v>30</v>
      </c>
      <c r="Q125" s="5" t="s">
        <v>44</v>
      </c>
      <c r="R125" s="5" t="s">
        <v>44</v>
      </c>
      <c r="S125" s="5" t="s">
        <v>44</v>
      </c>
      <c r="T125" s="5" t="s">
        <v>45</v>
      </c>
      <c r="U125" s="41" t="s">
        <v>45</v>
      </c>
      <c r="V125" s="41">
        <v>5344</v>
      </c>
      <c r="W125" s="41">
        <v>0</v>
      </c>
      <c r="X125" s="41">
        <v>100</v>
      </c>
      <c r="Y125" s="41">
        <v>191</v>
      </c>
      <c r="Z125" s="5">
        <f t="shared" si="50"/>
        <v>1</v>
      </c>
      <c r="AA125" s="5">
        <f t="shared" si="51"/>
        <v>1</v>
      </c>
      <c r="AB125" s="5">
        <f t="shared" si="52"/>
        <v>0</v>
      </c>
      <c r="AC125" s="5">
        <f t="shared" si="53"/>
        <v>0</v>
      </c>
      <c r="AD125" s="5">
        <f t="shared" si="54"/>
        <v>0</v>
      </c>
      <c r="AE125" s="5">
        <f t="shared" si="55"/>
        <v>0</v>
      </c>
      <c r="AF125" s="46" t="str">
        <f t="shared" si="56"/>
        <v>SRSA</v>
      </c>
      <c r="AG125" s="46">
        <f t="shared" si="57"/>
        <v>0</v>
      </c>
      <c r="AH125" s="46">
        <f t="shared" si="58"/>
        <v>0</v>
      </c>
      <c r="AI125" s="5">
        <f t="shared" si="59"/>
        <v>1</v>
      </c>
      <c r="AJ125" s="5">
        <f t="shared" si="60"/>
        <v>1</v>
      </c>
      <c r="AK125" s="5" t="str">
        <f t="shared" si="61"/>
        <v>Initial</v>
      </c>
      <c r="AL125" s="5" t="str">
        <f t="shared" si="62"/>
        <v>SRSA</v>
      </c>
      <c r="AM125" s="5">
        <f t="shared" si="63"/>
        <v>0</v>
      </c>
      <c r="AN125" s="5">
        <f t="shared" si="64"/>
        <v>0</v>
      </c>
      <c r="AO125" s="5">
        <f t="shared" si="65"/>
        <v>0</v>
      </c>
      <c r="AP125" s="70">
        <f t="shared" si="49"/>
        <v>5635</v>
      </c>
    </row>
    <row r="126" spans="1:42" ht="12.75">
      <c r="A126">
        <v>2312390</v>
      </c>
      <c r="B126">
        <v>405</v>
      </c>
      <c r="C126" t="s">
        <v>292</v>
      </c>
      <c r="D126" t="s">
        <v>63</v>
      </c>
      <c r="E126" t="s">
        <v>64</v>
      </c>
      <c r="F126" s="35">
        <v>4660</v>
      </c>
      <c r="G126" s="3">
        <v>60</v>
      </c>
      <c r="H126">
        <v>2072885049</v>
      </c>
      <c r="I126" s="4">
        <v>7</v>
      </c>
      <c r="J126" s="4" t="s">
        <v>44</v>
      </c>
      <c r="K126" t="s">
        <v>45</v>
      </c>
      <c r="L126" s="36" t="s">
        <v>46</v>
      </c>
      <c r="M126" s="36">
        <v>206</v>
      </c>
      <c r="N126" s="36" t="s">
        <v>46</v>
      </c>
      <c r="O126" s="36" t="s">
        <v>44</v>
      </c>
      <c r="P126" s="37">
        <v>12.56</v>
      </c>
      <c r="Q126" t="s">
        <v>45</v>
      </c>
      <c r="R126" t="s">
        <v>45</v>
      </c>
      <c r="S126" t="s">
        <v>44</v>
      </c>
      <c r="T126" t="s">
        <v>45</v>
      </c>
      <c r="U126" s="36" t="s">
        <v>45</v>
      </c>
      <c r="V126" s="36">
        <v>17504</v>
      </c>
      <c r="W126" s="36">
        <v>1110</v>
      </c>
      <c r="X126" s="36">
        <v>1648</v>
      </c>
      <c r="Y126" s="36">
        <v>1317</v>
      </c>
      <c r="Z126">
        <f t="shared" si="50"/>
        <v>1</v>
      </c>
      <c r="AA126">
        <f t="shared" si="51"/>
        <v>1</v>
      </c>
      <c r="AB126">
        <f t="shared" si="52"/>
        <v>0</v>
      </c>
      <c r="AC126">
        <f t="shared" si="53"/>
        <v>0</v>
      </c>
      <c r="AD126">
        <f t="shared" si="54"/>
        <v>0</v>
      </c>
      <c r="AE126">
        <f t="shared" si="55"/>
        <v>0</v>
      </c>
      <c r="AF126" s="38" t="str">
        <f t="shared" si="56"/>
        <v>SRSA</v>
      </c>
      <c r="AG126" s="38">
        <f t="shared" si="57"/>
        <v>0</v>
      </c>
      <c r="AH126" s="38">
        <f t="shared" si="58"/>
        <v>0</v>
      </c>
      <c r="AI126">
        <f t="shared" si="59"/>
        <v>1</v>
      </c>
      <c r="AJ126">
        <f t="shared" si="60"/>
        <v>0</v>
      </c>
      <c r="AK126">
        <f t="shared" si="61"/>
        <v>0</v>
      </c>
      <c r="AL126">
        <f t="shared" si="62"/>
        <v>0</v>
      </c>
      <c r="AM126">
        <f t="shared" si="63"/>
        <v>0</v>
      </c>
      <c r="AN126">
        <f t="shared" si="64"/>
        <v>0</v>
      </c>
      <c r="AO126">
        <f t="shared" si="65"/>
        <v>0</v>
      </c>
      <c r="AP126" s="70">
        <f t="shared" si="49"/>
        <v>21579</v>
      </c>
    </row>
    <row r="127" spans="1:42" s="5" customFormat="1" ht="12.75">
      <c r="A127" s="5">
        <v>2312480</v>
      </c>
      <c r="B127" s="5">
        <v>411</v>
      </c>
      <c r="C127" s="5" t="s">
        <v>293</v>
      </c>
      <c r="D127" s="5" t="s">
        <v>124</v>
      </c>
      <c r="E127" s="5" t="s">
        <v>125</v>
      </c>
      <c r="F127" s="42">
        <v>4664</v>
      </c>
      <c r="G127" s="43">
        <v>9706</v>
      </c>
      <c r="H127" s="5">
        <v>2074223522</v>
      </c>
      <c r="I127" s="44">
        <v>7</v>
      </c>
      <c r="J127" s="44" t="s">
        <v>44</v>
      </c>
      <c r="K127" s="5" t="s">
        <v>45</v>
      </c>
      <c r="L127" s="41" t="s">
        <v>46</v>
      </c>
      <c r="M127" s="41">
        <v>119</v>
      </c>
      <c r="N127" s="41" t="s">
        <v>46</v>
      </c>
      <c r="O127" s="41" t="s">
        <v>44</v>
      </c>
      <c r="P127" s="45">
        <v>53.97</v>
      </c>
      <c r="Q127" s="5" t="s">
        <v>44</v>
      </c>
      <c r="R127" s="5" t="s">
        <v>45</v>
      </c>
      <c r="S127" s="5" t="s">
        <v>44</v>
      </c>
      <c r="T127" s="5" t="s">
        <v>45</v>
      </c>
      <c r="U127" s="41" t="s">
        <v>45</v>
      </c>
      <c r="V127" s="41">
        <v>22405</v>
      </c>
      <c r="W127" s="41">
        <v>2834</v>
      </c>
      <c r="X127" s="41">
        <v>2362</v>
      </c>
      <c r="Y127" s="41">
        <v>1529</v>
      </c>
      <c r="Z127" s="5">
        <f t="shared" si="50"/>
        <v>1</v>
      </c>
      <c r="AA127" s="5">
        <f t="shared" si="51"/>
        <v>1</v>
      </c>
      <c r="AB127" s="5">
        <f t="shared" si="52"/>
        <v>0</v>
      </c>
      <c r="AC127" s="5">
        <f t="shared" si="53"/>
        <v>0</v>
      </c>
      <c r="AD127" s="5">
        <f t="shared" si="54"/>
        <v>0</v>
      </c>
      <c r="AE127" s="5">
        <f t="shared" si="55"/>
        <v>0</v>
      </c>
      <c r="AF127" s="46" t="str">
        <f t="shared" si="56"/>
        <v>SRSA</v>
      </c>
      <c r="AG127" s="46">
        <f t="shared" si="57"/>
        <v>0</v>
      </c>
      <c r="AH127" s="46">
        <f t="shared" si="58"/>
        <v>0</v>
      </c>
      <c r="AI127" s="5">
        <f t="shared" si="59"/>
        <v>1</v>
      </c>
      <c r="AJ127" s="5">
        <f t="shared" si="60"/>
        <v>1</v>
      </c>
      <c r="AK127" s="5" t="str">
        <f t="shared" si="61"/>
        <v>Initial</v>
      </c>
      <c r="AL127" s="5" t="str">
        <f t="shared" si="62"/>
        <v>SRSA</v>
      </c>
      <c r="AM127" s="5">
        <f t="shared" si="63"/>
        <v>0</v>
      </c>
      <c r="AN127" s="5">
        <f t="shared" si="64"/>
        <v>0</v>
      </c>
      <c r="AO127" s="5">
        <f t="shared" si="65"/>
        <v>0</v>
      </c>
      <c r="AP127" s="70">
        <f t="shared" si="49"/>
        <v>29130</v>
      </c>
    </row>
    <row r="128" spans="1:42" ht="12.75">
      <c r="A128">
        <v>2312510</v>
      </c>
      <c r="B128">
        <v>412</v>
      </c>
      <c r="C128" t="s">
        <v>294</v>
      </c>
      <c r="D128" t="s">
        <v>248</v>
      </c>
      <c r="E128" t="s">
        <v>249</v>
      </c>
      <c r="F128" s="35">
        <v>4736</v>
      </c>
      <c r="G128" s="3">
        <v>9524</v>
      </c>
      <c r="H128">
        <v>2074988436</v>
      </c>
      <c r="I128" s="4">
        <v>7</v>
      </c>
      <c r="J128" s="4" t="s">
        <v>44</v>
      </c>
      <c r="K128" t="s">
        <v>45</v>
      </c>
      <c r="L128" s="36" t="s">
        <v>46</v>
      </c>
      <c r="M128" s="36">
        <v>25</v>
      </c>
      <c r="N128" s="36" t="s">
        <v>46</v>
      </c>
      <c r="O128" s="36" t="s">
        <v>44</v>
      </c>
      <c r="P128" s="37">
        <v>34.38</v>
      </c>
      <c r="Q128" t="s">
        <v>44</v>
      </c>
      <c r="R128" t="s">
        <v>45</v>
      </c>
      <c r="S128" t="s">
        <v>44</v>
      </c>
      <c r="T128" t="s">
        <v>45</v>
      </c>
      <c r="U128" s="36" t="s">
        <v>45</v>
      </c>
      <c r="V128" s="36">
        <v>3570</v>
      </c>
      <c r="W128" s="36">
        <v>731</v>
      </c>
      <c r="X128" s="36">
        <v>587</v>
      </c>
      <c r="Y128" s="36">
        <v>343</v>
      </c>
      <c r="Z128">
        <f t="shared" si="50"/>
        <v>1</v>
      </c>
      <c r="AA128">
        <f t="shared" si="51"/>
        <v>1</v>
      </c>
      <c r="AB128">
        <f t="shared" si="52"/>
        <v>0</v>
      </c>
      <c r="AC128">
        <f t="shared" si="53"/>
        <v>0</v>
      </c>
      <c r="AD128">
        <f t="shared" si="54"/>
        <v>0</v>
      </c>
      <c r="AE128">
        <f t="shared" si="55"/>
        <v>0</v>
      </c>
      <c r="AF128" s="38" t="str">
        <f t="shared" si="56"/>
        <v>SRSA</v>
      </c>
      <c r="AG128" s="38">
        <f t="shared" si="57"/>
        <v>0</v>
      </c>
      <c r="AH128" s="38">
        <f t="shared" si="58"/>
        <v>0</v>
      </c>
      <c r="AI128">
        <f t="shared" si="59"/>
        <v>1</v>
      </c>
      <c r="AJ128">
        <f t="shared" si="60"/>
        <v>1</v>
      </c>
      <c r="AK128" t="str">
        <f t="shared" si="61"/>
        <v>Initial</v>
      </c>
      <c r="AL128" t="str">
        <f t="shared" si="62"/>
        <v>SRSA</v>
      </c>
      <c r="AM128">
        <f t="shared" si="63"/>
        <v>0</v>
      </c>
      <c r="AN128">
        <f t="shared" si="64"/>
        <v>0</v>
      </c>
      <c r="AO128">
        <f t="shared" si="65"/>
        <v>0</v>
      </c>
      <c r="AP128" s="70">
        <f t="shared" si="49"/>
        <v>5231</v>
      </c>
    </row>
    <row r="129" spans="1:42" ht="12.75">
      <c r="A129">
        <v>2312750</v>
      </c>
      <c r="B129">
        <v>420</v>
      </c>
      <c r="C129" t="s">
        <v>295</v>
      </c>
      <c r="D129" t="s">
        <v>140</v>
      </c>
      <c r="E129" t="s">
        <v>141</v>
      </c>
      <c r="F129" s="35">
        <v>4605</v>
      </c>
      <c r="G129" s="3">
        <v>9708</v>
      </c>
      <c r="H129">
        <v>2076677571</v>
      </c>
      <c r="I129" s="4">
        <v>7</v>
      </c>
      <c r="J129" s="4" t="s">
        <v>44</v>
      </c>
      <c r="K129" t="s">
        <v>45</v>
      </c>
      <c r="L129" s="36" t="s">
        <v>46</v>
      </c>
      <c r="M129" s="36">
        <v>128</v>
      </c>
      <c r="N129" s="36" t="s">
        <v>46</v>
      </c>
      <c r="O129" s="36" t="s">
        <v>44</v>
      </c>
      <c r="P129" s="37">
        <v>20.15</v>
      </c>
      <c r="Q129" t="s">
        <v>44</v>
      </c>
      <c r="R129" t="s">
        <v>44</v>
      </c>
      <c r="S129" t="s">
        <v>44</v>
      </c>
      <c r="T129" t="s">
        <v>45</v>
      </c>
      <c r="U129" s="36" t="s">
        <v>45</v>
      </c>
      <c r="V129" s="36">
        <v>8093</v>
      </c>
      <c r="W129" s="36">
        <v>1227</v>
      </c>
      <c r="X129" s="36">
        <v>1440</v>
      </c>
      <c r="Y129" s="36">
        <v>1345</v>
      </c>
      <c r="Z129">
        <f t="shared" si="50"/>
        <v>1</v>
      </c>
      <c r="AA129">
        <f t="shared" si="51"/>
        <v>1</v>
      </c>
      <c r="AB129">
        <f t="shared" si="52"/>
        <v>0</v>
      </c>
      <c r="AC129">
        <f t="shared" si="53"/>
        <v>0</v>
      </c>
      <c r="AD129">
        <f t="shared" si="54"/>
        <v>0</v>
      </c>
      <c r="AE129">
        <f t="shared" si="55"/>
        <v>0</v>
      </c>
      <c r="AF129" s="38" t="str">
        <f t="shared" si="56"/>
        <v>SRSA</v>
      </c>
      <c r="AG129" s="38">
        <f t="shared" si="57"/>
        <v>0</v>
      </c>
      <c r="AH129" s="38">
        <f t="shared" si="58"/>
        <v>0</v>
      </c>
      <c r="AI129">
        <f t="shared" si="59"/>
        <v>1</v>
      </c>
      <c r="AJ129">
        <f t="shared" si="60"/>
        <v>1</v>
      </c>
      <c r="AK129" t="str">
        <f t="shared" si="61"/>
        <v>Initial</v>
      </c>
      <c r="AL129" t="str">
        <f t="shared" si="62"/>
        <v>SRSA</v>
      </c>
      <c r="AM129">
        <f t="shared" si="63"/>
        <v>0</v>
      </c>
      <c r="AN129">
        <f t="shared" si="64"/>
        <v>0</v>
      </c>
      <c r="AO129">
        <f t="shared" si="65"/>
        <v>0</v>
      </c>
      <c r="AP129" s="70">
        <f t="shared" si="49"/>
        <v>12105</v>
      </c>
    </row>
    <row r="130" spans="1:42" ht="12.75">
      <c r="A130">
        <v>2312960</v>
      </c>
      <c r="B130">
        <v>430</v>
      </c>
      <c r="C130" t="s">
        <v>296</v>
      </c>
      <c r="D130" t="s">
        <v>63</v>
      </c>
      <c r="E130" t="s">
        <v>64</v>
      </c>
      <c r="F130" s="35">
        <v>4660</v>
      </c>
      <c r="G130" s="3">
        <v>60</v>
      </c>
      <c r="H130">
        <v>2072885049</v>
      </c>
      <c r="I130" s="4">
        <v>7</v>
      </c>
      <c r="J130" s="4" t="s">
        <v>44</v>
      </c>
      <c r="K130" t="s">
        <v>45</v>
      </c>
      <c r="L130" s="36" t="s">
        <v>46</v>
      </c>
      <c r="M130" s="36">
        <v>157</v>
      </c>
      <c r="N130" s="36" t="s">
        <v>46</v>
      </c>
      <c r="O130" s="36" t="s">
        <v>44</v>
      </c>
      <c r="P130" s="37">
        <v>19.63</v>
      </c>
      <c r="Q130" t="s">
        <v>45</v>
      </c>
      <c r="R130" t="s">
        <v>45</v>
      </c>
      <c r="S130" t="s">
        <v>44</v>
      </c>
      <c r="T130" t="s">
        <v>45</v>
      </c>
      <c r="U130" s="36" t="s">
        <v>45</v>
      </c>
      <c r="V130" s="36">
        <v>12006</v>
      </c>
      <c r="W130" s="36">
        <v>1154</v>
      </c>
      <c r="X130" s="36">
        <v>1450</v>
      </c>
      <c r="Y130" s="36">
        <v>1049</v>
      </c>
      <c r="Z130">
        <f t="shared" si="50"/>
        <v>1</v>
      </c>
      <c r="AA130">
        <f t="shared" si="51"/>
        <v>1</v>
      </c>
      <c r="AB130">
        <f t="shared" si="52"/>
        <v>0</v>
      </c>
      <c r="AC130">
        <f t="shared" si="53"/>
        <v>0</v>
      </c>
      <c r="AD130">
        <f t="shared" si="54"/>
        <v>0</v>
      </c>
      <c r="AE130">
        <f t="shared" si="55"/>
        <v>0</v>
      </c>
      <c r="AF130" s="38" t="str">
        <f t="shared" si="56"/>
        <v>SRSA</v>
      </c>
      <c r="AG130" s="38">
        <f t="shared" si="57"/>
        <v>0</v>
      </c>
      <c r="AH130" s="38">
        <f t="shared" si="58"/>
        <v>0</v>
      </c>
      <c r="AI130">
        <f t="shared" si="59"/>
        <v>1</v>
      </c>
      <c r="AJ130">
        <f t="shared" si="60"/>
        <v>0</v>
      </c>
      <c r="AK130">
        <f t="shared" si="61"/>
        <v>0</v>
      </c>
      <c r="AL130">
        <f t="shared" si="62"/>
        <v>0</v>
      </c>
      <c r="AM130">
        <f t="shared" si="63"/>
        <v>0</v>
      </c>
      <c r="AN130">
        <f t="shared" si="64"/>
        <v>0</v>
      </c>
      <c r="AO130">
        <f t="shared" si="65"/>
        <v>0</v>
      </c>
      <c r="AP130" s="70">
        <f t="shared" si="49"/>
        <v>15659</v>
      </c>
    </row>
    <row r="131" spans="1:42" ht="12.75">
      <c r="A131">
        <v>2312980</v>
      </c>
      <c r="B131">
        <v>431</v>
      </c>
      <c r="C131" t="s">
        <v>297</v>
      </c>
      <c r="D131" t="s">
        <v>140</v>
      </c>
      <c r="E131" t="s">
        <v>141</v>
      </c>
      <c r="F131" s="35">
        <v>4605</v>
      </c>
      <c r="G131" s="3">
        <v>9708</v>
      </c>
      <c r="H131">
        <v>2076677571</v>
      </c>
      <c r="I131" s="4">
        <v>6</v>
      </c>
      <c r="J131" s="4" t="s">
        <v>45</v>
      </c>
      <c r="K131" t="s">
        <v>45</v>
      </c>
      <c r="L131" s="36" t="s">
        <v>44</v>
      </c>
      <c r="M131" s="36">
        <v>153</v>
      </c>
      <c r="N131" s="36" t="s">
        <v>46</v>
      </c>
      <c r="O131" s="36" t="s">
        <v>44</v>
      </c>
      <c r="P131" s="37">
        <v>18.24</v>
      </c>
      <c r="Q131" t="s">
        <v>45</v>
      </c>
      <c r="R131" t="s">
        <v>45</v>
      </c>
      <c r="S131" t="s">
        <v>44</v>
      </c>
      <c r="T131" t="s">
        <v>45</v>
      </c>
      <c r="U131" s="36" t="s">
        <v>45</v>
      </c>
      <c r="V131" s="36">
        <v>6851</v>
      </c>
      <c r="W131" s="36">
        <v>818</v>
      </c>
      <c r="X131" s="36">
        <v>1169</v>
      </c>
      <c r="Y131" s="36">
        <v>953</v>
      </c>
      <c r="Z131">
        <f t="shared" si="50"/>
        <v>1</v>
      </c>
      <c r="AA131">
        <f t="shared" si="51"/>
        <v>1</v>
      </c>
      <c r="AB131">
        <f t="shared" si="52"/>
        <v>0</v>
      </c>
      <c r="AC131">
        <f t="shared" si="53"/>
        <v>0</v>
      </c>
      <c r="AD131">
        <f t="shared" si="54"/>
        <v>0</v>
      </c>
      <c r="AE131">
        <f t="shared" si="55"/>
        <v>0</v>
      </c>
      <c r="AF131" s="38" t="str">
        <f t="shared" si="56"/>
        <v>SRSA</v>
      </c>
      <c r="AG131" s="38">
        <f t="shared" si="57"/>
        <v>0</v>
      </c>
      <c r="AH131" s="38">
        <f t="shared" si="58"/>
        <v>0</v>
      </c>
      <c r="AI131">
        <f t="shared" si="59"/>
        <v>1</v>
      </c>
      <c r="AJ131">
        <f t="shared" si="60"/>
        <v>0</v>
      </c>
      <c r="AK131">
        <f t="shared" si="61"/>
        <v>0</v>
      </c>
      <c r="AL131">
        <f t="shared" si="62"/>
        <v>0</v>
      </c>
      <c r="AM131">
        <f t="shared" si="63"/>
        <v>0</v>
      </c>
      <c r="AN131">
        <f t="shared" si="64"/>
        <v>0</v>
      </c>
      <c r="AO131">
        <f t="shared" si="65"/>
        <v>0</v>
      </c>
      <c r="AP131" s="70">
        <f t="shared" si="49"/>
        <v>9791</v>
      </c>
    </row>
    <row r="132" spans="1:42" ht="12.75">
      <c r="A132">
        <v>2313080</v>
      </c>
      <c r="B132">
        <v>438</v>
      </c>
      <c r="C132" t="s">
        <v>298</v>
      </c>
      <c r="D132" t="s">
        <v>107</v>
      </c>
      <c r="E132" t="s">
        <v>108</v>
      </c>
      <c r="F132" s="35">
        <v>4424</v>
      </c>
      <c r="G132" s="3">
        <v>9716</v>
      </c>
      <c r="H132">
        <v>2074482882</v>
      </c>
      <c r="I132" s="4">
        <v>7</v>
      </c>
      <c r="J132" s="4" t="s">
        <v>44</v>
      </c>
      <c r="K132" t="s">
        <v>45</v>
      </c>
      <c r="L132" s="36" t="s">
        <v>46</v>
      </c>
      <c r="M132" s="36">
        <v>15</v>
      </c>
      <c r="N132" s="36" t="s">
        <v>46</v>
      </c>
      <c r="O132" s="36" t="s">
        <v>44</v>
      </c>
      <c r="P132" s="37">
        <v>65</v>
      </c>
      <c r="Q132" t="s">
        <v>44</v>
      </c>
      <c r="R132" t="s">
        <v>45</v>
      </c>
      <c r="S132" t="s">
        <v>44</v>
      </c>
      <c r="T132" t="s">
        <v>45</v>
      </c>
      <c r="U132" s="36" t="s">
        <v>45</v>
      </c>
      <c r="V132" s="36">
        <v>4765</v>
      </c>
      <c r="W132" s="36">
        <v>745</v>
      </c>
      <c r="X132" s="36">
        <v>506</v>
      </c>
      <c r="Y132" s="36">
        <v>229</v>
      </c>
      <c r="Z132">
        <f t="shared" si="50"/>
        <v>1</v>
      </c>
      <c r="AA132">
        <f t="shared" si="51"/>
        <v>1</v>
      </c>
      <c r="AB132">
        <f t="shared" si="52"/>
        <v>0</v>
      </c>
      <c r="AC132">
        <f t="shared" si="53"/>
        <v>0</v>
      </c>
      <c r="AD132">
        <f t="shared" si="54"/>
        <v>0</v>
      </c>
      <c r="AE132">
        <f t="shared" si="55"/>
        <v>0</v>
      </c>
      <c r="AF132" s="38" t="str">
        <f t="shared" si="56"/>
        <v>SRSA</v>
      </c>
      <c r="AG132" s="38">
        <f t="shared" si="57"/>
        <v>0</v>
      </c>
      <c r="AH132" s="38">
        <f t="shared" si="58"/>
        <v>0</v>
      </c>
      <c r="AI132">
        <f t="shared" si="59"/>
        <v>1</v>
      </c>
      <c r="AJ132">
        <f t="shared" si="60"/>
        <v>1</v>
      </c>
      <c r="AK132" t="str">
        <f t="shared" si="61"/>
        <v>Initial</v>
      </c>
      <c r="AL132" t="str">
        <f t="shared" si="62"/>
        <v>SRSA</v>
      </c>
      <c r="AM132">
        <f t="shared" si="63"/>
        <v>0</v>
      </c>
      <c r="AN132">
        <f t="shared" si="64"/>
        <v>0</v>
      </c>
      <c r="AO132">
        <f t="shared" si="65"/>
        <v>0</v>
      </c>
      <c r="AP132" s="70">
        <f t="shared" si="49"/>
        <v>6245</v>
      </c>
    </row>
    <row r="133" spans="1:42" ht="12.75">
      <c r="A133">
        <v>2313230</v>
      </c>
      <c r="B133">
        <v>448</v>
      </c>
      <c r="C133" t="s">
        <v>299</v>
      </c>
      <c r="D133" t="s">
        <v>300</v>
      </c>
      <c r="E133" t="s">
        <v>301</v>
      </c>
      <c r="F133" s="35">
        <v>4280</v>
      </c>
      <c r="G133" s="3">
        <v>220</v>
      </c>
      <c r="H133">
        <v>2073754273</v>
      </c>
      <c r="I133" s="4">
        <v>8</v>
      </c>
      <c r="J133" s="4" t="s">
        <v>44</v>
      </c>
      <c r="K133" t="s">
        <v>44</v>
      </c>
      <c r="L133" s="36" t="s">
        <v>46</v>
      </c>
      <c r="M133" s="36">
        <v>169</v>
      </c>
      <c r="N133" s="36" t="s">
        <v>46</v>
      </c>
      <c r="O133" s="36" t="s">
        <v>44</v>
      </c>
      <c r="P133" s="37">
        <v>26.67</v>
      </c>
      <c r="Q133" t="s">
        <v>44</v>
      </c>
      <c r="R133" t="s">
        <v>44</v>
      </c>
      <c r="S133" t="s">
        <v>44</v>
      </c>
      <c r="T133" t="s">
        <v>44</v>
      </c>
      <c r="U133" s="36" t="s">
        <v>45</v>
      </c>
      <c r="V133" s="36">
        <v>6625</v>
      </c>
      <c r="W133" s="36">
        <v>1286</v>
      </c>
      <c r="X133" s="36">
        <v>1967</v>
      </c>
      <c r="Y133" s="36">
        <v>1581</v>
      </c>
      <c r="Z133">
        <f t="shared" si="50"/>
        <v>1</v>
      </c>
      <c r="AA133">
        <f t="shared" si="51"/>
        <v>1</v>
      </c>
      <c r="AB133">
        <f t="shared" si="52"/>
        <v>0</v>
      </c>
      <c r="AC133">
        <f t="shared" si="53"/>
        <v>0</v>
      </c>
      <c r="AD133">
        <f t="shared" si="54"/>
        <v>0</v>
      </c>
      <c r="AE133">
        <f t="shared" si="55"/>
        <v>0</v>
      </c>
      <c r="AF133" s="38" t="str">
        <f t="shared" si="56"/>
        <v>SRSA</v>
      </c>
      <c r="AG133" s="38">
        <f t="shared" si="57"/>
        <v>0</v>
      </c>
      <c r="AH133" s="38">
        <f t="shared" si="58"/>
        <v>0</v>
      </c>
      <c r="AI133">
        <f t="shared" si="59"/>
        <v>1</v>
      </c>
      <c r="AJ133">
        <f t="shared" si="60"/>
        <v>1</v>
      </c>
      <c r="AK133" t="str">
        <f t="shared" si="61"/>
        <v>Initial</v>
      </c>
      <c r="AL133" t="str">
        <f t="shared" si="62"/>
        <v>SRSA</v>
      </c>
      <c r="AM133">
        <f t="shared" si="63"/>
        <v>0</v>
      </c>
      <c r="AN133">
        <f t="shared" si="64"/>
        <v>0</v>
      </c>
      <c r="AO133">
        <f t="shared" si="65"/>
        <v>0</v>
      </c>
      <c r="AP133" s="70">
        <f t="shared" si="49"/>
        <v>11459</v>
      </c>
    </row>
    <row r="134" spans="1:42" ht="12.75">
      <c r="A134">
        <v>2313380</v>
      </c>
      <c r="B134">
        <v>457</v>
      </c>
      <c r="C134" t="s">
        <v>302</v>
      </c>
      <c r="D134" t="s">
        <v>172</v>
      </c>
      <c r="E134" t="s">
        <v>173</v>
      </c>
      <c r="F134" s="35">
        <v>4355</v>
      </c>
      <c r="G134" s="3">
        <v>87</v>
      </c>
      <c r="H134">
        <v>2076853336</v>
      </c>
      <c r="I134" s="4">
        <v>7</v>
      </c>
      <c r="J134" s="4" t="s">
        <v>44</v>
      </c>
      <c r="K134" t="s">
        <v>45</v>
      </c>
      <c r="L134" s="36" t="s">
        <v>46</v>
      </c>
      <c r="M134" s="36">
        <v>66</v>
      </c>
      <c r="N134" s="36" t="s">
        <v>46</v>
      </c>
      <c r="O134" s="36" t="s">
        <v>44</v>
      </c>
      <c r="P134" s="37">
        <v>7.58</v>
      </c>
      <c r="Q134" t="s">
        <v>45</v>
      </c>
      <c r="R134" t="s">
        <v>45</v>
      </c>
      <c r="S134" t="s">
        <v>44</v>
      </c>
      <c r="T134" t="s">
        <v>45</v>
      </c>
      <c r="U134" s="36" t="s">
        <v>45</v>
      </c>
      <c r="V134" s="36">
        <v>5838</v>
      </c>
      <c r="W134" s="36">
        <v>409</v>
      </c>
      <c r="X134" s="36">
        <v>574</v>
      </c>
      <c r="Y134" s="36">
        <v>441</v>
      </c>
      <c r="Z134">
        <f t="shared" si="50"/>
        <v>1</v>
      </c>
      <c r="AA134">
        <f t="shared" si="51"/>
        <v>1</v>
      </c>
      <c r="AB134">
        <f t="shared" si="52"/>
        <v>0</v>
      </c>
      <c r="AC134">
        <f t="shared" si="53"/>
        <v>0</v>
      </c>
      <c r="AD134">
        <f t="shared" si="54"/>
        <v>0</v>
      </c>
      <c r="AE134">
        <f t="shared" si="55"/>
        <v>0</v>
      </c>
      <c r="AF134" s="38" t="str">
        <f t="shared" si="56"/>
        <v>SRSA</v>
      </c>
      <c r="AG134" s="38">
        <f t="shared" si="57"/>
        <v>0</v>
      </c>
      <c r="AH134" s="38">
        <f t="shared" si="58"/>
        <v>0</v>
      </c>
      <c r="AI134">
        <f t="shared" si="59"/>
        <v>1</v>
      </c>
      <c r="AJ134">
        <f t="shared" si="60"/>
        <v>0</v>
      </c>
      <c r="AK134">
        <f t="shared" si="61"/>
        <v>0</v>
      </c>
      <c r="AL134">
        <f t="shared" si="62"/>
        <v>0</v>
      </c>
      <c r="AM134">
        <f t="shared" si="63"/>
        <v>0</v>
      </c>
      <c r="AN134">
        <f t="shared" si="64"/>
        <v>0</v>
      </c>
      <c r="AO134">
        <f t="shared" si="65"/>
        <v>0</v>
      </c>
      <c r="AP134" s="70">
        <f t="shared" si="49"/>
        <v>7262</v>
      </c>
    </row>
    <row r="135" spans="1:42" ht="12.75">
      <c r="A135">
        <v>2313500</v>
      </c>
      <c r="B135">
        <v>463</v>
      </c>
      <c r="C135" t="s">
        <v>303</v>
      </c>
      <c r="D135" t="s">
        <v>161</v>
      </c>
      <c r="E135" t="s">
        <v>162</v>
      </c>
      <c r="F135" s="35">
        <v>4654</v>
      </c>
      <c r="G135" s="3">
        <v>1205</v>
      </c>
      <c r="H135">
        <v>2072556585</v>
      </c>
      <c r="I135" s="4">
        <v>7</v>
      </c>
      <c r="J135" s="4" t="s">
        <v>44</v>
      </c>
      <c r="K135" t="s">
        <v>45</v>
      </c>
      <c r="L135" s="36" t="s">
        <v>46</v>
      </c>
      <c r="M135" s="36">
        <v>16</v>
      </c>
      <c r="N135" s="36" t="s">
        <v>46</v>
      </c>
      <c r="O135" s="36" t="s">
        <v>44</v>
      </c>
      <c r="P135" s="37">
        <v>37.5</v>
      </c>
      <c r="Q135" t="s">
        <v>44</v>
      </c>
      <c r="R135" t="s">
        <v>45</v>
      </c>
      <c r="S135" t="s">
        <v>44</v>
      </c>
      <c r="T135" t="s">
        <v>45</v>
      </c>
      <c r="U135" s="36" t="s">
        <v>45</v>
      </c>
      <c r="V135" s="36">
        <v>6209</v>
      </c>
      <c r="W135" s="36">
        <v>438</v>
      </c>
      <c r="X135" s="36">
        <v>321</v>
      </c>
      <c r="Y135" s="36">
        <v>196</v>
      </c>
      <c r="Z135">
        <f t="shared" si="50"/>
        <v>1</v>
      </c>
      <c r="AA135">
        <f t="shared" si="51"/>
        <v>1</v>
      </c>
      <c r="AB135">
        <f t="shared" si="52"/>
        <v>0</v>
      </c>
      <c r="AC135">
        <f t="shared" si="53"/>
        <v>0</v>
      </c>
      <c r="AD135">
        <f t="shared" si="54"/>
        <v>0</v>
      </c>
      <c r="AE135">
        <f t="shared" si="55"/>
        <v>0</v>
      </c>
      <c r="AF135" s="38" t="str">
        <f t="shared" si="56"/>
        <v>SRSA</v>
      </c>
      <c r="AG135" s="38">
        <f t="shared" si="57"/>
        <v>0</v>
      </c>
      <c r="AH135" s="38">
        <f t="shared" si="58"/>
        <v>0</v>
      </c>
      <c r="AI135">
        <f t="shared" si="59"/>
        <v>1</v>
      </c>
      <c r="AJ135">
        <f t="shared" si="60"/>
        <v>1</v>
      </c>
      <c r="AK135" t="str">
        <f t="shared" si="61"/>
        <v>Initial</v>
      </c>
      <c r="AL135" t="str">
        <f t="shared" si="62"/>
        <v>SRSA</v>
      </c>
      <c r="AM135">
        <f t="shared" si="63"/>
        <v>0</v>
      </c>
      <c r="AN135">
        <f t="shared" si="64"/>
        <v>0</v>
      </c>
      <c r="AO135">
        <f t="shared" si="65"/>
        <v>0</v>
      </c>
      <c r="AP135" s="70">
        <f t="shared" si="49"/>
        <v>7164</v>
      </c>
    </row>
    <row r="136" spans="1:42" ht="12.75">
      <c r="A136">
        <v>2313530</v>
      </c>
      <c r="B136">
        <v>464</v>
      </c>
      <c r="C136" t="s">
        <v>304</v>
      </c>
      <c r="D136" t="s">
        <v>128</v>
      </c>
      <c r="E136" t="s">
        <v>129</v>
      </c>
      <c r="F136" s="35">
        <v>4530</v>
      </c>
      <c r="G136" s="3">
        <v>9801</v>
      </c>
      <c r="H136">
        <v>2074431113</v>
      </c>
      <c r="I136" s="4">
        <v>7</v>
      </c>
      <c r="J136" s="4" t="s">
        <v>44</v>
      </c>
      <c r="K136" t="s">
        <v>45</v>
      </c>
      <c r="L136" s="36" t="s">
        <v>46</v>
      </c>
      <c r="M136" s="36">
        <v>135</v>
      </c>
      <c r="N136" s="36" t="s">
        <v>46</v>
      </c>
      <c r="O136" s="36" t="s">
        <v>44</v>
      </c>
      <c r="P136" s="37">
        <v>13.67</v>
      </c>
      <c r="Q136" t="s">
        <v>45</v>
      </c>
      <c r="R136" t="s">
        <v>45</v>
      </c>
      <c r="S136" t="s">
        <v>44</v>
      </c>
      <c r="T136" t="s">
        <v>45</v>
      </c>
      <c r="U136" s="36" t="s">
        <v>45</v>
      </c>
      <c r="V136" s="36">
        <v>8152</v>
      </c>
      <c r="W136" s="36">
        <v>804</v>
      </c>
      <c r="X136" s="36">
        <v>1184</v>
      </c>
      <c r="Y136" s="36">
        <v>894</v>
      </c>
      <c r="Z136">
        <f t="shared" si="50"/>
        <v>1</v>
      </c>
      <c r="AA136">
        <f t="shared" si="51"/>
        <v>1</v>
      </c>
      <c r="AB136">
        <f t="shared" si="52"/>
        <v>0</v>
      </c>
      <c r="AC136">
        <f t="shared" si="53"/>
        <v>0</v>
      </c>
      <c r="AD136">
        <f t="shared" si="54"/>
        <v>0</v>
      </c>
      <c r="AE136">
        <f t="shared" si="55"/>
        <v>0</v>
      </c>
      <c r="AF136" s="38" t="str">
        <f t="shared" si="56"/>
        <v>SRSA</v>
      </c>
      <c r="AG136" s="38">
        <f t="shared" si="57"/>
        <v>0</v>
      </c>
      <c r="AH136" s="38">
        <f t="shared" si="58"/>
        <v>0</v>
      </c>
      <c r="AI136">
        <f t="shared" si="59"/>
        <v>1</v>
      </c>
      <c r="AJ136">
        <f t="shared" si="60"/>
        <v>0</v>
      </c>
      <c r="AK136">
        <f t="shared" si="61"/>
        <v>0</v>
      </c>
      <c r="AL136">
        <f t="shared" si="62"/>
        <v>0</v>
      </c>
      <c r="AM136">
        <f t="shared" si="63"/>
        <v>0</v>
      </c>
      <c r="AN136">
        <f t="shared" si="64"/>
        <v>0</v>
      </c>
      <c r="AO136">
        <f t="shared" si="65"/>
        <v>0</v>
      </c>
      <c r="AP136" s="70">
        <f t="shared" si="49"/>
        <v>11034</v>
      </c>
    </row>
    <row r="137" spans="1:42" s="5" customFormat="1" ht="12.75">
      <c r="A137" s="5">
        <v>2313650</v>
      </c>
      <c r="B137" s="5">
        <v>473</v>
      </c>
      <c r="C137" s="5" t="s">
        <v>305</v>
      </c>
      <c r="D137" s="5" t="s">
        <v>90</v>
      </c>
      <c r="E137" s="5" t="s">
        <v>91</v>
      </c>
      <c r="F137" s="42">
        <v>4353</v>
      </c>
      <c r="G137" s="43">
        <v>3232</v>
      </c>
      <c r="H137" s="5">
        <v>2075493261</v>
      </c>
      <c r="I137" s="44">
        <v>7</v>
      </c>
      <c r="J137" s="44" t="s">
        <v>44</v>
      </c>
      <c r="K137" s="5" t="s">
        <v>45</v>
      </c>
      <c r="L137" s="41" t="s">
        <v>46</v>
      </c>
      <c r="M137" s="41">
        <v>261</v>
      </c>
      <c r="N137" s="41" t="s">
        <v>46</v>
      </c>
      <c r="O137" s="41" t="s">
        <v>44</v>
      </c>
      <c r="P137" s="45">
        <v>22.83</v>
      </c>
      <c r="Q137" s="5" t="s">
        <v>44</v>
      </c>
      <c r="R137" s="5" t="s">
        <v>44</v>
      </c>
      <c r="S137" s="5" t="s">
        <v>44</v>
      </c>
      <c r="T137" s="5" t="s">
        <v>45</v>
      </c>
      <c r="U137" s="41" t="s">
        <v>45</v>
      </c>
      <c r="V137" s="41">
        <v>22834</v>
      </c>
      <c r="W137" s="41">
        <v>2119</v>
      </c>
      <c r="X137" s="41">
        <v>2549</v>
      </c>
      <c r="Y137" s="41">
        <v>1680</v>
      </c>
      <c r="Z137" s="5">
        <f t="shared" si="50"/>
        <v>1</v>
      </c>
      <c r="AA137" s="5">
        <f t="shared" si="51"/>
        <v>1</v>
      </c>
      <c r="AB137" s="5">
        <f t="shared" si="52"/>
        <v>0</v>
      </c>
      <c r="AC137" s="5">
        <f t="shared" si="53"/>
        <v>0</v>
      </c>
      <c r="AD137" s="5">
        <f t="shared" si="54"/>
        <v>0</v>
      </c>
      <c r="AE137" s="5">
        <f t="shared" si="55"/>
        <v>0</v>
      </c>
      <c r="AF137" s="46" t="str">
        <f t="shared" si="56"/>
        <v>SRSA</v>
      </c>
      <c r="AG137" s="46">
        <f t="shared" si="57"/>
        <v>0</v>
      </c>
      <c r="AH137" s="46">
        <f t="shared" si="58"/>
        <v>0</v>
      </c>
      <c r="AI137" s="5">
        <f t="shared" si="59"/>
        <v>1</v>
      </c>
      <c r="AJ137" s="5">
        <f t="shared" si="60"/>
        <v>1</v>
      </c>
      <c r="AK137" s="5" t="str">
        <f t="shared" si="61"/>
        <v>Initial</v>
      </c>
      <c r="AL137" s="5" t="str">
        <f t="shared" si="62"/>
        <v>SRSA</v>
      </c>
      <c r="AM137" s="5">
        <f t="shared" si="63"/>
        <v>0</v>
      </c>
      <c r="AN137" s="5">
        <f t="shared" si="64"/>
        <v>0</v>
      </c>
      <c r="AO137" s="5">
        <f t="shared" si="65"/>
        <v>0</v>
      </c>
      <c r="AP137" s="70">
        <f t="shared" si="49"/>
        <v>29182</v>
      </c>
    </row>
    <row r="138" spans="1:42" s="5" customFormat="1" ht="12.75">
      <c r="A138" s="5">
        <v>2313830</v>
      </c>
      <c r="B138" s="5">
        <v>479</v>
      </c>
      <c r="C138" s="5" t="s">
        <v>306</v>
      </c>
      <c r="D138" s="5" t="s">
        <v>90</v>
      </c>
      <c r="E138" s="5" t="s">
        <v>91</v>
      </c>
      <c r="F138" s="42">
        <v>4353</v>
      </c>
      <c r="G138" s="43">
        <v>3232</v>
      </c>
      <c r="H138" s="5">
        <v>2075493261</v>
      </c>
      <c r="I138" s="53">
        <v>7</v>
      </c>
      <c r="J138" s="44" t="s">
        <v>44</v>
      </c>
      <c r="K138" s="5" t="s">
        <v>45</v>
      </c>
      <c r="L138" s="41" t="s">
        <v>46</v>
      </c>
      <c r="M138" s="41">
        <v>277</v>
      </c>
      <c r="N138" s="41" t="s">
        <v>46</v>
      </c>
      <c r="O138" s="41" t="s">
        <v>44</v>
      </c>
      <c r="P138" s="45">
        <v>17.24</v>
      </c>
      <c r="Q138" s="5" t="s">
        <v>45</v>
      </c>
      <c r="R138" s="5" t="s">
        <v>45</v>
      </c>
      <c r="S138" s="5" t="s">
        <v>44</v>
      </c>
      <c r="T138" s="5" t="s">
        <v>45</v>
      </c>
      <c r="U138" s="41" t="s">
        <v>45</v>
      </c>
      <c r="V138" s="41">
        <v>19831</v>
      </c>
      <c r="W138" s="41">
        <v>1972</v>
      </c>
      <c r="X138" s="41">
        <v>2360</v>
      </c>
      <c r="Y138" s="41">
        <v>1597</v>
      </c>
      <c r="Z138" s="5">
        <f t="shared" si="50"/>
        <v>1</v>
      </c>
      <c r="AA138" s="5">
        <f t="shared" si="51"/>
        <v>1</v>
      </c>
      <c r="AB138" s="5">
        <f t="shared" si="52"/>
        <v>0</v>
      </c>
      <c r="AC138" s="5">
        <f t="shared" si="53"/>
        <v>0</v>
      </c>
      <c r="AD138" s="5">
        <f t="shared" si="54"/>
        <v>0</v>
      </c>
      <c r="AE138" s="5">
        <f t="shared" si="55"/>
        <v>0</v>
      </c>
      <c r="AF138" s="46" t="str">
        <f t="shared" si="56"/>
        <v>SRSA</v>
      </c>
      <c r="AG138" s="46">
        <f t="shared" si="57"/>
        <v>0</v>
      </c>
      <c r="AH138" s="46">
        <f t="shared" si="58"/>
        <v>0</v>
      </c>
      <c r="AI138" s="5">
        <f t="shared" si="59"/>
        <v>1</v>
      </c>
      <c r="AJ138" s="5">
        <f t="shared" si="60"/>
        <v>0</v>
      </c>
      <c r="AK138" s="5">
        <f t="shared" si="61"/>
        <v>0</v>
      </c>
      <c r="AL138" s="5">
        <f t="shared" si="62"/>
        <v>0</v>
      </c>
      <c r="AM138" s="5">
        <f t="shared" si="63"/>
        <v>0</v>
      </c>
      <c r="AN138" s="5">
        <f t="shared" si="64"/>
        <v>0</v>
      </c>
      <c r="AO138" s="5">
        <f t="shared" si="65"/>
        <v>0</v>
      </c>
      <c r="AP138" s="70">
        <f t="shared" si="49"/>
        <v>25760</v>
      </c>
    </row>
    <row r="139" spans="1:42" s="5" customFormat="1" ht="12.75">
      <c r="A139" s="5">
        <v>2313890</v>
      </c>
      <c r="B139" s="5">
        <v>482</v>
      </c>
      <c r="C139" s="5" t="s">
        <v>307</v>
      </c>
      <c r="D139" s="5" t="s">
        <v>124</v>
      </c>
      <c r="E139" s="5" t="s">
        <v>125</v>
      </c>
      <c r="F139" s="42">
        <v>4664</v>
      </c>
      <c r="G139" s="43">
        <v>9706</v>
      </c>
      <c r="H139" s="5">
        <v>2074223522</v>
      </c>
      <c r="I139" s="54">
        <v>7</v>
      </c>
      <c r="J139" s="44" t="s">
        <v>44</v>
      </c>
      <c r="K139" s="5" t="s">
        <v>45</v>
      </c>
      <c r="L139" s="41" t="s">
        <v>46</v>
      </c>
      <c r="M139" s="41">
        <v>33</v>
      </c>
      <c r="N139" s="41" t="s">
        <v>46</v>
      </c>
      <c r="O139" s="41" t="s">
        <v>44</v>
      </c>
      <c r="P139" s="45">
        <v>37.14</v>
      </c>
      <c r="Q139" s="5" t="s">
        <v>44</v>
      </c>
      <c r="R139" s="5" t="s">
        <v>44</v>
      </c>
      <c r="S139" s="5" t="s">
        <v>44</v>
      </c>
      <c r="T139" s="5" t="s">
        <v>45</v>
      </c>
      <c r="U139" s="41" t="s">
        <v>45</v>
      </c>
      <c r="V139" s="41">
        <v>9019</v>
      </c>
      <c r="W139" s="41">
        <v>1023</v>
      </c>
      <c r="X139" s="41">
        <v>1098</v>
      </c>
      <c r="Y139" s="41">
        <v>720</v>
      </c>
      <c r="Z139" s="5">
        <f t="shared" si="50"/>
        <v>1</v>
      </c>
      <c r="AA139" s="5">
        <f t="shared" si="51"/>
        <v>1</v>
      </c>
      <c r="AB139" s="5">
        <f t="shared" si="52"/>
        <v>0</v>
      </c>
      <c r="AC139" s="5">
        <f t="shared" si="53"/>
        <v>0</v>
      </c>
      <c r="AD139" s="5">
        <f t="shared" si="54"/>
        <v>0</v>
      </c>
      <c r="AE139" s="5">
        <f t="shared" si="55"/>
        <v>0</v>
      </c>
      <c r="AF139" s="46" t="str">
        <f t="shared" si="56"/>
        <v>SRSA</v>
      </c>
      <c r="AG139" s="46">
        <f t="shared" si="57"/>
        <v>0</v>
      </c>
      <c r="AH139" s="46">
        <f t="shared" si="58"/>
        <v>0</v>
      </c>
      <c r="AI139" s="5">
        <f t="shared" si="59"/>
        <v>1</v>
      </c>
      <c r="AJ139" s="5">
        <f t="shared" si="60"/>
        <v>1</v>
      </c>
      <c r="AK139" s="5" t="str">
        <f t="shared" si="61"/>
        <v>Initial</v>
      </c>
      <c r="AL139" s="5" t="str">
        <f t="shared" si="62"/>
        <v>SRSA</v>
      </c>
      <c r="AM139" s="5">
        <f t="shared" si="63"/>
        <v>0</v>
      </c>
      <c r="AN139" s="5">
        <f t="shared" si="64"/>
        <v>0</v>
      </c>
      <c r="AO139" s="5">
        <f t="shared" si="65"/>
        <v>0</v>
      </c>
      <c r="AP139" s="70">
        <f t="shared" si="49"/>
        <v>11860</v>
      </c>
    </row>
    <row r="140" spans="1:42" ht="12.75">
      <c r="A140" s="48">
        <v>2314010</v>
      </c>
      <c r="B140" s="48">
        <v>487</v>
      </c>
      <c r="C140" s="48" t="s">
        <v>308</v>
      </c>
      <c r="D140" s="48" t="s">
        <v>248</v>
      </c>
      <c r="E140" s="48" t="s">
        <v>249</v>
      </c>
      <c r="F140" s="35">
        <v>4736</v>
      </c>
      <c r="G140" s="3">
        <v>9524</v>
      </c>
      <c r="H140">
        <v>2074988436</v>
      </c>
      <c r="I140" s="49">
        <v>7</v>
      </c>
      <c r="J140" s="49" t="s">
        <v>44</v>
      </c>
      <c r="K140" t="s">
        <v>45</v>
      </c>
      <c r="L140" s="36" t="s">
        <v>46</v>
      </c>
      <c r="M140" s="50">
        <v>125</v>
      </c>
      <c r="N140" s="50" t="s">
        <v>46</v>
      </c>
      <c r="O140" s="50" t="s">
        <v>44</v>
      </c>
      <c r="P140" s="37">
        <v>37.41</v>
      </c>
      <c r="Q140" t="s">
        <v>44</v>
      </c>
      <c r="R140" t="s">
        <v>44</v>
      </c>
      <c r="S140" t="s">
        <v>44</v>
      </c>
      <c r="T140" t="s">
        <v>45</v>
      </c>
      <c r="U140" s="50" t="s">
        <v>45</v>
      </c>
      <c r="V140" s="50">
        <v>17732</v>
      </c>
      <c r="W140" s="50">
        <v>3419</v>
      </c>
      <c r="X140" s="50">
        <v>3043</v>
      </c>
      <c r="Y140" s="50">
        <v>1687</v>
      </c>
      <c r="Z140">
        <f t="shared" si="50"/>
        <v>1</v>
      </c>
      <c r="AA140">
        <f t="shared" si="51"/>
        <v>1</v>
      </c>
      <c r="AB140">
        <f t="shared" si="52"/>
        <v>0</v>
      </c>
      <c r="AC140">
        <f t="shared" si="53"/>
        <v>0</v>
      </c>
      <c r="AD140">
        <f t="shared" si="54"/>
        <v>0</v>
      </c>
      <c r="AE140">
        <f t="shared" si="55"/>
        <v>0</v>
      </c>
      <c r="AF140" s="38" t="str">
        <f t="shared" si="56"/>
        <v>SRSA</v>
      </c>
      <c r="AG140" s="38">
        <f t="shared" si="57"/>
        <v>0</v>
      </c>
      <c r="AH140" s="38">
        <f t="shared" si="58"/>
        <v>0</v>
      </c>
      <c r="AI140">
        <f t="shared" si="59"/>
        <v>1</v>
      </c>
      <c r="AJ140">
        <f t="shared" si="60"/>
        <v>1</v>
      </c>
      <c r="AK140" t="str">
        <f t="shared" si="61"/>
        <v>Initial</v>
      </c>
      <c r="AL140" t="str">
        <f t="shared" si="62"/>
        <v>SRSA</v>
      </c>
      <c r="AM140">
        <f t="shared" si="63"/>
        <v>0</v>
      </c>
      <c r="AN140">
        <f t="shared" si="64"/>
        <v>0</v>
      </c>
      <c r="AO140">
        <f t="shared" si="65"/>
        <v>0</v>
      </c>
      <c r="AP140" s="70">
        <f t="shared" si="49"/>
        <v>25881</v>
      </c>
    </row>
  </sheetData>
  <mergeCells count="1">
    <mergeCell ref="A4:W12"/>
  </mergeCells>
  <printOptions horizontalCentered="1"/>
  <pageMargins left="0" right="0" top="0.5" bottom="0.5" header="0.25" footer="0.25"/>
  <pageSetup fitToHeight="0" fitToWidth="1" horizontalDpi="600" verticalDpi="600" orientation="landscape" scale="99"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O866"/>
  <sheetViews>
    <sheetView zoomScale="75" zoomScaleNormal="75" workbookViewId="0" topLeftCell="A1">
      <pane ySplit="5" topLeftCell="BM6" activePane="bottomLeft" state="frozen"/>
      <selection pane="topLeft" activeCell="A1" sqref="A1"/>
      <selection pane="bottomLeft" activeCell="F1" sqref="F1:H16384"/>
    </sheetView>
  </sheetViews>
  <sheetFormatPr defaultColWidth="9.140625" defaultRowHeight="12.75"/>
  <cols>
    <col min="1" max="1" width="9.28125" style="52" bestFit="1" customWidth="1"/>
    <col min="2" max="2" width="9.421875" style="2" bestFit="1" customWidth="1"/>
    <col min="3" max="3" width="43.7109375" style="0" bestFit="1" customWidth="1"/>
    <col min="4" max="4" width="34.7109375" style="0" hidden="1" customWidth="1"/>
    <col min="5" max="5" width="20.57421875" style="0" customWidth="1"/>
    <col min="6" max="6" width="10.421875" style="0" hidden="1" customWidth="1"/>
    <col min="7" max="7" width="7.421875" style="3" hidden="1" customWidth="1"/>
    <col min="8" max="8" width="12.140625" style="0" hidden="1" customWidth="1"/>
    <col min="9" max="9" width="5.421875" style="4" bestFit="1" customWidth="1"/>
    <col min="10" max="12" width="6.57421875" style="0" bestFit="1" customWidth="1"/>
    <col min="13" max="13" width="5.140625" style="0" bestFit="1" customWidth="1"/>
    <col min="14" max="14" width="6.57421875" style="0" bestFit="1" customWidth="1"/>
    <col min="15" max="15" width="6.57421875" style="5" bestFit="1" customWidth="1"/>
    <col min="16" max="16" width="6.57421875" style="6" hidden="1" customWidth="1"/>
    <col min="17" max="20" width="6.57421875" style="0" hidden="1" customWidth="1"/>
    <col min="21" max="21" width="6.57421875" style="5" hidden="1" customWidth="1"/>
    <col min="22" max="22" width="7.00390625" style="0" bestFit="1" customWidth="1"/>
    <col min="23" max="24" width="6.57421875" style="0" bestFit="1" customWidth="1"/>
    <col min="25" max="25" width="6.00390625" style="0" bestFit="1" customWidth="1"/>
    <col min="26" max="26" width="10.7109375" style="0" hidden="1" customWidth="1"/>
    <col min="27" max="41" width="0" style="0" hidden="1" customWidth="1"/>
  </cols>
  <sheetData>
    <row r="1" ht="12.75" customHeight="1">
      <c r="A1" s="1" t="s">
        <v>0</v>
      </c>
    </row>
    <row r="2" ht="12.75" customHeight="1">
      <c r="A2" s="1" t="s">
        <v>1</v>
      </c>
    </row>
    <row r="3" spans="1:26" ht="12.75">
      <c r="A3" s="7"/>
      <c r="B3" s="8"/>
      <c r="C3" s="9"/>
      <c r="D3" s="9"/>
      <c r="E3" s="9"/>
      <c r="F3" s="9"/>
      <c r="G3" s="10"/>
      <c r="H3" s="9"/>
      <c r="I3" s="11"/>
      <c r="J3" s="9"/>
      <c r="K3" s="9"/>
      <c r="L3" s="9"/>
      <c r="M3" s="9"/>
      <c r="N3" s="12"/>
      <c r="O3" s="12"/>
      <c r="P3" s="13"/>
      <c r="Q3" s="9"/>
      <c r="R3" s="12"/>
      <c r="S3" s="9"/>
      <c r="T3" s="12"/>
      <c r="U3" s="12"/>
      <c r="V3" s="9"/>
      <c r="W3" s="9"/>
      <c r="X3" s="9"/>
      <c r="Y3" s="9"/>
      <c r="Z3" s="9"/>
    </row>
    <row r="4" spans="1:41" ht="196.5" customHeight="1">
      <c r="A4" s="55" t="s">
        <v>2</v>
      </c>
      <c r="B4" s="56" t="s">
        <v>3</v>
      </c>
      <c r="C4" s="57" t="s">
        <v>4</v>
      </c>
      <c r="D4" s="14" t="s">
        <v>5</v>
      </c>
      <c r="E4" s="14" t="s">
        <v>6</v>
      </c>
      <c r="F4" s="14" t="s">
        <v>7</v>
      </c>
      <c r="G4" s="15" t="s">
        <v>8</v>
      </c>
      <c r="H4" s="14" t="s">
        <v>9</v>
      </c>
      <c r="I4" s="16" t="s">
        <v>10</v>
      </c>
      <c r="J4" s="16" t="s">
        <v>11</v>
      </c>
      <c r="K4" s="17" t="s">
        <v>12</v>
      </c>
      <c r="L4" s="18" t="s">
        <v>13</v>
      </c>
      <c r="M4" s="19" t="s">
        <v>14</v>
      </c>
      <c r="N4" s="18" t="s">
        <v>15</v>
      </c>
      <c r="O4" s="18" t="s">
        <v>16</v>
      </c>
      <c r="P4" s="20" t="s">
        <v>17</v>
      </c>
      <c r="Q4" s="16" t="s">
        <v>18</v>
      </c>
      <c r="R4" s="17" t="s">
        <v>12</v>
      </c>
      <c r="S4" s="16" t="s">
        <v>19</v>
      </c>
      <c r="T4" s="17" t="s">
        <v>12</v>
      </c>
      <c r="U4" s="18" t="s">
        <v>20</v>
      </c>
      <c r="V4" s="21" t="s">
        <v>21</v>
      </c>
      <c r="W4" s="21" t="s">
        <v>22</v>
      </c>
      <c r="X4" s="21" t="s">
        <v>23</v>
      </c>
      <c r="Y4" s="21" t="s">
        <v>24</v>
      </c>
      <c r="Z4" s="22" t="s">
        <v>25</v>
      </c>
      <c r="AA4" s="22" t="s">
        <v>26</v>
      </c>
      <c r="AB4" s="22" t="s">
        <v>27</v>
      </c>
      <c r="AC4" s="22" t="s">
        <v>28</v>
      </c>
      <c r="AD4" s="22" t="s">
        <v>29</v>
      </c>
      <c r="AE4" s="22" t="s">
        <v>30</v>
      </c>
      <c r="AF4" s="23" t="s">
        <v>31</v>
      </c>
      <c r="AG4" s="23" t="s">
        <v>32</v>
      </c>
      <c r="AH4" s="23" t="s">
        <v>33</v>
      </c>
      <c r="AI4" s="22" t="s">
        <v>34</v>
      </c>
      <c r="AJ4" s="22" t="s">
        <v>35</v>
      </c>
      <c r="AK4" s="22" t="s">
        <v>36</v>
      </c>
      <c r="AL4" s="22" t="s">
        <v>37</v>
      </c>
      <c r="AM4" s="22" t="s">
        <v>38</v>
      </c>
      <c r="AN4" s="22" t="s">
        <v>39</v>
      </c>
      <c r="AO4" s="22" t="s">
        <v>40</v>
      </c>
    </row>
    <row r="5" spans="1:34" s="33" customFormat="1" ht="13.5" thickBot="1">
      <c r="A5" s="24">
        <v>1</v>
      </c>
      <c r="B5" s="25">
        <v>2</v>
      </c>
      <c r="C5" s="26">
        <v>3</v>
      </c>
      <c r="D5" s="26"/>
      <c r="E5" s="26"/>
      <c r="F5" s="26"/>
      <c r="G5" s="27"/>
      <c r="H5" s="26"/>
      <c r="I5" s="28">
        <v>4</v>
      </c>
      <c r="J5" s="29">
        <v>5</v>
      </c>
      <c r="K5" s="29">
        <v>6</v>
      </c>
      <c r="L5" s="29">
        <v>7</v>
      </c>
      <c r="M5" s="29">
        <v>8</v>
      </c>
      <c r="N5" s="30">
        <v>9</v>
      </c>
      <c r="O5" s="30">
        <v>10</v>
      </c>
      <c r="P5" s="30">
        <v>11</v>
      </c>
      <c r="Q5" s="29">
        <v>12</v>
      </c>
      <c r="R5" s="32">
        <v>13</v>
      </c>
      <c r="S5" s="29">
        <v>14</v>
      </c>
      <c r="T5" s="32">
        <v>15</v>
      </c>
      <c r="U5" s="30">
        <v>16</v>
      </c>
      <c r="V5" s="29">
        <v>17</v>
      </c>
      <c r="W5" s="29">
        <v>18</v>
      </c>
      <c r="X5" s="29">
        <v>19</v>
      </c>
      <c r="Y5" s="29">
        <v>20</v>
      </c>
      <c r="Z5" s="26"/>
      <c r="AF5" s="34"/>
      <c r="AG5" s="34"/>
      <c r="AH5" s="34"/>
    </row>
    <row r="6" spans="1:41" ht="12.75">
      <c r="A6">
        <v>2302220</v>
      </c>
      <c r="B6">
        <v>2</v>
      </c>
      <c r="C6" t="s">
        <v>41</v>
      </c>
      <c r="D6" t="s">
        <v>42</v>
      </c>
      <c r="E6" t="s">
        <v>43</v>
      </c>
      <c r="F6" s="35">
        <v>4001</v>
      </c>
      <c r="G6" s="3">
        <v>5409</v>
      </c>
      <c r="H6">
        <v>2076362100</v>
      </c>
      <c r="I6" s="4">
        <v>7</v>
      </c>
      <c r="J6" s="4" t="s">
        <v>44</v>
      </c>
      <c r="K6" t="s">
        <v>45</v>
      </c>
      <c r="L6" s="36" t="s">
        <v>46</v>
      </c>
      <c r="M6" s="36">
        <v>281</v>
      </c>
      <c r="N6" s="36" t="s">
        <v>46</v>
      </c>
      <c r="O6" s="36" t="s">
        <v>44</v>
      </c>
      <c r="P6" s="37">
        <v>25.93</v>
      </c>
      <c r="Q6" t="s">
        <v>44</v>
      </c>
      <c r="R6" t="s">
        <v>44</v>
      </c>
      <c r="S6" t="s">
        <v>44</v>
      </c>
      <c r="T6" t="s">
        <v>45</v>
      </c>
      <c r="U6" s="36" t="s">
        <v>45</v>
      </c>
      <c r="V6" s="36">
        <v>9990</v>
      </c>
      <c r="W6" s="36">
        <v>1870</v>
      </c>
      <c r="X6" s="36">
        <v>2258</v>
      </c>
      <c r="Y6" s="36">
        <v>1644</v>
      </c>
      <c r="Z6">
        <f aca="true" t="shared" si="0" ref="Z6:Z69">IF(OR(J6="YES",L6="YES"),1,0)</f>
        <v>1</v>
      </c>
      <c r="AA6">
        <f aca="true" t="shared" si="1" ref="AA6:AA20">IF(OR(M6&lt;600,N6="YES"),1,0)</f>
        <v>1</v>
      </c>
      <c r="AB6">
        <f aca="true" t="shared" si="2" ref="AB6:AB69">IF(AND(OR(J6="YES",L6="YES"),(Z6=0)),"Trouble",0)</f>
        <v>0</v>
      </c>
      <c r="AC6">
        <f aca="true" t="shared" si="3" ref="AC6:AC20">IF(AND(OR(M6&lt;600,N6="YES"),(AA6=0)),"Trouble",0)</f>
        <v>0</v>
      </c>
      <c r="AD6">
        <f aca="true" t="shared" si="4" ref="AD6:AD69">IF(AND(AND(J6="NO",L6="NO"),(O6="YES")),"Trouble",0)</f>
        <v>0</v>
      </c>
      <c r="AE6">
        <f aca="true" t="shared" si="5" ref="AE6:AE69">IF(AND(AND(M6&gt;=600,N6="NO"),(O6="YES")),"Trouble",0)</f>
        <v>0</v>
      </c>
      <c r="AF6" s="38" t="str">
        <f aca="true" t="shared" si="6" ref="AF6:AF31">IF(AND(Z6=1,AA6=1),"SRSA",0)</f>
        <v>SRSA</v>
      </c>
      <c r="AG6" s="38">
        <f aca="true" t="shared" si="7" ref="AG6:AG37">IF(AND(AF6=0,O6="YES"),"Trouble",0)</f>
        <v>0</v>
      </c>
      <c r="AH6" s="38">
        <f aca="true" t="shared" si="8" ref="AH6:AH69">IF(AND(AF6="SRSA",O6="NO"),"Trouble",0)</f>
        <v>0</v>
      </c>
      <c r="AI6">
        <f aca="true" t="shared" si="9" ref="AI6:AI69">IF(S6="YES",1,0)</f>
        <v>1</v>
      </c>
      <c r="AJ6">
        <f aca="true" t="shared" si="10" ref="AJ6:AJ69">IF(P6&gt;=20,1,0)</f>
        <v>1</v>
      </c>
      <c r="AK6" t="str">
        <f aca="true" t="shared" si="11" ref="AK6:AK69">IF(AND(AI6=1,AJ6=1),"Initial",0)</f>
        <v>Initial</v>
      </c>
      <c r="AL6" t="str">
        <f aca="true" t="shared" si="12" ref="AL6:AL69">IF(AND(AF6="SRSA",AK6="Initial"),"SRSA",0)</f>
        <v>SRSA</v>
      </c>
      <c r="AM6">
        <f aca="true" t="shared" si="13" ref="AM6:AM69">IF(AND(AK6="Initial",AL6=0),"RLIS",0)</f>
        <v>0</v>
      </c>
      <c r="AN6">
        <f aca="true" t="shared" si="14" ref="AN6:AN69">IF(AND(AM6=0,U6="YES"),"Trouble",0)</f>
        <v>0</v>
      </c>
      <c r="AO6">
        <f aca="true" t="shared" si="15" ref="AO6:AO69">IF(AND(U6="NO",AM6="RLIS"),"Trouble",0)</f>
        <v>0</v>
      </c>
    </row>
    <row r="7" spans="1:41" ht="12.75">
      <c r="A7">
        <v>2302500</v>
      </c>
      <c r="B7">
        <v>908</v>
      </c>
      <c r="C7" t="s">
        <v>47</v>
      </c>
      <c r="D7" t="s">
        <v>48</v>
      </c>
      <c r="E7" t="s">
        <v>49</v>
      </c>
      <c r="F7" s="35">
        <v>4429</v>
      </c>
      <c r="G7" s="3">
        <v>6222</v>
      </c>
      <c r="H7">
        <v>2078437851</v>
      </c>
      <c r="I7" s="4">
        <v>7</v>
      </c>
      <c r="J7" s="4" t="s">
        <v>44</v>
      </c>
      <c r="K7" t="s">
        <v>45</v>
      </c>
      <c r="L7" s="36" t="s">
        <v>46</v>
      </c>
      <c r="M7" s="36">
        <v>40</v>
      </c>
      <c r="N7" s="36" t="s">
        <v>46</v>
      </c>
      <c r="O7" s="36" t="s">
        <v>44</v>
      </c>
      <c r="P7" s="37">
        <v>31.91</v>
      </c>
      <c r="Q7" t="s">
        <v>44</v>
      </c>
      <c r="R7" t="s">
        <v>44</v>
      </c>
      <c r="S7" t="s">
        <v>44</v>
      </c>
      <c r="T7" t="s">
        <v>45</v>
      </c>
      <c r="U7" s="36" t="s">
        <v>45</v>
      </c>
      <c r="V7" s="36">
        <v>4717</v>
      </c>
      <c r="W7" s="36">
        <v>497</v>
      </c>
      <c r="X7" s="36">
        <v>514</v>
      </c>
      <c r="Y7" s="36">
        <v>428</v>
      </c>
      <c r="Z7">
        <f t="shared" si="0"/>
        <v>1</v>
      </c>
      <c r="AA7">
        <f t="shared" si="1"/>
        <v>1</v>
      </c>
      <c r="AB7">
        <f t="shared" si="2"/>
        <v>0</v>
      </c>
      <c r="AC7">
        <f t="shared" si="3"/>
        <v>0</v>
      </c>
      <c r="AD7">
        <f t="shared" si="4"/>
        <v>0</v>
      </c>
      <c r="AE7">
        <f t="shared" si="5"/>
        <v>0</v>
      </c>
      <c r="AF7" s="38" t="str">
        <f t="shared" si="6"/>
        <v>SRSA</v>
      </c>
      <c r="AG7" s="38">
        <f t="shared" si="7"/>
        <v>0</v>
      </c>
      <c r="AH7" s="38">
        <f t="shared" si="8"/>
        <v>0</v>
      </c>
      <c r="AI7">
        <f t="shared" si="9"/>
        <v>1</v>
      </c>
      <c r="AJ7">
        <f t="shared" si="10"/>
        <v>1</v>
      </c>
      <c r="AK7" t="str">
        <f t="shared" si="11"/>
        <v>Initial</v>
      </c>
      <c r="AL7" t="str">
        <f t="shared" si="12"/>
        <v>SRSA</v>
      </c>
      <c r="AM7">
        <f t="shared" si="13"/>
        <v>0</v>
      </c>
      <c r="AN7">
        <f t="shared" si="14"/>
        <v>0</v>
      </c>
      <c r="AO7">
        <f t="shared" si="15"/>
        <v>0</v>
      </c>
    </row>
    <row r="8" spans="1:41" ht="12.75">
      <c r="A8">
        <v>2302280</v>
      </c>
      <c r="B8">
        <v>5</v>
      </c>
      <c r="C8" t="s">
        <v>50</v>
      </c>
      <c r="D8" t="s">
        <v>51</v>
      </c>
      <c r="E8" t="s">
        <v>52</v>
      </c>
      <c r="F8" s="35">
        <v>4619</v>
      </c>
      <c r="G8" s="3">
        <v>1603</v>
      </c>
      <c r="H8">
        <v>2074547561</v>
      </c>
      <c r="I8" s="4">
        <v>7</v>
      </c>
      <c r="J8" s="4" t="s">
        <v>44</v>
      </c>
      <c r="K8" t="s">
        <v>45</v>
      </c>
      <c r="L8" s="36" t="s">
        <v>46</v>
      </c>
      <c r="M8" s="36">
        <v>70</v>
      </c>
      <c r="N8" s="36" t="s">
        <v>46</v>
      </c>
      <c r="O8" s="36" t="s">
        <v>44</v>
      </c>
      <c r="P8" s="37">
        <v>38.36</v>
      </c>
      <c r="Q8" t="s">
        <v>44</v>
      </c>
      <c r="R8" t="s">
        <v>45</v>
      </c>
      <c r="S8" t="s">
        <v>44</v>
      </c>
      <c r="T8" t="s">
        <v>45</v>
      </c>
      <c r="U8" s="36" t="s">
        <v>45</v>
      </c>
      <c r="V8" s="36">
        <v>17477</v>
      </c>
      <c r="W8" s="36">
        <v>643</v>
      </c>
      <c r="X8" s="36">
        <v>723</v>
      </c>
      <c r="Y8" s="36">
        <v>672</v>
      </c>
      <c r="Z8">
        <f t="shared" si="0"/>
        <v>1</v>
      </c>
      <c r="AA8">
        <f t="shared" si="1"/>
        <v>1</v>
      </c>
      <c r="AB8">
        <f t="shared" si="2"/>
        <v>0</v>
      </c>
      <c r="AC8">
        <f t="shared" si="3"/>
        <v>0</v>
      </c>
      <c r="AD8">
        <f t="shared" si="4"/>
        <v>0</v>
      </c>
      <c r="AE8">
        <f t="shared" si="5"/>
        <v>0</v>
      </c>
      <c r="AF8" s="38" t="str">
        <f t="shared" si="6"/>
        <v>SRSA</v>
      </c>
      <c r="AG8" s="38">
        <f t="shared" si="7"/>
        <v>0</v>
      </c>
      <c r="AH8" s="38">
        <f t="shared" si="8"/>
        <v>0</v>
      </c>
      <c r="AI8">
        <f t="shared" si="9"/>
        <v>1</v>
      </c>
      <c r="AJ8">
        <f t="shared" si="10"/>
        <v>1</v>
      </c>
      <c r="AK8" t="str">
        <f t="shared" si="11"/>
        <v>Initial</v>
      </c>
      <c r="AL8" t="str">
        <f t="shared" si="12"/>
        <v>SRSA</v>
      </c>
      <c r="AM8">
        <f t="shared" si="13"/>
        <v>0</v>
      </c>
      <c r="AN8">
        <f t="shared" si="14"/>
        <v>0</v>
      </c>
      <c r="AO8">
        <f t="shared" si="15"/>
        <v>0</v>
      </c>
    </row>
    <row r="9" spans="1:41" ht="12.75">
      <c r="A9">
        <v>2302370</v>
      </c>
      <c r="B9">
        <v>9</v>
      </c>
      <c r="C9" t="s">
        <v>53</v>
      </c>
      <c r="D9" t="s">
        <v>54</v>
      </c>
      <c r="E9" t="s">
        <v>55</v>
      </c>
      <c r="F9" s="35">
        <v>4461</v>
      </c>
      <c r="G9" s="3">
        <v>229</v>
      </c>
      <c r="H9">
        <v>2078278061</v>
      </c>
      <c r="I9" s="4">
        <v>7</v>
      </c>
      <c r="J9" s="4" t="s">
        <v>44</v>
      </c>
      <c r="K9" t="s">
        <v>44</v>
      </c>
      <c r="L9" s="36" t="s">
        <v>46</v>
      </c>
      <c r="M9" s="36">
        <v>70</v>
      </c>
      <c r="N9" s="36" t="s">
        <v>46</v>
      </c>
      <c r="O9" s="36" t="s">
        <v>44</v>
      </c>
      <c r="P9" s="37">
        <v>28.33</v>
      </c>
      <c r="Q9" t="s">
        <v>44</v>
      </c>
      <c r="R9" t="s">
        <v>44</v>
      </c>
      <c r="S9" t="s">
        <v>44</v>
      </c>
      <c r="T9" t="s">
        <v>44</v>
      </c>
      <c r="U9" s="36" t="s">
        <v>45</v>
      </c>
      <c r="V9" s="36">
        <v>5673</v>
      </c>
      <c r="W9" s="36">
        <v>570</v>
      </c>
      <c r="X9" s="36">
        <v>645</v>
      </c>
      <c r="Y9" s="36">
        <v>357</v>
      </c>
      <c r="Z9">
        <f t="shared" si="0"/>
        <v>1</v>
      </c>
      <c r="AA9">
        <f t="shared" si="1"/>
        <v>1</v>
      </c>
      <c r="AB9">
        <f t="shared" si="2"/>
        <v>0</v>
      </c>
      <c r="AC9">
        <f t="shared" si="3"/>
        <v>0</v>
      </c>
      <c r="AD9">
        <f t="shared" si="4"/>
        <v>0</v>
      </c>
      <c r="AE9">
        <f t="shared" si="5"/>
        <v>0</v>
      </c>
      <c r="AF9" s="38" t="str">
        <f t="shared" si="6"/>
        <v>SRSA</v>
      </c>
      <c r="AG9" s="38">
        <f t="shared" si="7"/>
        <v>0</v>
      </c>
      <c r="AH9" s="38">
        <f t="shared" si="8"/>
        <v>0</v>
      </c>
      <c r="AI9">
        <f t="shared" si="9"/>
        <v>1</v>
      </c>
      <c r="AJ9">
        <f t="shared" si="10"/>
        <v>1</v>
      </c>
      <c r="AK9" t="str">
        <f t="shared" si="11"/>
        <v>Initial</v>
      </c>
      <c r="AL9" t="str">
        <f t="shared" si="12"/>
        <v>SRSA</v>
      </c>
      <c r="AM9">
        <f t="shared" si="13"/>
        <v>0</v>
      </c>
      <c r="AN9">
        <f t="shared" si="14"/>
        <v>0</v>
      </c>
      <c r="AO9">
        <f t="shared" si="15"/>
        <v>0</v>
      </c>
    </row>
    <row r="10" spans="1:41" ht="12.75">
      <c r="A10">
        <v>2302510</v>
      </c>
      <c r="B10">
        <v>14</v>
      </c>
      <c r="C10" t="s">
        <v>56</v>
      </c>
      <c r="D10" t="s">
        <v>57</v>
      </c>
      <c r="E10" t="s">
        <v>58</v>
      </c>
      <c r="F10" s="35">
        <v>4847</v>
      </c>
      <c r="G10" s="3">
        <v>9612</v>
      </c>
      <c r="H10">
        <v>2077633818</v>
      </c>
      <c r="I10" s="4">
        <v>7</v>
      </c>
      <c r="J10" s="4" t="s">
        <v>44</v>
      </c>
      <c r="K10" t="s">
        <v>45</v>
      </c>
      <c r="L10" s="36" t="s">
        <v>46</v>
      </c>
      <c r="M10" s="36">
        <v>129</v>
      </c>
      <c r="N10" s="36" t="s">
        <v>46</v>
      </c>
      <c r="O10" s="36" t="s">
        <v>44</v>
      </c>
      <c r="P10" s="37">
        <v>27.86</v>
      </c>
      <c r="Q10" t="s">
        <v>44</v>
      </c>
      <c r="R10" t="s">
        <v>44</v>
      </c>
      <c r="S10" t="s">
        <v>44</v>
      </c>
      <c r="T10" t="s">
        <v>45</v>
      </c>
      <c r="U10" s="36" t="s">
        <v>45</v>
      </c>
      <c r="V10" s="36">
        <v>13652</v>
      </c>
      <c r="W10" s="36">
        <v>1388</v>
      </c>
      <c r="X10" s="36">
        <v>1553</v>
      </c>
      <c r="Y10" s="36">
        <v>1276</v>
      </c>
      <c r="Z10">
        <f t="shared" si="0"/>
        <v>1</v>
      </c>
      <c r="AA10">
        <f t="shared" si="1"/>
        <v>1</v>
      </c>
      <c r="AB10">
        <f t="shared" si="2"/>
        <v>0</v>
      </c>
      <c r="AC10">
        <f t="shared" si="3"/>
        <v>0</v>
      </c>
      <c r="AD10">
        <f t="shared" si="4"/>
        <v>0</v>
      </c>
      <c r="AE10">
        <f t="shared" si="5"/>
        <v>0</v>
      </c>
      <c r="AF10" s="38" t="str">
        <f t="shared" si="6"/>
        <v>SRSA</v>
      </c>
      <c r="AG10" s="38">
        <f t="shared" si="7"/>
        <v>0</v>
      </c>
      <c r="AH10" s="38">
        <f aca="true" t="shared" si="16" ref="AH10:AH133">IF(AND(AF10="SRSA",O10="NO"),"Trouble",0)</f>
        <v>0</v>
      </c>
      <c r="AI10">
        <f t="shared" si="9"/>
        <v>1</v>
      </c>
      <c r="AJ10">
        <f t="shared" si="10"/>
        <v>1</v>
      </c>
      <c r="AK10" t="str">
        <f t="shared" si="11"/>
        <v>Initial</v>
      </c>
      <c r="AL10" t="str">
        <f t="shared" si="12"/>
        <v>SRSA</v>
      </c>
      <c r="AM10">
        <f t="shared" si="13"/>
        <v>0</v>
      </c>
      <c r="AN10">
        <f t="shared" si="14"/>
        <v>0</v>
      </c>
      <c r="AO10">
        <f t="shared" si="15"/>
        <v>0</v>
      </c>
    </row>
    <row r="11" spans="1:41" ht="12.75">
      <c r="A11">
        <v>2300050</v>
      </c>
      <c r="B11">
        <v>971</v>
      </c>
      <c r="C11" t="s">
        <v>311</v>
      </c>
      <c r="D11" t="s">
        <v>312</v>
      </c>
      <c r="E11" t="s">
        <v>313</v>
      </c>
      <c r="F11" s="35">
        <v>4106</v>
      </c>
      <c r="G11" s="3">
        <v>1930</v>
      </c>
      <c r="H11">
        <v>2078220005</v>
      </c>
      <c r="I11" s="4">
        <v>4</v>
      </c>
      <c r="J11" s="4" t="s">
        <v>45</v>
      </c>
      <c r="K11" t="s">
        <v>45</v>
      </c>
      <c r="L11" s="36" t="s">
        <v>45</v>
      </c>
      <c r="M11" s="36"/>
      <c r="N11" s="36" t="s">
        <v>45</v>
      </c>
      <c r="O11" s="36" t="s">
        <v>45</v>
      </c>
      <c r="P11" s="37" t="s">
        <v>119</v>
      </c>
      <c r="Q11" t="s">
        <v>119</v>
      </c>
      <c r="R11" t="s">
        <v>45</v>
      </c>
      <c r="S11" t="s">
        <v>45</v>
      </c>
      <c r="T11" t="s">
        <v>45</v>
      </c>
      <c r="U11" s="36" t="s">
        <v>45</v>
      </c>
      <c r="V11" s="36">
        <v>30434</v>
      </c>
      <c r="W11" s="36">
        <v>5625</v>
      </c>
      <c r="X11" s="36">
        <v>4336</v>
      </c>
      <c r="Y11" s="36">
        <v>2115</v>
      </c>
      <c r="Z11">
        <f t="shared" si="0"/>
        <v>0</v>
      </c>
      <c r="AA11">
        <f t="shared" si="1"/>
        <v>1</v>
      </c>
      <c r="AB11">
        <f t="shared" si="2"/>
        <v>0</v>
      </c>
      <c r="AC11">
        <f t="shared" si="3"/>
        <v>0</v>
      </c>
      <c r="AD11">
        <f t="shared" si="4"/>
        <v>0</v>
      </c>
      <c r="AE11">
        <f t="shared" si="5"/>
        <v>0</v>
      </c>
      <c r="AF11" s="38">
        <f t="shared" si="6"/>
        <v>0</v>
      </c>
      <c r="AG11" s="38">
        <f t="shared" si="7"/>
        <v>0</v>
      </c>
      <c r="AH11" s="38">
        <f t="shared" si="8"/>
        <v>0</v>
      </c>
      <c r="AI11">
        <f t="shared" si="9"/>
        <v>0</v>
      </c>
      <c r="AJ11">
        <f t="shared" si="10"/>
        <v>1</v>
      </c>
      <c r="AK11">
        <f t="shared" si="11"/>
        <v>0</v>
      </c>
      <c r="AL11">
        <f t="shared" si="12"/>
        <v>0</v>
      </c>
      <c r="AM11">
        <f t="shared" si="13"/>
        <v>0</v>
      </c>
      <c r="AN11">
        <f t="shared" si="14"/>
        <v>0</v>
      </c>
      <c r="AO11">
        <f t="shared" si="15"/>
        <v>0</v>
      </c>
    </row>
    <row r="12" spans="1:41" ht="12.75">
      <c r="A12">
        <v>2302580</v>
      </c>
      <c r="B12">
        <v>16</v>
      </c>
      <c r="C12" t="s">
        <v>319</v>
      </c>
      <c r="D12" t="s">
        <v>320</v>
      </c>
      <c r="E12" t="s">
        <v>321</v>
      </c>
      <c r="F12" s="35">
        <v>4046</v>
      </c>
      <c r="G12" s="3">
        <v>8501</v>
      </c>
      <c r="H12">
        <v>2079851950</v>
      </c>
      <c r="I12" s="4">
        <v>6</v>
      </c>
      <c r="J12" s="4" t="s">
        <v>45</v>
      </c>
      <c r="K12" t="s">
        <v>45</v>
      </c>
      <c r="L12" s="36" t="s">
        <v>45</v>
      </c>
      <c r="M12" s="36">
        <v>386</v>
      </c>
      <c r="N12" s="36" t="s">
        <v>46</v>
      </c>
      <c r="O12" s="36" t="s">
        <v>45</v>
      </c>
      <c r="P12" s="37">
        <v>13.37</v>
      </c>
      <c r="Q12" t="s">
        <v>45</v>
      </c>
      <c r="R12" t="s">
        <v>45</v>
      </c>
      <c r="S12" t="s">
        <v>44</v>
      </c>
      <c r="T12" t="s">
        <v>45</v>
      </c>
      <c r="U12" s="36" t="s">
        <v>45</v>
      </c>
      <c r="V12" s="36">
        <v>21513</v>
      </c>
      <c r="W12" s="36">
        <v>1680</v>
      </c>
      <c r="X12" s="36">
        <v>2826</v>
      </c>
      <c r="Y12" s="36">
        <v>2627</v>
      </c>
      <c r="Z12">
        <f t="shared" si="0"/>
        <v>0</v>
      </c>
      <c r="AA12">
        <f t="shared" si="1"/>
        <v>1</v>
      </c>
      <c r="AB12">
        <f t="shared" si="2"/>
        <v>0</v>
      </c>
      <c r="AC12">
        <f t="shared" si="3"/>
        <v>0</v>
      </c>
      <c r="AD12">
        <f t="shared" si="4"/>
        <v>0</v>
      </c>
      <c r="AE12">
        <f t="shared" si="5"/>
        <v>0</v>
      </c>
      <c r="AF12" s="38">
        <f t="shared" si="6"/>
        <v>0</v>
      </c>
      <c r="AG12" s="38">
        <f t="shared" si="7"/>
        <v>0</v>
      </c>
      <c r="AH12" s="38">
        <f t="shared" si="8"/>
        <v>0</v>
      </c>
      <c r="AI12">
        <f t="shared" si="9"/>
        <v>1</v>
      </c>
      <c r="AJ12">
        <f t="shared" si="10"/>
        <v>0</v>
      </c>
      <c r="AK12">
        <f t="shared" si="11"/>
        <v>0</v>
      </c>
      <c r="AL12">
        <f t="shared" si="12"/>
        <v>0</v>
      </c>
      <c r="AM12">
        <f t="shared" si="13"/>
        <v>0</v>
      </c>
      <c r="AN12">
        <f t="shared" si="14"/>
        <v>0</v>
      </c>
      <c r="AO12">
        <f t="shared" si="15"/>
        <v>0</v>
      </c>
    </row>
    <row r="13" spans="1:41" ht="12.75">
      <c r="A13">
        <v>2302610</v>
      </c>
      <c r="B13">
        <v>20</v>
      </c>
      <c r="C13" t="s">
        <v>322</v>
      </c>
      <c r="D13" t="s">
        <v>323</v>
      </c>
      <c r="E13" t="s">
        <v>324</v>
      </c>
      <c r="F13" s="35">
        <v>4212</v>
      </c>
      <c r="G13" s="3">
        <v>800</v>
      </c>
      <c r="H13">
        <v>2077846431</v>
      </c>
      <c r="I13" s="4">
        <v>2</v>
      </c>
      <c r="J13" s="4" t="s">
        <v>45</v>
      </c>
      <c r="K13" t="s">
        <v>45</v>
      </c>
      <c r="L13" s="36" t="s">
        <v>45</v>
      </c>
      <c r="M13" s="36"/>
      <c r="N13" s="36" t="s">
        <v>45</v>
      </c>
      <c r="O13" s="36" t="s">
        <v>45</v>
      </c>
      <c r="P13" s="37">
        <v>15.761135585</v>
      </c>
      <c r="Q13" t="s">
        <v>45</v>
      </c>
      <c r="R13" t="s">
        <v>45</v>
      </c>
      <c r="S13" t="s">
        <v>45</v>
      </c>
      <c r="T13" t="s">
        <v>45</v>
      </c>
      <c r="U13" s="36" t="s">
        <v>45</v>
      </c>
      <c r="V13" s="36">
        <v>238286</v>
      </c>
      <c r="W13" s="36">
        <v>26620</v>
      </c>
      <c r="X13" s="36">
        <v>33674</v>
      </c>
      <c r="Y13" s="36">
        <v>37199</v>
      </c>
      <c r="Z13">
        <f t="shared" si="0"/>
        <v>0</v>
      </c>
      <c r="AA13">
        <f t="shared" si="1"/>
        <v>1</v>
      </c>
      <c r="AB13">
        <f t="shared" si="2"/>
        <v>0</v>
      </c>
      <c r="AC13">
        <f t="shared" si="3"/>
        <v>0</v>
      </c>
      <c r="AD13">
        <f t="shared" si="4"/>
        <v>0</v>
      </c>
      <c r="AE13">
        <f t="shared" si="5"/>
        <v>0</v>
      </c>
      <c r="AF13" s="38">
        <f t="shared" si="6"/>
        <v>0</v>
      </c>
      <c r="AG13" s="38">
        <f t="shared" si="7"/>
        <v>0</v>
      </c>
      <c r="AH13" s="38">
        <f t="shared" si="8"/>
        <v>0</v>
      </c>
      <c r="AI13">
        <f t="shared" si="9"/>
        <v>0</v>
      </c>
      <c r="AJ13">
        <f t="shared" si="10"/>
        <v>0</v>
      </c>
      <c r="AK13">
        <f t="shared" si="11"/>
        <v>0</v>
      </c>
      <c r="AL13">
        <f t="shared" si="12"/>
        <v>0</v>
      </c>
      <c r="AM13">
        <f t="shared" si="13"/>
        <v>0</v>
      </c>
      <c r="AN13">
        <f t="shared" si="14"/>
        <v>0</v>
      </c>
      <c r="AO13">
        <f t="shared" si="15"/>
        <v>0</v>
      </c>
    </row>
    <row r="14" spans="1:41" ht="12.75">
      <c r="A14">
        <v>2302640</v>
      </c>
      <c r="B14">
        <v>21</v>
      </c>
      <c r="C14" t="s">
        <v>325</v>
      </c>
      <c r="D14" t="s">
        <v>326</v>
      </c>
      <c r="E14" t="s">
        <v>118</v>
      </c>
      <c r="F14" s="35">
        <v>4330</v>
      </c>
      <c r="G14" s="3">
        <v>9105</v>
      </c>
      <c r="H14">
        <v>2076262468</v>
      </c>
      <c r="I14" s="4">
        <v>6</v>
      </c>
      <c r="J14" s="4" t="s">
        <v>45</v>
      </c>
      <c r="K14" t="s">
        <v>45</v>
      </c>
      <c r="L14" s="36" t="s">
        <v>45</v>
      </c>
      <c r="M14" s="36">
        <v>2556</v>
      </c>
      <c r="N14" s="36" t="s">
        <v>45</v>
      </c>
      <c r="O14" s="36" t="s">
        <v>45</v>
      </c>
      <c r="P14" s="37">
        <v>28.25</v>
      </c>
      <c r="Q14" t="s">
        <v>44</v>
      </c>
      <c r="R14" t="s">
        <v>44</v>
      </c>
      <c r="S14" t="s">
        <v>44</v>
      </c>
      <c r="T14" t="s">
        <v>45</v>
      </c>
      <c r="U14" s="36" t="s">
        <v>44</v>
      </c>
      <c r="V14" s="36">
        <v>223414</v>
      </c>
      <c r="W14" s="36">
        <v>24692</v>
      </c>
      <c r="X14" s="36">
        <v>26448</v>
      </c>
      <c r="Y14" s="36">
        <v>28147</v>
      </c>
      <c r="Z14">
        <f t="shared" si="0"/>
        <v>0</v>
      </c>
      <c r="AA14">
        <f t="shared" si="1"/>
        <v>0</v>
      </c>
      <c r="AB14">
        <f t="shared" si="2"/>
        <v>0</v>
      </c>
      <c r="AC14">
        <f t="shared" si="3"/>
        <v>0</v>
      </c>
      <c r="AD14">
        <f t="shared" si="4"/>
        <v>0</v>
      </c>
      <c r="AE14">
        <f t="shared" si="5"/>
        <v>0</v>
      </c>
      <c r="AF14" s="38">
        <f t="shared" si="6"/>
        <v>0</v>
      </c>
      <c r="AG14" s="38">
        <f t="shared" si="7"/>
        <v>0</v>
      </c>
      <c r="AH14" s="38">
        <f t="shared" si="8"/>
        <v>0</v>
      </c>
      <c r="AI14">
        <f t="shared" si="9"/>
        <v>1</v>
      </c>
      <c r="AJ14">
        <f t="shared" si="10"/>
        <v>1</v>
      </c>
      <c r="AK14" t="str">
        <f t="shared" si="11"/>
        <v>Initial</v>
      </c>
      <c r="AL14">
        <f t="shared" si="12"/>
        <v>0</v>
      </c>
      <c r="AM14" t="str">
        <f t="shared" si="13"/>
        <v>RLIS</v>
      </c>
      <c r="AN14">
        <f t="shared" si="14"/>
        <v>0</v>
      </c>
      <c r="AO14">
        <f t="shared" si="15"/>
        <v>0</v>
      </c>
    </row>
    <row r="15" spans="1:41" ht="12.75">
      <c r="A15">
        <v>2302730</v>
      </c>
      <c r="B15">
        <v>24</v>
      </c>
      <c r="C15" t="s">
        <v>59</v>
      </c>
      <c r="D15" t="s">
        <v>60</v>
      </c>
      <c r="E15" t="s">
        <v>61</v>
      </c>
      <c r="F15" s="35">
        <v>4694</v>
      </c>
      <c r="G15" s="3">
        <v>580</v>
      </c>
      <c r="H15">
        <v>2074276913</v>
      </c>
      <c r="I15" s="4">
        <v>7</v>
      </c>
      <c r="J15" s="4" t="s">
        <v>44</v>
      </c>
      <c r="K15" t="s">
        <v>45</v>
      </c>
      <c r="L15" s="36" t="s">
        <v>46</v>
      </c>
      <c r="M15" s="36">
        <v>439</v>
      </c>
      <c r="N15" s="36" t="s">
        <v>46</v>
      </c>
      <c r="O15" s="36" t="s">
        <v>44</v>
      </c>
      <c r="P15" s="37">
        <v>24.67</v>
      </c>
      <c r="Q15" t="s">
        <v>44</v>
      </c>
      <c r="R15" t="s">
        <v>44</v>
      </c>
      <c r="S15" t="s">
        <v>44</v>
      </c>
      <c r="T15" t="s">
        <v>45</v>
      </c>
      <c r="U15" s="36" t="s">
        <v>45</v>
      </c>
      <c r="V15" s="36">
        <v>21179</v>
      </c>
      <c r="W15" s="36">
        <v>3258</v>
      </c>
      <c r="X15" s="36">
        <v>3863</v>
      </c>
      <c r="Y15" s="36">
        <v>4351</v>
      </c>
      <c r="Z15">
        <f t="shared" si="0"/>
        <v>1</v>
      </c>
      <c r="AA15">
        <f t="shared" si="1"/>
        <v>1</v>
      </c>
      <c r="AB15">
        <f t="shared" si="2"/>
        <v>0</v>
      </c>
      <c r="AC15">
        <f t="shared" si="3"/>
        <v>0</v>
      </c>
      <c r="AD15">
        <f t="shared" si="4"/>
        <v>0</v>
      </c>
      <c r="AE15">
        <f t="shared" si="5"/>
        <v>0</v>
      </c>
      <c r="AF15" s="38" t="str">
        <f t="shared" si="6"/>
        <v>SRSA</v>
      </c>
      <c r="AG15" s="38">
        <f t="shared" si="7"/>
        <v>0</v>
      </c>
      <c r="AH15" s="38">
        <f t="shared" si="8"/>
        <v>0</v>
      </c>
      <c r="AI15">
        <f t="shared" si="9"/>
        <v>1</v>
      </c>
      <c r="AJ15">
        <f t="shared" si="10"/>
        <v>1</v>
      </c>
      <c r="AK15" t="str">
        <f t="shared" si="11"/>
        <v>Initial</v>
      </c>
      <c r="AL15" t="str">
        <f t="shared" si="12"/>
        <v>SRSA</v>
      </c>
      <c r="AM15">
        <f t="shared" si="13"/>
        <v>0</v>
      </c>
      <c r="AN15">
        <f t="shared" si="14"/>
        <v>0</v>
      </c>
      <c r="AO15">
        <f t="shared" si="15"/>
        <v>0</v>
      </c>
    </row>
    <row r="16" spans="1:41" ht="12.75">
      <c r="A16">
        <v>2302820</v>
      </c>
      <c r="B16">
        <v>27</v>
      </c>
      <c r="C16" t="s">
        <v>327</v>
      </c>
      <c r="D16" t="s">
        <v>328</v>
      </c>
      <c r="E16" t="s">
        <v>329</v>
      </c>
      <c r="F16" s="35">
        <v>4401</v>
      </c>
      <c r="G16" s="3">
        <v>5118</v>
      </c>
      <c r="H16">
        <v>2079454400</v>
      </c>
      <c r="I16" s="4">
        <v>2</v>
      </c>
      <c r="J16" s="4" t="s">
        <v>45</v>
      </c>
      <c r="K16" t="s">
        <v>45</v>
      </c>
      <c r="L16" s="36" t="s">
        <v>45</v>
      </c>
      <c r="M16" s="36"/>
      <c r="N16" s="36" t="s">
        <v>45</v>
      </c>
      <c r="O16" s="36" t="s">
        <v>45</v>
      </c>
      <c r="P16" s="37">
        <v>14.864864865</v>
      </c>
      <c r="Q16" t="s">
        <v>45</v>
      </c>
      <c r="R16" t="s">
        <v>45</v>
      </c>
      <c r="S16" t="s">
        <v>45</v>
      </c>
      <c r="T16" t="s">
        <v>45</v>
      </c>
      <c r="U16" s="36" t="s">
        <v>45</v>
      </c>
      <c r="V16" s="36">
        <v>349727</v>
      </c>
      <c r="W16" s="36">
        <v>39024</v>
      </c>
      <c r="X16" s="36">
        <v>44623</v>
      </c>
      <c r="Y16" s="36">
        <v>32714</v>
      </c>
      <c r="Z16">
        <f t="shared" si="0"/>
        <v>0</v>
      </c>
      <c r="AA16">
        <f t="shared" si="1"/>
        <v>1</v>
      </c>
      <c r="AB16">
        <f t="shared" si="2"/>
        <v>0</v>
      </c>
      <c r="AC16">
        <f t="shared" si="3"/>
        <v>0</v>
      </c>
      <c r="AD16">
        <f t="shared" si="4"/>
        <v>0</v>
      </c>
      <c r="AE16">
        <f t="shared" si="5"/>
        <v>0</v>
      </c>
      <c r="AF16" s="38">
        <f t="shared" si="6"/>
        <v>0</v>
      </c>
      <c r="AG16" s="38">
        <f t="shared" si="7"/>
        <v>0</v>
      </c>
      <c r="AH16" s="38">
        <f t="shared" si="8"/>
        <v>0</v>
      </c>
      <c r="AI16">
        <f t="shared" si="9"/>
        <v>0</v>
      </c>
      <c r="AJ16">
        <f t="shared" si="10"/>
        <v>0</v>
      </c>
      <c r="AK16">
        <f t="shared" si="11"/>
        <v>0</v>
      </c>
      <c r="AL16">
        <f t="shared" si="12"/>
        <v>0</v>
      </c>
      <c r="AM16">
        <f t="shared" si="13"/>
        <v>0</v>
      </c>
      <c r="AN16">
        <f t="shared" si="14"/>
        <v>0</v>
      </c>
      <c r="AO16">
        <f t="shared" si="15"/>
        <v>0</v>
      </c>
    </row>
    <row r="17" spans="1:41" ht="12.75">
      <c r="A17">
        <v>2312370</v>
      </c>
      <c r="B17">
        <v>851</v>
      </c>
      <c r="C17" t="s">
        <v>505</v>
      </c>
      <c r="D17" t="s">
        <v>506</v>
      </c>
      <c r="E17" t="s">
        <v>329</v>
      </c>
      <c r="F17" s="35">
        <v>4401</v>
      </c>
      <c r="G17" s="3">
        <v>5604</v>
      </c>
      <c r="H17">
        <v>2079425296</v>
      </c>
      <c r="I17" s="4">
        <v>2</v>
      </c>
      <c r="J17" s="4" t="s">
        <v>45</v>
      </c>
      <c r="K17" t="s">
        <v>45</v>
      </c>
      <c r="L17" s="36" t="s">
        <v>45</v>
      </c>
      <c r="M17" s="36"/>
      <c r="N17" s="36" t="s">
        <v>45</v>
      </c>
      <c r="O17" s="36" t="s">
        <v>45</v>
      </c>
      <c r="P17" s="37" t="s">
        <v>119</v>
      </c>
      <c r="Q17" t="s">
        <v>119</v>
      </c>
      <c r="R17" t="s">
        <v>44</v>
      </c>
      <c r="S17" t="s">
        <v>45</v>
      </c>
      <c r="T17" t="s">
        <v>45</v>
      </c>
      <c r="U17" s="36" t="s">
        <v>45</v>
      </c>
      <c r="V17" s="36"/>
      <c r="W17" s="36"/>
      <c r="X17" s="36"/>
      <c r="Y17" s="36"/>
      <c r="Z17">
        <f t="shared" si="0"/>
        <v>0</v>
      </c>
      <c r="AA17">
        <f t="shared" si="1"/>
        <v>1</v>
      </c>
      <c r="AB17">
        <f t="shared" si="2"/>
        <v>0</v>
      </c>
      <c r="AC17">
        <f t="shared" si="3"/>
        <v>0</v>
      </c>
      <c r="AD17">
        <f t="shared" si="4"/>
        <v>0</v>
      </c>
      <c r="AE17">
        <f t="shared" si="5"/>
        <v>0</v>
      </c>
      <c r="AF17" s="38">
        <f t="shared" si="6"/>
        <v>0</v>
      </c>
      <c r="AG17" s="38">
        <f t="shared" si="7"/>
        <v>0</v>
      </c>
      <c r="AH17" s="38">
        <f t="shared" si="8"/>
        <v>0</v>
      </c>
      <c r="AI17">
        <f t="shared" si="9"/>
        <v>0</v>
      </c>
      <c r="AJ17">
        <f t="shared" si="10"/>
        <v>1</v>
      </c>
      <c r="AK17">
        <f t="shared" si="11"/>
        <v>0</v>
      </c>
      <c r="AL17">
        <f t="shared" si="12"/>
        <v>0</v>
      </c>
      <c r="AM17">
        <f t="shared" si="13"/>
        <v>0</v>
      </c>
      <c r="AN17">
        <f t="shared" si="14"/>
        <v>0</v>
      </c>
      <c r="AO17">
        <f t="shared" si="15"/>
        <v>0</v>
      </c>
    </row>
    <row r="18" spans="1:41" ht="12.75">
      <c r="A18">
        <v>2302850</v>
      </c>
      <c r="B18">
        <v>28</v>
      </c>
      <c r="C18" t="s">
        <v>62</v>
      </c>
      <c r="D18" t="s">
        <v>63</v>
      </c>
      <c r="E18" t="s">
        <v>64</v>
      </c>
      <c r="F18" s="35">
        <v>4660</v>
      </c>
      <c r="G18" s="3">
        <v>60</v>
      </c>
      <c r="H18">
        <v>2072885049</v>
      </c>
      <c r="I18" s="4">
        <v>7</v>
      </c>
      <c r="J18" s="4" t="s">
        <v>44</v>
      </c>
      <c r="K18" t="s">
        <v>45</v>
      </c>
      <c r="L18" s="36" t="s">
        <v>46</v>
      </c>
      <c r="M18" s="36">
        <v>423</v>
      </c>
      <c r="N18" s="36" t="s">
        <v>46</v>
      </c>
      <c r="O18" s="36" t="s">
        <v>44</v>
      </c>
      <c r="P18" s="37">
        <v>8.52</v>
      </c>
      <c r="Q18" t="s">
        <v>45</v>
      </c>
      <c r="R18" t="s">
        <v>45</v>
      </c>
      <c r="S18" t="s">
        <v>44</v>
      </c>
      <c r="T18" t="s">
        <v>45</v>
      </c>
      <c r="U18" s="36" t="s">
        <v>45</v>
      </c>
      <c r="V18" s="36">
        <v>25416</v>
      </c>
      <c r="W18" s="36">
        <v>1782</v>
      </c>
      <c r="X18" s="36">
        <v>2977</v>
      </c>
      <c r="Y18" s="36">
        <v>2627</v>
      </c>
      <c r="Z18">
        <f t="shared" si="0"/>
        <v>1</v>
      </c>
      <c r="AA18">
        <f t="shared" si="1"/>
        <v>1</v>
      </c>
      <c r="AB18">
        <f t="shared" si="2"/>
        <v>0</v>
      </c>
      <c r="AC18">
        <f t="shared" si="3"/>
        <v>0</v>
      </c>
      <c r="AD18">
        <f t="shared" si="4"/>
        <v>0</v>
      </c>
      <c r="AE18">
        <f t="shared" si="5"/>
        <v>0</v>
      </c>
      <c r="AF18" s="38" t="str">
        <f t="shared" si="6"/>
        <v>SRSA</v>
      </c>
      <c r="AG18" s="38">
        <f t="shared" si="7"/>
        <v>0</v>
      </c>
      <c r="AH18" s="38">
        <f t="shared" si="8"/>
        <v>0</v>
      </c>
      <c r="AI18">
        <f t="shared" si="9"/>
        <v>1</v>
      </c>
      <c r="AJ18">
        <f t="shared" si="10"/>
        <v>0</v>
      </c>
      <c r="AK18">
        <f t="shared" si="11"/>
        <v>0</v>
      </c>
      <c r="AL18">
        <f t="shared" si="12"/>
        <v>0</v>
      </c>
      <c r="AM18">
        <f t="shared" si="13"/>
        <v>0</v>
      </c>
      <c r="AN18">
        <f t="shared" si="14"/>
        <v>0</v>
      </c>
      <c r="AO18">
        <f t="shared" si="15"/>
        <v>0</v>
      </c>
    </row>
    <row r="19" spans="1:41" ht="12.75">
      <c r="A19">
        <v>2302940</v>
      </c>
      <c r="B19">
        <v>30</v>
      </c>
      <c r="C19" t="s">
        <v>330</v>
      </c>
      <c r="D19" t="s">
        <v>331</v>
      </c>
      <c r="E19" t="s">
        <v>332</v>
      </c>
      <c r="F19" s="35">
        <v>4530</v>
      </c>
      <c r="G19" s="3">
        <v>2125</v>
      </c>
      <c r="H19">
        <v>2074436601</v>
      </c>
      <c r="I19" s="4">
        <v>6</v>
      </c>
      <c r="J19" s="4" t="s">
        <v>45</v>
      </c>
      <c r="K19" t="s">
        <v>45</v>
      </c>
      <c r="L19" s="36" t="s">
        <v>45</v>
      </c>
      <c r="M19" s="36">
        <v>1758</v>
      </c>
      <c r="N19" s="36" t="s">
        <v>45</v>
      </c>
      <c r="O19" s="36" t="s">
        <v>45</v>
      </c>
      <c r="P19" s="37">
        <v>23.58</v>
      </c>
      <c r="Q19" t="s">
        <v>44</v>
      </c>
      <c r="R19" t="s">
        <v>44</v>
      </c>
      <c r="S19" t="s">
        <v>44</v>
      </c>
      <c r="T19" t="s">
        <v>45</v>
      </c>
      <c r="U19" s="36" t="s">
        <v>44</v>
      </c>
      <c r="V19" s="36">
        <v>121969</v>
      </c>
      <c r="W19" s="36">
        <v>12886</v>
      </c>
      <c r="X19" s="36">
        <v>16862</v>
      </c>
      <c r="Y19" s="36">
        <v>12953</v>
      </c>
      <c r="Z19">
        <f t="shared" si="0"/>
        <v>0</v>
      </c>
      <c r="AA19">
        <f t="shared" si="1"/>
        <v>0</v>
      </c>
      <c r="AB19">
        <f t="shared" si="2"/>
        <v>0</v>
      </c>
      <c r="AC19">
        <f t="shared" si="3"/>
        <v>0</v>
      </c>
      <c r="AD19">
        <f t="shared" si="4"/>
        <v>0</v>
      </c>
      <c r="AE19">
        <f t="shared" si="5"/>
        <v>0</v>
      </c>
      <c r="AF19" s="38">
        <f t="shared" si="6"/>
        <v>0</v>
      </c>
      <c r="AG19" s="38">
        <f t="shared" si="7"/>
        <v>0</v>
      </c>
      <c r="AH19" s="38">
        <f t="shared" si="8"/>
        <v>0</v>
      </c>
      <c r="AI19">
        <f t="shared" si="9"/>
        <v>1</v>
      </c>
      <c r="AJ19">
        <f t="shared" si="10"/>
        <v>1</v>
      </c>
      <c r="AK19" t="str">
        <f t="shared" si="11"/>
        <v>Initial</v>
      </c>
      <c r="AL19">
        <f t="shared" si="12"/>
        <v>0</v>
      </c>
      <c r="AM19" t="str">
        <f t="shared" si="13"/>
        <v>RLIS</v>
      </c>
      <c r="AN19">
        <f t="shared" si="14"/>
        <v>0</v>
      </c>
      <c r="AO19">
        <f t="shared" si="15"/>
        <v>0</v>
      </c>
    </row>
    <row r="20" spans="1:41" ht="12.75">
      <c r="A20">
        <v>2302950</v>
      </c>
      <c r="B20">
        <v>31</v>
      </c>
      <c r="C20" t="s">
        <v>65</v>
      </c>
      <c r="D20" t="s">
        <v>66</v>
      </c>
      <c r="E20" t="s">
        <v>67</v>
      </c>
      <c r="F20" s="35">
        <v>4649</v>
      </c>
      <c r="G20" s="3">
        <v>309</v>
      </c>
      <c r="H20">
        <v>2074972154</v>
      </c>
      <c r="I20" s="4">
        <v>7</v>
      </c>
      <c r="J20" s="4" t="s">
        <v>44</v>
      </c>
      <c r="K20" t="s">
        <v>45</v>
      </c>
      <c r="L20" s="36" t="s">
        <v>46</v>
      </c>
      <c r="M20" s="36">
        <v>59</v>
      </c>
      <c r="N20" s="36" t="s">
        <v>46</v>
      </c>
      <c r="O20" s="36" t="s">
        <v>44</v>
      </c>
      <c r="P20" s="37">
        <v>30.16</v>
      </c>
      <c r="Q20" t="s">
        <v>44</v>
      </c>
      <c r="R20" t="s">
        <v>45</v>
      </c>
      <c r="S20" t="s">
        <v>44</v>
      </c>
      <c r="T20" t="s">
        <v>45</v>
      </c>
      <c r="U20" s="36" t="s">
        <v>45</v>
      </c>
      <c r="V20" s="36">
        <v>10061</v>
      </c>
      <c r="W20" s="36">
        <v>1841</v>
      </c>
      <c r="X20" s="36">
        <v>1677</v>
      </c>
      <c r="Y20" s="36">
        <v>762</v>
      </c>
      <c r="Z20">
        <f t="shared" si="0"/>
        <v>1</v>
      </c>
      <c r="AA20">
        <f t="shared" si="1"/>
        <v>1</v>
      </c>
      <c r="AB20">
        <f t="shared" si="2"/>
        <v>0</v>
      </c>
      <c r="AC20">
        <f t="shared" si="3"/>
        <v>0</v>
      </c>
      <c r="AD20">
        <f t="shared" si="4"/>
        <v>0</v>
      </c>
      <c r="AE20">
        <f t="shared" si="5"/>
        <v>0</v>
      </c>
      <c r="AF20" s="38" t="str">
        <f t="shared" si="6"/>
        <v>SRSA</v>
      </c>
      <c r="AG20" s="38">
        <f t="shared" si="7"/>
        <v>0</v>
      </c>
      <c r="AH20" s="38">
        <f t="shared" si="8"/>
        <v>0</v>
      </c>
      <c r="AI20">
        <f t="shared" si="9"/>
        <v>1</v>
      </c>
      <c r="AJ20">
        <f t="shared" si="10"/>
        <v>1</v>
      </c>
      <c r="AK20" t="str">
        <f t="shared" si="11"/>
        <v>Initial</v>
      </c>
      <c r="AL20" t="str">
        <f t="shared" si="12"/>
        <v>SRSA</v>
      </c>
      <c r="AM20">
        <f t="shared" si="13"/>
        <v>0</v>
      </c>
      <c r="AN20">
        <f t="shared" si="14"/>
        <v>0</v>
      </c>
      <c r="AO20">
        <f t="shared" si="15"/>
        <v>0</v>
      </c>
    </row>
    <row r="21" spans="1:41" ht="12.75">
      <c r="A21">
        <v>2313210</v>
      </c>
      <c r="B21">
        <v>852</v>
      </c>
      <c r="C21" t="s">
        <v>509</v>
      </c>
      <c r="D21" t="s">
        <v>510</v>
      </c>
      <c r="E21" t="s">
        <v>511</v>
      </c>
      <c r="F21" s="35">
        <v>4915</v>
      </c>
      <c r="G21" s="3">
        <v>9627</v>
      </c>
      <c r="H21">
        <v>2073425231</v>
      </c>
      <c r="I21" s="4">
        <v>7</v>
      </c>
      <c r="J21" s="4" t="s">
        <v>44</v>
      </c>
      <c r="K21" t="s">
        <v>45</v>
      </c>
      <c r="L21" s="36" t="s">
        <v>46</v>
      </c>
      <c r="M21" s="36"/>
      <c r="N21" s="36" t="s">
        <v>45</v>
      </c>
      <c r="O21" s="36" t="s">
        <v>45</v>
      </c>
      <c r="P21" s="37" t="s">
        <v>119</v>
      </c>
      <c r="Q21" t="s">
        <v>119</v>
      </c>
      <c r="R21" t="s">
        <v>44</v>
      </c>
      <c r="S21" t="s">
        <v>44</v>
      </c>
      <c r="T21" t="s">
        <v>45</v>
      </c>
      <c r="U21" s="36" t="s">
        <v>45</v>
      </c>
      <c r="V21" s="36"/>
      <c r="W21" s="36"/>
      <c r="X21" s="36"/>
      <c r="Y21" s="36"/>
      <c r="Z21">
        <f t="shared" si="0"/>
        <v>1</v>
      </c>
      <c r="AA21">
        <v>0</v>
      </c>
      <c r="AB21">
        <f t="shared" si="2"/>
        <v>0</v>
      </c>
      <c r="AC21">
        <v>0</v>
      </c>
      <c r="AD21">
        <f t="shared" si="4"/>
        <v>0</v>
      </c>
      <c r="AE21">
        <f t="shared" si="5"/>
        <v>0</v>
      </c>
      <c r="AF21" s="38">
        <f t="shared" si="6"/>
        <v>0</v>
      </c>
      <c r="AG21" s="38">
        <f t="shared" si="7"/>
        <v>0</v>
      </c>
      <c r="AH21" s="38">
        <f t="shared" si="8"/>
        <v>0</v>
      </c>
      <c r="AI21">
        <f t="shared" si="9"/>
        <v>1</v>
      </c>
      <c r="AJ21">
        <f t="shared" si="10"/>
        <v>1</v>
      </c>
      <c r="AK21" t="str">
        <f t="shared" si="11"/>
        <v>Initial</v>
      </c>
      <c r="AL21">
        <f t="shared" si="12"/>
        <v>0</v>
      </c>
      <c r="AM21" t="str">
        <f t="shared" si="13"/>
        <v>RLIS</v>
      </c>
      <c r="AN21">
        <f t="shared" si="14"/>
        <v>0</v>
      </c>
      <c r="AO21" t="str">
        <f t="shared" si="15"/>
        <v>Trouble</v>
      </c>
    </row>
    <row r="22" spans="1:41" ht="12.75">
      <c r="A22">
        <v>2303150</v>
      </c>
      <c r="B22">
        <v>40</v>
      </c>
      <c r="C22" t="s">
        <v>333</v>
      </c>
      <c r="D22" t="s">
        <v>334</v>
      </c>
      <c r="E22" t="s">
        <v>335</v>
      </c>
      <c r="F22" s="35">
        <v>4005</v>
      </c>
      <c r="G22" s="3">
        <v>1865</v>
      </c>
      <c r="H22">
        <v>2072828280</v>
      </c>
      <c r="I22" s="4">
        <v>6</v>
      </c>
      <c r="J22" s="4" t="s">
        <v>45</v>
      </c>
      <c r="K22" t="s">
        <v>45</v>
      </c>
      <c r="L22" s="36" t="s">
        <v>45</v>
      </c>
      <c r="M22" s="36"/>
      <c r="N22" s="36" t="s">
        <v>45</v>
      </c>
      <c r="O22" s="36" t="s">
        <v>45</v>
      </c>
      <c r="P22" s="37">
        <v>19.114567754</v>
      </c>
      <c r="Q22" t="s">
        <v>45</v>
      </c>
      <c r="R22" t="s">
        <v>45</v>
      </c>
      <c r="S22" t="s">
        <v>44</v>
      </c>
      <c r="T22" t="s">
        <v>45</v>
      </c>
      <c r="U22" s="36" t="s">
        <v>45</v>
      </c>
      <c r="V22" s="36">
        <v>238336</v>
      </c>
      <c r="W22" s="36">
        <v>26766</v>
      </c>
      <c r="X22" s="36">
        <v>28037</v>
      </c>
      <c r="Y22" s="36">
        <v>20423</v>
      </c>
      <c r="Z22">
        <f t="shared" si="0"/>
        <v>0</v>
      </c>
      <c r="AA22">
        <f aca="true" t="shared" si="17" ref="AA22:AA58">IF(OR(M22&lt;600,N22="YES"),1,0)</f>
        <v>1</v>
      </c>
      <c r="AB22">
        <f t="shared" si="2"/>
        <v>0</v>
      </c>
      <c r="AC22">
        <f aca="true" t="shared" si="18" ref="AC22:AC58">IF(AND(OR(M22&lt;600,N22="YES"),(AA22=0)),"Trouble",0)</f>
        <v>0</v>
      </c>
      <c r="AD22">
        <f t="shared" si="4"/>
        <v>0</v>
      </c>
      <c r="AE22">
        <f t="shared" si="5"/>
        <v>0</v>
      </c>
      <c r="AF22" s="38">
        <f t="shared" si="6"/>
        <v>0</v>
      </c>
      <c r="AG22" s="38">
        <f t="shared" si="7"/>
        <v>0</v>
      </c>
      <c r="AH22" s="38">
        <f t="shared" si="8"/>
        <v>0</v>
      </c>
      <c r="AI22">
        <f t="shared" si="9"/>
        <v>1</v>
      </c>
      <c r="AJ22">
        <f t="shared" si="10"/>
        <v>0</v>
      </c>
      <c r="AK22">
        <f t="shared" si="11"/>
        <v>0</v>
      </c>
      <c r="AL22">
        <f t="shared" si="12"/>
        <v>0</v>
      </c>
      <c r="AM22">
        <f t="shared" si="13"/>
        <v>0</v>
      </c>
      <c r="AN22">
        <f t="shared" si="14"/>
        <v>0</v>
      </c>
      <c r="AO22">
        <f t="shared" si="15"/>
        <v>0</v>
      </c>
    </row>
    <row r="23" spans="1:41" ht="12.75">
      <c r="A23">
        <v>2303210</v>
      </c>
      <c r="B23">
        <v>44</v>
      </c>
      <c r="C23" t="s">
        <v>68</v>
      </c>
      <c r="D23" t="s">
        <v>69</v>
      </c>
      <c r="E23" t="s">
        <v>70</v>
      </c>
      <c r="F23" s="35">
        <v>4614</v>
      </c>
      <c r="G23" s="3">
        <v>630</v>
      </c>
      <c r="H23">
        <v>2073749927</v>
      </c>
      <c r="I23" s="4">
        <v>7</v>
      </c>
      <c r="J23" s="4" t="s">
        <v>44</v>
      </c>
      <c r="K23" t="s">
        <v>45</v>
      </c>
      <c r="L23" s="36" t="s">
        <v>46</v>
      </c>
      <c r="M23" s="36">
        <v>210</v>
      </c>
      <c r="N23" s="36" t="s">
        <v>46</v>
      </c>
      <c r="O23" s="36" t="s">
        <v>44</v>
      </c>
      <c r="P23" s="37">
        <v>20.37</v>
      </c>
      <c r="Q23" t="s">
        <v>44</v>
      </c>
      <c r="R23" t="s">
        <v>44</v>
      </c>
      <c r="S23" t="s">
        <v>44</v>
      </c>
      <c r="T23" t="s">
        <v>45</v>
      </c>
      <c r="U23" s="36" t="s">
        <v>45</v>
      </c>
      <c r="V23" s="36">
        <v>30769</v>
      </c>
      <c r="W23" s="36">
        <v>1256</v>
      </c>
      <c r="X23" s="36">
        <v>3275</v>
      </c>
      <c r="Y23" s="36">
        <v>4439</v>
      </c>
      <c r="Z23">
        <f t="shared" si="0"/>
        <v>1</v>
      </c>
      <c r="AA23">
        <f t="shared" si="17"/>
        <v>1</v>
      </c>
      <c r="AB23">
        <f t="shared" si="2"/>
        <v>0</v>
      </c>
      <c r="AC23">
        <f t="shared" si="18"/>
        <v>0</v>
      </c>
      <c r="AD23">
        <f t="shared" si="4"/>
        <v>0</v>
      </c>
      <c r="AE23">
        <f t="shared" si="5"/>
        <v>0</v>
      </c>
      <c r="AF23" s="38" t="str">
        <f t="shared" si="6"/>
        <v>SRSA</v>
      </c>
      <c r="AG23" s="38">
        <f t="shared" si="7"/>
        <v>0</v>
      </c>
      <c r="AH23" s="38">
        <f t="shared" si="8"/>
        <v>0</v>
      </c>
      <c r="AI23">
        <f t="shared" si="9"/>
        <v>1</v>
      </c>
      <c r="AJ23">
        <f t="shared" si="10"/>
        <v>1</v>
      </c>
      <c r="AK23" t="str">
        <f t="shared" si="11"/>
        <v>Initial</v>
      </c>
      <c r="AL23" t="str">
        <f t="shared" si="12"/>
        <v>SRSA</v>
      </c>
      <c r="AM23">
        <f t="shared" si="13"/>
        <v>0</v>
      </c>
      <c r="AN23">
        <f t="shared" si="14"/>
        <v>0</v>
      </c>
      <c r="AO23">
        <f t="shared" si="15"/>
        <v>0</v>
      </c>
    </row>
    <row r="24" spans="1:41" ht="12.75">
      <c r="A24">
        <v>2303290</v>
      </c>
      <c r="B24">
        <v>903</v>
      </c>
      <c r="C24" t="s">
        <v>336</v>
      </c>
      <c r="D24" t="s">
        <v>114</v>
      </c>
      <c r="E24" t="s">
        <v>115</v>
      </c>
      <c r="F24" s="35">
        <v>4538</v>
      </c>
      <c r="G24" s="3">
        <v>1834</v>
      </c>
      <c r="H24">
        <v>2076332874</v>
      </c>
      <c r="I24" s="4">
        <v>7</v>
      </c>
      <c r="J24" s="4" t="s">
        <v>44</v>
      </c>
      <c r="K24" t="s">
        <v>45</v>
      </c>
      <c r="L24" s="36" t="s">
        <v>46</v>
      </c>
      <c r="M24" s="36">
        <v>793</v>
      </c>
      <c r="N24" s="36" t="s">
        <v>45</v>
      </c>
      <c r="O24" s="36" t="s">
        <v>45</v>
      </c>
      <c r="P24" s="37">
        <v>11.44</v>
      </c>
      <c r="Q24" t="s">
        <v>45</v>
      </c>
      <c r="R24" t="s">
        <v>45</v>
      </c>
      <c r="S24" t="s">
        <v>44</v>
      </c>
      <c r="T24" t="s">
        <v>45</v>
      </c>
      <c r="U24" s="36" t="s">
        <v>45</v>
      </c>
      <c r="V24" s="36">
        <v>44270</v>
      </c>
      <c r="W24" s="36">
        <v>3170</v>
      </c>
      <c r="X24" s="36">
        <v>5235</v>
      </c>
      <c r="Y24" s="36">
        <v>4987</v>
      </c>
      <c r="Z24">
        <f t="shared" si="0"/>
        <v>1</v>
      </c>
      <c r="AA24">
        <f t="shared" si="17"/>
        <v>0</v>
      </c>
      <c r="AB24">
        <f t="shared" si="2"/>
        <v>0</v>
      </c>
      <c r="AC24">
        <f t="shared" si="18"/>
        <v>0</v>
      </c>
      <c r="AD24">
        <f t="shared" si="4"/>
        <v>0</v>
      </c>
      <c r="AE24">
        <f t="shared" si="5"/>
        <v>0</v>
      </c>
      <c r="AF24" s="38">
        <f t="shared" si="6"/>
        <v>0</v>
      </c>
      <c r="AG24" s="38">
        <f t="shared" si="7"/>
        <v>0</v>
      </c>
      <c r="AH24" s="38">
        <f t="shared" si="8"/>
        <v>0</v>
      </c>
      <c r="AI24">
        <f t="shared" si="9"/>
        <v>1</v>
      </c>
      <c r="AJ24">
        <f t="shared" si="10"/>
        <v>0</v>
      </c>
      <c r="AK24">
        <f t="shared" si="11"/>
        <v>0</v>
      </c>
      <c r="AL24">
        <f t="shared" si="12"/>
        <v>0</v>
      </c>
      <c r="AM24">
        <f t="shared" si="13"/>
        <v>0</v>
      </c>
      <c r="AN24">
        <f t="shared" si="14"/>
        <v>0</v>
      </c>
      <c r="AO24">
        <f t="shared" si="15"/>
        <v>0</v>
      </c>
    </row>
    <row r="25" spans="1:41" ht="12.75">
      <c r="A25">
        <v>2303450</v>
      </c>
      <c r="B25">
        <v>51</v>
      </c>
      <c r="C25" t="s">
        <v>71</v>
      </c>
      <c r="D25" t="s">
        <v>54</v>
      </c>
      <c r="E25" t="s">
        <v>55</v>
      </c>
      <c r="F25" s="35">
        <v>4461</v>
      </c>
      <c r="G25" s="3">
        <v>299</v>
      </c>
      <c r="H25">
        <v>2078278061</v>
      </c>
      <c r="I25" s="4">
        <v>7</v>
      </c>
      <c r="J25" s="4" t="s">
        <v>44</v>
      </c>
      <c r="K25" t="s">
        <v>45</v>
      </c>
      <c r="L25" s="36" t="s">
        <v>46</v>
      </c>
      <c r="M25" s="36">
        <v>104</v>
      </c>
      <c r="N25" s="36" t="s">
        <v>46</v>
      </c>
      <c r="O25" s="36" t="s">
        <v>44</v>
      </c>
      <c r="P25" s="37">
        <v>9.1346153846</v>
      </c>
      <c r="Q25" t="s">
        <v>45</v>
      </c>
      <c r="R25" t="s">
        <v>45</v>
      </c>
      <c r="S25" t="s">
        <v>44</v>
      </c>
      <c r="T25" t="s">
        <v>45</v>
      </c>
      <c r="U25" s="36" t="s">
        <v>45</v>
      </c>
      <c r="V25" s="36">
        <v>2514</v>
      </c>
      <c r="W25" s="36">
        <v>614</v>
      </c>
      <c r="X25" s="36">
        <v>773</v>
      </c>
      <c r="Y25" s="36">
        <v>554</v>
      </c>
      <c r="Z25">
        <f t="shared" si="0"/>
        <v>1</v>
      </c>
      <c r="AA25">
        <f t="shared" si="17"/>
        <v>1</v>
      </c>
      <c r="AB25">
        <f t="shared" si="2"/>
        <v>0</v>
      </c>
      <c r="AC25">
        <f t="shared" si="18"/>
        <v>0</v>
      </c>
      <c r="AD25">
        <f t="shared" si="4"/>
        <v>0</v>
      </c>
      <c r="AE25">
        <f t="shared" si="5"/>
        <v>0</v>
      </c>
      <c r="AF25" s="38" t="str">
        <f t="shared" si="6"/>
        <v>SRSA</v>
      </c>
      <c r="AG25" s="38">
        <f t="shared" si="7"/>
        <v>0</v>
      </c>
      <c r="AH25" s="38">
        <f t="shared" si="8"/>
        <v>0</v>
      </c>
      <c r="AI25">
        <f t="shared" si="9"/>
        <v>1</v>
      </c>
      <c r="AJ25">
        <f t="shared" si="10"/>
        <v>0</v>
      </c>
      <c r="AK25">
        <f t="shared" si="11"/>
        <v>0</v>
      </c>
      <c r="AL25">
        <f t="shared" si="12"/>
        <v>0</v>
      </c>
      <c r="AM25">
        <f t="shared" si="13"/>
        <v>0</v>
      </c>
      <c r="AN25">
        <f t="shared" si="14"/>
        <v>0</v>
      </c>
      <c r="AO25">
        <f t="shared" si="15"/>
        <v>0</v>
      </c>
    </row>
    <row r="26" spans="1:41" ht="12.75">
      <c r="A26">
        <v>2303510</v>
      </c>
      <c r="B26">
        <v>53</v>
      </c>
      <c r="C26" t="s">
        <v>337</v>
      </c>
      <c r="D26" t="s">
        <v>338</v>
      </c>
      <c r="E26" t="s">
        <v>339</v>
      </c>
      <c r="F26" s="35">
        <v>4412</v>
      </c>
      <c r="G26" s="3">
        <v>1362</v>
      </c>
      <c r="H26">
        <v>2079893160</v>
      </c>
      <c r="I26" s="4">
        <v>4</v>
      </c>
      <c r="J26" s="4" t="s">
        <v>45</v>
      </c>
      <c r="K26" t="s">
        <v>45</v>
      </c>
      <c r="L26" s="36" t="s">
        <v>45</v>
      </c>
      <c r="M26" s="36">
        <v>1745</v>
      </c>
      <c r="N26" s="36" t="s">
        <v>45</v>
      </c>
      <c r="O26" s="36" t="s">
        <v>45</v>
      </c>
      <c r="P26" s="37">
        <v>15.354330709</v>
      </c>
      <c r="Q26" t="s">
        <v>45</v>
      </c>
      <c r="R26" t="s">
        <v>45</v>
      </c>
      <c r="S26" t="s">
        <v>45</v>
      </c>
      <c r="T26" t="s">
        <v>45</v>
      </c>
      <c r="U26" s="36" t="s">
        <v>45</v>
      </c>
      <c r="V26" s="36">
        <v>102545</v>
      </c>
      <c r="W26" s="36">
        <v>8576</v>
      </c>
      <c r="X26" s="36">
        <v>11834</v>
      </c>
      <c r="Y26" s="36">
        <v>10772</v>
      </c>
      <c r="Z26">
        <f t="shared" si="0"/>
        <v>0</v>
      </c>
      <c r="AA26">
        <f t="shared" si="17"/>
        <v>0</v>
      </c>
      <c r="AB26">
        <f t="shared" si="2"/>
        <v>0</v>
      </c>
      <c r="AC26">
        <f t="shared" si="18"/>
        <v>0</v>
      </c>
      <c r="AD26">
        <f t="shared" si="4"/>
        <v>0</v>
      </c>
      <c r="AE26">
        <f t="shared" si="5"/>
        <v>0</v>
      </c>
      <c r="AF26" s="38">
        <f t="shared" si="6"/>
        <v>0</v>
      </c>
      <c r="AG26" s="38">
        <f t="shared" si="7"/>
        <v>0</v>
      </c>
      <c r="AH26" s="38">
        <f t="shared" si="8"/>
        <v>0</v>
      </c>
      <c r="AI26">
        <f t="shared" si="9"/>
        <v>0</v>
      </c>
      <c r="AJ26">
        <f t="shared" si="10"/>
        <v>0</v>
      </c>
      <c r="AK26">
        <f t="shared" si="11"/>
        <v>0</v>
      </c>
      <c r="AL26">
        <f t="shared" si="12"/>
        <v>0</v>
      </c>
      <c r="AM26">
        <f t="shared" si="13"/>
        <v>0</v>
      </c>
      <c r="AN26">
        <f t="shared" si="14"/>
        <v>0</v>
      </c>
      <c r="AO26">
        <f t="shared" si="15"/>
        <v>0</v>
      </c>
    </row>
    <row r="27" spans="1:41" ht="12.75">
      <c r="A27">
        <v>2300004</v>
      </c>
      <c r="B27">
        <v>54</v>
      </c>
      <c r="C27" t="s">
        <v>72</v>
      </c>
      <c r="D27" t="s">
        <v>73</v>
      </c>
      <c r="E27" t="s">
        <v>74</v>
      </c>
      <c r="F27" s="35">
        <v>4769</v>
      </c>
      <c r="G27" s="3">
        <v>205</v>
      </c>
      <c r="H27">
        <v>2077644101</v>
      </c>
      <c r="I27" s="4">
        <v>7</v>
      </c>
      <c r="J27" s="4" t="s">
        <v>44</v>
      </c>
      <c r="K27" t="s">
        <v>45</v>
      </c>
      <c r="L27" s="36" t="s">
        <v>46</v>
      </c>
      <c r="M27" s="36">
        <v>37</v>
      </c>
      <c r="N27" s="36" t="s">
        <v>46</v>
      </c>
      <c r="O27" s="36" t="s">
        <v>44</v>
      </c>
      <c r="P27" s="37">
        <v>40</v>
      </c>
      <c r="Q27" t="s">
        <v>44</v>
      </c>
      <c r="R27" t="s">
        <v>45</v>
      </c>
      <c r="S27" t="s">
        <v>44</v>
      </c>
      <c r="T27" t="s">
        <v>45</v>
      </c>
      <c r="U27" s="36" t="s">
        <v>45</v>
      </c>
      <c r="V27" s="36">
        <v>8242</v>
      </c>
      <c r="W27" s="36">
        <v>1373</v>
      </c>
      <c r="X27" s="36">
        <v>1232</v>
      </c>
      <c r="Y27" s="36">
        <v>684</v>
      </c>
      <c r="Z27">
        <f t="shared" si="0"/>
        <v>1</v>
      </c>
      <c r="AA27">
        <f t="shared" si="17"/>
        <v>1</v>
      </c>
      <c r="AB27">
        <f t="shared" si="2"/>
        <v>0</v>
      </c>
      <c r="AC27">
        <f t="shared" si="18"/>
        <v>0</v>
      </c>
      <c r="AD27">
        <f t="shared" si="4"/>
        <v>0</v>
      </c>
      <c r="AE27">
        <f t="shared" si="5"/>
        <v>0</v>
      </c>
      <c r="AF27" s="38" t="str">
        <f t="shared" si="6"/>
        <v>SRSA</v>
      </c>
      <c r="AG27" s="38">
        <f t="shared" si="7"/>
        <v>0</v>
      </c>
      <c r="AH27" s="38">
        <f t="shared" si="8"/>
        <v>0</v>
      </c>
      <c r="AI27">
        <f t="shared" si="9"/>
        <v>1</v>
      </c>
      <c r="AJ27">
        <f t="shared" si="10"/>
        <v>1</v>
      </c>
      <c r="AK27" t="str">
        <f t="shared" si="11"/>
        <v>Initial</v>
      </c>
      <c r="AL27" t="str">
        <f t="shared" si="12"/>
        <v>SRSA</v>
      </c>
      <c r="AM27">
        <f t="shared" si="13"/>
        <v>0</v>
      </c>
      <c r="AN27">
        <f t="shared" si="14"/>
        <v>0</v>
      </c>
      <c r="AO27">
        <f t="shared" si="15"/>
        <v>0</v>
      </c>
    </row>
    <row r="28" spans="1:41" ht="12.75">
      <c r="A28">
        <v>2303600</v>
      </c>
      <c r="B28">
        <v>57</v>
      </c>
      <c r="C28" t="s">
        <v>75</v>
      </c>
      <c r="D28" t="s">
        <v>76</v>
      </c>
      <c r="E28" t="s">
        <v>77</v>
      </c>
      <c r="F28" s="35">
        <v>4543</v>
      </c>
      <c r="G28" s="3">
        <v>907</v>
      </c>
      <c r="H28">
        <v>2075633044</v>
      </c>
      <c r="I28" s="4">
        <v>7</v>
      </c>
      <c r="J28" s="4" t="s">
        <v>44</v>
      </c>
      <c r="K28" t="s">
        <v>45</v>
      </c>
      <c r="L28" s="36" t="s">
        <v>46</v>
      </c>
      <c r="M28" s="36">
        <v>252</v>
      </c>
      <c r="N28" s="36" t="s">
        <v>46</v>
      </c>
      <c r="O28" s="36" t="s">
        <v>44</v>
      </c>
      <c r="P28" s="37">
        <v>25.67</v>
      </c>
      <c r="Q28" t="s">
        <v>44</v>
      </c>
      <c r="R28" t="s">
        <v>44</v>
      </c>
      <c r="S28" t="s">
        <v>44</v>
      </c>
      <c r="T28" t="s">
        <v>45</v>
      </c>
      <c r="U28" s="36" t="s">
        <v>45</v>
      </c>
      <c r="V28" s="36">
        <v>24810</v>
      </c>
      <c r="W28" s="36">
        <v>2119</v>
      </c>
      <c r="X28" s="36">
        <v>2489</v>
      </c>
      <c r="Y28" s="36">
        <v>1603</v>
      </c>
      <c r="Z28">
        <f t="shared" si="0"/>
        <v>1</v>
      </c>
      <c r="AA28">
        <f t="shared" si="17"/>
        <v>1</v>
      </c>
      <c r="AB28">
        <f t="shared" si="2"/>
        <v>0</v>
      </c>
      <c r="AC28">
        <f t="shared" si="18"/>
        <v>0</v>
      </c>
      <c r="AD28">
        <f t="shared" si="4"/>
        <v>0</v>
      </c>
      <c r="AE28">
        <f t="shared" si="5"/>
        <v>0</v>
      </c>
      <c r="AF28" s="38" t="str">
        <f t="shared" si="6"/>
        <v>SRSA</v>
      </c>
      <c r="AG28" s="38">
        <f t="shared" si="7"/>
        <v>0</v>
      </c>
      <c r="AH28" s="38">
        <f t="shared" si="8"/>
        <v>0</v>
      </c>
      <c r="AI28">
        <f t="shared" si="9"/>
        <v>1</v>
      </c>
      <c r="AJ28">
        <f t="shared" si="10"/>
        <v>1</v>
      </c>
      <c r="AK28" t="str">
        <f t="shared" si="11"/>
        <v>Initial</v>
      </c>
      <c r="AL28" t="str">
        <f t="shared" si="12"/>
        <v>SRSA</v>
      </c>
      <c r="AM28">
        <f t="shared" si="13"/>
        <v>0</v>
      </c>
      <c r="AN28">
        <f t="shared" si="14"/>
        <v>0</v>
      </c>
      <c r="AO28">
        <f t="shared" si="15"/>
        <v>0</v>
      </c>
    </row>
    <row r="29" spans="1:41" ht="12.75">
      <c r="A29">
        <v>2303610</v>
      </c>
      <c r="B29">
        <v>58</v>
      </c>
      <c r="C29" t="s">
        <v>78</v>
      </c>
      <c r="D29" t="s">
        <v>79</v>
      </c>
      <c r="E29" t="s">
        <v>80</v>
      </c>
      <c r="F29" s="35">
        <v>4683</v>
      </c>
      <c r="G29" s="3">
        <v>10</v>
      </c>
      <c r="H29">
        <v>2073487777</v>
      </c>
      <c r="I29" s="4">
        <v>7</v>
      </c>
      <c r="J29" s="4" t="s">
        <v>44</v>
      </c>
      <c r="K29" t="s">
        <v>45</v>
      </c>
      <c r="L29" s="36" t="s">
        <v>46</v>
      </c>
      <c r="M29" s="36">
        <v>67</v>
      </c>
      <c r="N29" s="36" t="s">
        <v>46</v>
      </c>
      <c r="O29" s="36" t="s">
        <v>44</v>
      </c>
      <c r="P29" s="37">
        <v>36.23</v>
      </c>
      <c r="Q29" t="s">
        <v>44</v>
      </c>
      <c r="R29" t="s">
        <v>44</v>
      </c>
      <c r="S29" t="s">
        <v>44</v>
      </c>
      <c r="T29" t="s">
        <v>45</v>
      </c>
      <c r="U29" s="36" t="s">
        <v>45</v>
      </c>
      <c r="V29" s="36">
        <v>8689</v>
      </c>
      <c r="W29" s="36">
        <v>643</v>
      </c>
      <c r="X29" s="36">
        <v>733</v>
      </c>
      <c r="Y29" s="36">
        <v>697</v>
      </c>
      <c r="Z29">
        <f t="shared" si="0"/>
        <v>1</v>
      </c>
      <c r="AA29">
        <f t="shared" si="17"/>
        <v>1</v>
      </c>
      <c r="AB29">
        <f t="shared" si="2"/>
        <v>0</v>
      </c>
      <c r="AC29">
        <f t="shared" si="18"/>
        <v>0</v>
      </c>
      <c r="AD29">
        <f t="shared" si="4"/>
        <v>0</v>
      </c>
      <c r="AE29">
        <f t="shared" si="5"/>
        <v>0</v>
      </c>
      <c r="AF29" s="38" t="str">
        <f t="shared" si="6"/>
        <v>SRSA</v>
      </c>
      <c r="AG29" s="38">
        <f t="shared" si="7"/>
        <v>0</v>
      </c>
      <c r="AH29" s="38">
        <f t="shared" si="8"/>
        <v>0</v>
      </c>
      <c r="AI29">
        <f t="shared" si="9"/>
        <v>1</v>
      </c>
      <c r="AJ29">
        <f t="shared" si="10"/>
        <v>1</v>
      </c>
      <c r="AK29" t="str">
        <f t="shared" si="11"/>
        <v>Initial</v>
      </c>
      <c r="AL29" t="str">
        <f t="shared" si="12"/>
        <v>SRSA</v>
      </c>
      <c r="AM29">
        <f t="shared" si="13"/>
        <v>0</v>
      </c>
      <c r="AN29">
        <f t="shared" si="14"/>
        <v>0</v>
      </c>
      <c r="AO29">
        <f t="shared" si="15"/>
        <v>0</v>
      </c>
    </row>
    <row r="30" spans="1:41" ht="12.75">
      <c r="A30">
        <v>2303640</v>
      </c>
      <c r="B30">
        <v>60</v>
      </c>
      <c r="C30" t="s">
        <v>81</v>
      </c>
      <c r="D30" t="s">
        <v>69</v>
      </c>
      <c r="E30" t="s">
        <v>70</v>
      </c>
      <c r="F30" s="35">
        <v>4614</v>
      </c>
      <c r="G30" s="3">
        <v>630</v>
      </c>
      <c r="H30">
        <v>2073749927</v>
      </c>
      <c r="I30" s="4">
        <v>7</v>
      </c>
      <c r="J30" s="4" t="s">
        <v>44</v>
      </c>
      <c r="K30" t="s">
        <v>45</v>
      </c>
      <c r="L30" s="36" t="s">
        <v>46</v>
      </c>
      <c r="M30" s="36">
        <v>83</v>
      </c>
      <c r="N30" s="36" t="s">
        <v>46</v>
      </c>
      <c r="O30" s="36" t="s">
        <v>44</v>
      </c>
      <c r="P30" s="37">
        <v>6.58</v>
      </c>
      <c r="Q30" t="s">
        <v>45</v>
      </c>
      <c r="R30" t="s">
        <v>44</v>
      </c>
      <c r="S30" t="s">
        <v>44</v>
      </c>
      <c r="T30" t="s">
        <v>45</v>
      </c>
      <c r="U30" s="36" t="s">
        <v>45</v>
      </c>
      <c r="V30" s="36">
        <v>12591</v>
      </c>
      <c r="W30" s="36">
        <v>15</v>
      </c>
      <c r="X30" s="36">
        <v>1151</v>
      </c>
      <c r="Y30" s="36">
        <v>447</v>
      </c>
      <c r="Z30">
        <f t="shared" si="0"/>
        <v>1</v>
      </c>
      <c r="AA30">
        <f t="shared" si="17"/>
        <v>1</v>
      </c>
      <c r="AB30">
        <f t="shared" si="2"/>
        <v>0</v>
      </c>
      <c r="AC30">
        <f t="shared" si="18"/>
        <v>0</v>
      </c>
      <c r="AD30">
        <f t="shared" si="4"/>
        <v>0</v>
      </c>
      <c r="AE30">
        <f t="shared" si="5"/>
        <v>0</v>
      </c>
      <c r="AF30" s="38" t="str">
        <f t="shared" si="6"/>
        <v>SRSA</v>
      </c>
      <c r="AG30" s="38">
        <f t="shared" si="7"/>
        <v>0</v>
      </c>
      <c r="AH30" s="38">
        <f t="shared" si="8"/>
        <v>0</v>
      </c>
      <c r="AI30">
        <f t="shared" si="9"/>
        <v>1</v>
      </c>
      <c r="AJ30">
        <f t="shared" si="10"/>
        <v>0</v>
      </c>
      <c r="AK30">
        <f t="shared" si="11"/>
        <v>0</v>
      </c>
      <c r="AL30">
        <f t="shared" si="12"/>
        <v>0</v>
      </c>
      <c r="AM30">
        <f t="shared" si="13"/>
        <v>0</v>
      </c>
      <c r="AN30">
        <f t="shared" si="14"/>
        <v>0</v>
      </c>
      <c r="AO30">
        <f t="shared" si="15"/>
        <v>0</v>
      </c>
    </row>
    <row r="31" spans="1:41" ht="12.75">
      <c r="A31">
        <v>2303780</v>
      </c>
      <c r="B31">
        <v>63</v>
      </c>
      <c r="C31" t="s">
        <v>340</v>
      </c>
      <c r="D31" t="s">
        <v>341</v>
      </c>
      <c r="E31" t="s">
        <v>342</v>
      </c>
      <c r="F31" s="35">
        <v>4011</v>
      </c>
      <c r="G31" s="3">
        <v>1922</v>
      </c>
      <c r="H31">
        <v>2077294148</v>
      </c>
      <c r="I31" s="4" t="s">
        <v>343</v>
      </c>
      <c r="J31" s="4" t="s">
        <v>45</v>
      </c>
      <c r="K31" t="s">
        <v>45</v>
      </c>
      <c r="L31" s="36" t="s">
        <v>45</v>
      </c>
      <c r="M31" s="36">
        <v>3132</v>
      </c>
      <c r="N31" s="36" t="s">
        <v>45</v>
      </c>
      <c r="O31" s="36" t="s">
        <v>45</v>
      </c>
      <c r="P31" s="37">
        <v>8.36</v>
      </c>
      <c r="Q31" t="s">
        <v>45</v>
      </c>
      <c r="R31" t="s">
        <v>45</v>
      </c>
      <c r="S31" t="s">
        <v>44</v>
      </c>
      <c r="T31" t="s">
        <v>45</v>
      </c>
      <c r="U31" s="36" t="s">
        <v>45</v>
      </c>
      <c r="V31" s="36">
        <v>139786</v>
      </c>
      <c r="W31" s="36">
        <v>12726</v>
      </c>
      <c r="X31" s="36">
        <v>21498</v>
      </c>
      <c r="Y31" s="36">
        <v>21424</v>
      </c>
      <c r="Z31">
        <f t="shared" si="0"/>
        <v>0</v>
      </c>
      <c r="AA31">
        <f t="shared" si="17"/>
        <v>0</v>
      </c>
      <c r="AB31">
        <f t="shared" si="2"/>
        <v>0</v>
      </c>
      <c r="AC31">
        <f t="shared" si="18"/>
        <v>0</v>
      </c>
      <c r="AD31">
        <f t="shared" si="4"/>
        <v>0</v>
      </c>
      <c r="AE31">
        <f t="shared" si="5"/>
        <v>0</v>
      </c>
      <c r="AF31" s="38">
        <f t="shared" si="6"/>
        <v>0</v>
      </c>
      <c r="AG31" s="38">
        <f t="shared" si="7"/>
        <v>0</v>
      </c>
      <c r="AH31" s="38">
        <f t="shared" si="8"/>
        <v>0</v>
      </c>
      <c r="AI31">
        <f t="shared" si="9"/>
        <v>1</v>
      </c>
      <c r="AJ31">
        <f t="shared" si="10"/>
        <v>0</v>
      </c>
      <c r="AK31">
        <f t="shared" si="11"/>
        <v>0</v>
      </c>
      <c r="AL31">
        <f t="shared" si="12"/>
        <v>0</v>
      </c>
      <c r="AM31">
        <f t="shared" si="13"/>
        <v>0</v>
      </c>
      <c r="AN31">
        <f t="shared" si="14"/>
        <v>0</v>
      </c>
      <c r="AO31">
        <f t="shared" si="15"/>
        <v>0</v>
      </c>
    </row>
    <row r="32" spans="1:41" ht="12.75">
      <c r="A32">
        <v>2305300</v>
      </c>
      <c r="B32">
        <v>859</v>
      </c>
      <c r="C32" t="s">
        <v>360</v>
      </c>
      <c r="D32" t="s">
        <v>361</v>
      </c>
      <c r="E32" t="s">
        <v>342</v>
      </c>
      <c r="F32" s="35">
        <v>4011</v>
      </c>
      <c r="G32" s="3">
        <v>7300</v>
      </c>
      <c r="H32">
        <v>2077296622</v>
      </c>
      <c r="I32" s="4">
        <v>7</v>
      </c>
      <c r="J32" s="4" t="s">
        <v>44</v>
      </c>
      <c r="K32" t="s">
        <v>45</v>
      </c>
      <c r="L32" s="36" t="s">
        <v>46</v>
      </c>
      <c r="M32" s="36"/>
      <c r="N32" s="36" t="s">
        <v>45</v>
      </c>
      <c r="O32" s="36" t="s">
        <v>45</v>
      </c>
      <c r="P32" s="37" t="s">
        <v>119</v>
      </c>
      <c r="Q32" t="s">
        <v>119</v>
      </c>
      <c r="R32" t="s">
        <v>44</v>
      </c>
      <c r="S32" t="s">
        <v>44</v>
      </c>
      <c r="T32" t="s">
        <v>45</v>
      </c>
      <c r="U32" s="36" t="s">
        <v>45</v>
      </c>
      <c r="V32" s="36"/>
      <c r="W32" s="36"/>
      <c r="X32" s="36"/>
      <c r="Y32" s="36"/>
      <c r="Z32">
        <f t="shared" si="0"/>
        <v>1</v>
      </c>
      <c r="AA32">
        <f t="shared" si="17"/>
        <v>1</v>
      </c>
      <c r="AB32">
        <f t="shared" si="2"/>
        <v>0</v>
      </c>
      <c r="AC32">
        <f t="shared" si="18"/>
        <v>0</v>
      </c>
      <c r="AD32">
        <f t="shared" si="4"/>
        <v>0</v>
      </c>
      <c r="AE32">
        <f t="shared" si="5"/>
        <v>0</v>
      </c>
      <c r="AF32" s="38">
        <v>0</v>
      </c>
      <c r="AG32" s="38">
        <f t="shared" si="7"/>
        <v>0</v>
      </c>
      <c r="AH32" s="38">
        <f t="shared" si="8"/>
        <v>0</v>
      </c>
      <c r="AI32">
        <f t="shared" si="9"/>
        <v>1</v>
      </c>
      <c r="AJ32">
        <f t="shared" si="10"/>
        <v>1</v>
      </c>
      <c r="AK32" t="str">
        <f t="shared" si="11"/>
        <v>Initial</v>
      </c>
      <c r="AL32">
        <f t="shared" si="12"/>
        <v>0</v>
      </c>
      <c r="AM32" t="str">
        <f t="shared" si="13"/>
        <v>RLIS</v>
      </c>
      <c r="AN32">
        <f t="shared" si="14"/>
        <v>0</v>
      </c>
      <c r="AO32" t="str">
        <f t="shared" si="15"/>
        <v>Trouble</v>
      </c>
    </row>
    <row r="33" spans="1:41" ht="12.75">
      <c r="A33">
        <v>2303810</v>
      </c>
      <c r="B33">
        <v>65</v>
      </c>
      <c r="C33" t="s">
        <v>344</v>
      </c>
      <c r="D33" t="s">
        <v>345</v>
      </c>
      <c r="E33" t="s">
        <v>346</v>
      </c>
      <c r="F33" s="35">
        <v>4416</v>
      </c>
      <c r="G33" s="3">
        <v>1519</v>
      </c>
      <c r="H33">
        <v>2074697311</v>
      </c>
      <c r="I33" s="4">
        <v>7</v>
      </c>
      <c r="J33" s="4" t="s">
        <v>44</v>
      </c>
      <c r="K33" t="s">
        <v>45</v>
      </c>
      <c r="L33" s="36" t="s">
        <v>46</v>
      </c>
      <c r="M33" s="36">
        <v>1078</v>
      </c>
      <c r="N33" s="36" t="s">
        <v>45</v>
      </c>
      <c r="O33" s="36" t="s">
        <v>45</v>
      </c>
      <c r="P33" s="37">
        <v>25.13</v>
      </c>
      <c r="Q33" t="s">
        <v>44</v>
      </c>
      <c r="R33" t="s">
        <v>44</v>
      </c>
      <c r="S33" t="s">
        <v>44</v>
      </c>
      <c r="T33" t="s">
        <v>45</v>
      </c>
      <c r="U33" s="36" t="s">
        <v>44</v>
      </c>
      <c r="V33" s="36">
        <v>66968</v>
      </c>
      <c r="W33" s="36">
        <v>8123</v>
      </c>
      <c r="X33" s="36">
        <v>9602</v>
      </c>
      <c r="Y33" s="36">
        <v>7316</v>
      </c>
      <c r="Z33">
        <f t="shared" si="0"/>
        <v>1</v>
      </c>
      <c r="AA33">
        <f t="shared" si="17"/>
        <v>0</v>
      </c>
      <c r="AB33">
        <f t="shared" si="2"/>
        <v>0</v>
      </c>
      <c r="AC33">
        <f t="shared" si="18"/>
        <v>0</v>
      </c>
      <c r="AD33">
        <f t="shared" si="4"/>
        <v>0</v>
      </c>
      <c r="AE33">
        <f t="shared" si="5"/>
        <v>0</v>
      </c>
      <c r="AF33" s="38">
        <f aca="true" t="shared" si="19" ref="AF33:AF69">IF(AND(Z33=1,AA33=1),"SRSA",0)</f>
        <v>0</v>
      </c>
      <c r="AG33" s="38">
        <f t="shared" si="7"/>
        <v>0</v>
      </c>
      <c r="AH33" s="38">
        <f t="shared" si="8"/>
        <v>0</v>
      </c>
      <c r="AI33">
        <f t="shared" si="9"/>
        <v>1</v>
      </c>
      <c r="AJ33">
        <f t="shared" si="10"/>
        <v>1</v>
      </c>
      <c r="AK33" t="str">
        <f t="shared" si="11"/>
        <v>Initial</v>
      </c>
      <c r="AL33">
        <f t="shared" si="12"/>
        <v>0</v>
      </c>
      <c r="AM33" t="str">
        <f t="shared" si="13"/>
        <v>RLIS</v>
      </c>
      <c r="AN33">
        <f t="shared" si="14"/>
        <v>0</v>
      </c>
      <c r="AO33">
        <f t="shared" si="15"/>
        <v>0</v>
      </c>
    </row>
    <row r="34" spans="1:41" ht="12.75">
      <c r="A34">
        <v>2303870</v>
      </c>
      <c r="B34">
        <v>70</v>
      </c>
      <c r="C34" t="s">
        <v>347</v>
      </c>
      <c r="D34" t="s">
        <v>51</v>
      </c>
      <c r="E34" t="s">
        <v>52</v>
      </c>
      <c r="F34" s="35">
        <v>4619</v>
      </c>
      <c r="G34" s="3">
        <v>1603</v>
      </c>
      <c r="H34">
        <v>2074547561</v>
      </c>
      <c r="I34" s="4">
        <v>6</v>
      </c>
      <c r="J34" s="4" t="s">
        <v>45</v>
      </c>
      <c r="K34" t="s">
        <v>45</v>
      </c>
      <c r="L34" s="36" t="s">
        <v>45</v>
      </c>
      <c r="M34" s="36">
        <v>621</v>
      </c>
      <c r="N34" s="36" t="s">
        <v>45</v>
      </c>
      <c r="O34" s="36" t="s">
        <v>45</v>
      </c>
      <c r="P34" s="37">
        <v>41.25</v>
      </c>
      <c r="Q34" t="s">
        <v>44</v>
      </c>
      <c r="R34" t="s">
        <v>44</v>
      </c>
      <c r="S34" t="s">
        <v>44</v>
      </c>
      <c r="T34" t="s">
        <v>45</v>
      </c>
      <c r="U34" s="36" t="s">
        <v>44</v>
      </c>
      <c r="V34" s="36">
        <v>48346</v>
      </c>
      <c r="W34" s="36">
        <v>6779</v>
      </c>
      <c r="X34" s="36">
        <v>6464</v>
      </c>
      <c r="Y34" s="36">
        <v>6806</v>
      </c>
      <c r="Z34">
        <f t="shared" si="0"/>
        <v>0</v>
      </c>
      <c r="AA34">
        <f t="shared" si="17"/>
        <v>0</v>
      </c>
      <c r="AB34">
        <f t="shared" si="2"/>
        <v>0</v>
      </c>
      <c r="AC34">
        <f t="shared" si="18"/>
        <v>0</v>
      </c>
      <c r="AD34">
        <f t="shared" si="4"/>
        <v>0</v>
      </c>
      <c r="AE34">
        <f t="shared" si="5"/>
        <v>0</v>
      </c>
      <c r="AF34" s="38">
        <f t="shared" si="19"/>
        <v>0</v>
      </c>
      <c r="AG34" s="38">
        <f t="shared" si="7"/>
        <v>0</v>
      </c>
      <c r="AH34" s="38">
        <f t="shared" si="8"/>
        <v>0</v>
      </c>
      <c r="AI34">
        <f t="shared" si="9"/>
        <v>1</v>
      </c>
      <c r="AJ34">
        <f t="shared" si="10"/>
        <v>1</v>
      </c>
      <c r="AK34" t="str">
        <f t="shared" si="11"/>
        <v>Initial</v>
      </c>
      <c r="AL34">
        <f t="shared" si="12"/>
        <v>0</v>
      </c>
      <c r="AM34" t="str">
        <f t="shared" si="13"/>
        <v>RLIS</v>
      </c>
      <c r="AN34">
        <f t="shared" si="14"/>
        <v>0</v>
      </c>
      <c r="AO34">
        <f t="shared" si="15"/>
        <v>0</v>
      </c>
    </row>
    <row r="35" spans="1:41" ht="12.75">
      <c r="A35">
        <v>2303930</v>
      </c>
      <c r="B35">
        <v>75</v>
      </c>
      <c r="C35" t="s">
        <v>348</v>
      </c>
      <c r="D35" t="s">
        <v>349</v>
      </c>
      <c r="E35" t="s">
        <v>350</v>
      </c>
      <c r="F35" s="35">
        <v>4107</v>
      </c>
      <c r="G35" s="3">
        <v>67</v>
      </c>
      <c r="H35">
        <v>2077992217</v>
      </c>
      <c r="I35" s="4">
        <v>4</v>
      </c>
      <c r="J35" s="4" t="s">
        <v>45</v>
      </c>
      <c r="K35" t="s">
        <v>45</v>
      </c>
      <c r="L35" s="36" t="s">
        <v>45</v>
      </c>
      <c r="M35" s="36"/>
      <c r="N35" s="36" t="s">
        <v>45</v>
      </c>
      <c r="O35" s="36" t="s">
        <v>45</v>
      </c>
      <c r="P35" s="37">
        <v>6.44</v>
      </c>
      <c r="Q35" t="s">
        <v>45</v>
      </c>
      <c r="R35" t="s">
        <v>45</v>
      </c>
      <c r="S35" t="s">
        <v>45</v>
      </c>
      <c r="T35" t="s">
        <v>45</v>
      </c>
      <c r="U35" s="36" t="s">
        <v>45</v>
      </c>
      <c r="V35" s="36">
        <v>49943</v>
      </c>
      <c r="W35" s="36">
        <v>3170</v>
      </c>
      <c r="X35" s="36">
        <v>7370</v>
      </c>
      <c r="Y35" s="36">
        <v>10486</v>
      </c>
      <c r="Z35">
        <f t="shared" si="0"/>
        <v>0</v>
      </c>
      <c r="AA35">
        <f t="shared" si="17"/>
        <v>1</v>
      </c>
      <c r="AB35">
        <f t="shared" si="2"/>
        <v>0</v>
      </c>
      <c r="AC35">
        <f t="shared" si="18"/>
        <v>0</v>
      </c>
      <c r="AD35">
        <f t="shared" si="4"/>
        <v>0</v>
      </c>
      <c r="AE35">
        <f t="shared" si="5"/>
        <v>0</v>
      </c>
      <c r="AF35" s="38">
        <f t="shared" si="19"/>
        <v>0</v>
      </c>
      <c r="AG35" s="38">
        <f t="shared" si="7"/>
        <v>0</v>
      </c>
      <c r="AH35" s="38">
        <f t="shared" si="8"/>
        <v>0</v>
      </c>
      <c r="AI35">
        <f t="shared" si="9"/>
        <v>0</v>
      </c>
      <c r="AJ35">
        <f t="shared" si="10"/>
        <v>0</v>
      </c>
      <c r="AK35">
        <f t="shared" si="11"/>
        <v>0</v>
      </c>
      <c r="AL35">
        <f t="shared" si="12"/>
        <v>0</v>
      </c>
      <c r="AM35">
        <f t="shared" si="13"/>
        <v>0</v>
      </c>
      <c r="AN35">
        <f t="shared" si="14"/>
        <v>0</v>
      </c>
      <c r="AO35">
        <f t="shared" si="15"/>
        <v>0</v>
      </c>
    </row>
    <row r="36" spans="1:41" ht="12.75">
      <c r="A36">
        <v>2303960</v>
      </c>
      <c r="B36">
        <v>77</v>
      </c>
      <c r="C36" t="s">
        <v>351</v>
      </c>
      <c r="D36" t="s">
        <v>352</v>
      </c>
      <c r="E36" t="s">
        <v>353</v>
      </c>
      <c r="F36" s="35">
        <v>4736</v>
      </c>
      <c r="G36" s="3">
        <v>4421</v>
      </c>
      <c r="H36">
        <v>2074966311</v>
      </c>
      <c r="I36" s="4">
        <v>6</v>
      </c>
      <c r="J36" s="4" t="s">
        <v>45</v>
      </c>
      <c r="K36" t="s">
        <v>45</v>
      </c>
      <c r="L36" s="36" t="s">
        <v>45</v>
      </c>
      <c r="M36" s="36">
        <v>1577</v>
      </c>
      <c r="N36" s="36" t="s">
        <v>45</v>
      </c>
      <c r="O36" s="36" t="s">
        <v>45</v>
      </c>
      <c r="P36" s="37">
        <v>32.19</v>
      </c>
      <c r="Q36" t="s">
        <v>44</v>
      </c>
      <c r="R36" t="s">
        <v>45</v>
      </c>
      <c r="S36" t="s">
        <v>44</v>
      </c>
      <c r="T36" t="s">
        <v>45</v>
      </c>
      <c r="U36" s="36" t="s">
        <v>44</v>
      </c>
      <c r="V36" s="36">
        <v>127654</v>
      </c>
      <c r="W36" s="36">
        <v>14976</v>
      </c>
      <c r="X36" s="36">
        <v>16055</v>
      </c>
      <c r="Y36" s="36">
        <v>14908</v>
      </c>
      <c r="Z36">
        <f t="shared" si="0"/>
        <v>0</v>
      </c>
      <c r="AA36">
        <f t="shared" si="17"/>
        <v>0</v>
      </c>
      <c r="AB36">
        <f t="shared" si="2"/>
        <v>0</v>
      </c>
      <c r="AC36">
        <f t="shared" si="18"/>
        <v>0</v>
      </c>
      <c r="AD36">
        <f t="shared" si="4"/>
        <v>0</v>
      </c>
      <c r="AE36">
        <f t="shared" si="5"/>
        <v>0</v>
      </c>
      <c r="AF36" s="38">
        <f t="shared" si="19"/>
        <v>0</v>
      </c>
      <c r="AG36" s="38">
        <f t="shared" si="7"/>
        <v>0</v>
      </c>
      <c r="AH36" s="38">
        <f t="shared" si="8"/>
        <v>0</v>
      </c>
      <c r="AI36">
        <f t="shared" si="9"/>
        <v>1</v>
      </c>
      <c r="AJ36">
        <f t="shared" si="10"/>
        <v>1</v>
      </c>
      <c r="AK36" t="str">
        <f t="shared" si="11"/>
        <v>Initial</v>
      </c>
      <c r="AL36">
        <f t="shared" si="12"/>
        <v>0</v>
      </c>
      <c r="AM36" t="str">
        <f t="shared" si="13"/>
        <v>RLIS</v>
      </c>
      <c r="AN36">
        <f t="shared" si="14"/>
        <v>0</v>
      </c>
      <c r="AO36">
        <f t="shared" si="15"/>
        <v>0</v>
      </c>
    </row>
    <row r="37" spans="1:41" ht="12.75">
      <c r="A37">
        <v>2304080</v>
      </c>
      <c r="B37">
        <v>83</v>
      </c>
      <c r="C37" t="s">
        <v>82</v>
      </c>
      <c r="D37" t="s">
        <v>69</v>
      </c>
      <c r="E37" t="s">
        <v>70</v>
      </c>
      <c r="F37" s="35">
        <v>4614</v>
      </c>
      <c r="G37" s="3">
        <v>630</v>
      </c>
      <c r="H37">
        <v>2073749927</v>
      </c>
      <c r="I37" s="4">
        <v>7</v>
      </c>
      <c r="J37" s="4" t="s">
        <v>44</v>
      </c>
      <c r="K37" t="s">
        <v>45</v>
      </c>
      <c r="L37" s="36" t="s">
        <v>46</v>
      </c>
      <c r="M37" s="36">
        <v>59</v>
      </c>
      <c r="N37" s="36" t="s">
        <v>46</v>
      </c>
      <c r="O37" s="36" t="s">
        <v>44</v>
      </c>
      <c r="P37" s="37">
        <v>8.33</v>
      </c>
      <c r="Q37" t="s">
        <v>45</v>
      </c>
      <c r="R37" t="s">
        <v>45</v>
      </c>
      <c r="S37" t="s">
        <v>44</v>
      </c>
      <c r="T37" t="s">
        <v>45</v>
      </c>
      <c r="U37" s="36" t="s">
        <v>45</v>
      </c>
      <c r="V37" s="36">
        <v>5011</v>
      </c>
      <c r="W37" s="36">
        <v>15</v>
      </c>
      <c r="X37" s="36">
        <v>509</v>
      </c>
      <c r="Y37" s="36">
        <v>381</v>
      </c>
      <c r="Z37">
        <f t="shared" si="0"/>
        <v>1</v>
      </c>
      <c r="AA37">
        <f t="shared" si="17"/>
        <v>1</v>
      </c>
      <c r="AB37">
        <f t="shared" si="2"/>
        <v>0</v>
      </c>
      <c r="AC37">
        <f t="shared" si="18"/>
        <v>0</v>
      </c>
      <c r="AD37">
        <f t="shared" si="4"/>
        <v>0</v>
      </c>
      <c r="AE37">
        <f t="shared" si="5"/>
        <v>0</v>
      </c>
      <c r="AF37" s="38" t="str">
        <f t="shared" si="19"/>
        <v>SRSA</v>
      </c>
      <c r="AG37" s="38">
        <f t="shared" si="7"/>
        <v>0</v>
      </c>
      <c r="AH37" s="38">
        <f t="shared" si="8"/>
        <v>0</v>
      </c>
      <c r="AI37">
        <f t="shared" si="9"/>
        <v>1</v>
      </c>
      <c r="AJ37">
        <f t="shared" si="10"/>
        <v>0</v>
      </c>
      <c r="AK37">
        <f t="shared" si="11"/>
        <v>0</v>
      </c>
      <c r="AL37">
        <f t="shared" si="12"/>
        <v>0</v>
      </c>
      <c r="AM37">
        <f t="shared" si="13"/>
        <v>0</v>
      </c>
      <c r="AN37">
        <f t="shared" si="14"/>
        <v>0</v>
      </c>
      <c r="AO37">
        <f t="shared" si="15"/>
        <v>0</v>
      </c>
    </row>
    <row r="38" spans="1:41" ht="12.75">
      <c r="A38">
        <v>2304110</v>
      </c>
      <c r="B38">
        <v>85</v>
      </c>
      <c r="C38" t="s">
        <v>83</v>
      </c>
      <c r="D38" t="s">
        <v>84</v>
      </c>
      <c r="E38" t="s">
        <v>85</v>
      </c>
      <c r="F38" s="35">
        <v>4750</v>
      </c>
      <c r="G38" s="3">
        <v>9802</v>
      </c>
      <c r="H38">
        <v>2073254611</v>
      </c>
      <c r="I38" s="4">
        <v>6</v>
      </c>
      <c r="J38" s="4" t="s">
        <v>45</v>
      </c>
      <c r="K38" t="s">
        <v>44</v>
      </c>
      <c r="L38" s="36" t="s">
        <v>44</v>
      </c>
      <c r="M38" s="36">
        <v>51</v>
      </c>
      <c r="N38" s="36" t="s">
        <v>46</v>
      </c>
      <c r="O38" s="36" t="s">
        <v>44</v>
      </c>
      <c r="P38" s="37">
        <v>68.09</v>
      </c>
      <c r="Q38" t="s">
        <v>44</v>
      </c>
      <c r="R38" t="s">
        <v>44</v>
      </c>
      <c r="S38" t="s">
        <v>44</v>
      </c>
      <c r="T38" t="s">
        <v>45</v>
      </c>
      <c r="U38" s="36" t="s">
        <v>45</v>
      </c>
      <c r="V38" s="36">
        <v>924</v>
      </c>
      <c r="W38" s="36">
        <v>1432</v>
      </c>
      <c r="X38" s="36">
        <v>1084</v>
      </c>
      <c r="Y38" s="36">
        <v>592</v>
      </c>
      <c r="Z38">
        <f t="shared" si="0"/>
        <v>1</v>
      </c>
      <c r="AA38">
        <f t="shared" si="17"/>
        <v>1</v>
      </c>
      <c r="AB38">
        <f t="shared" si="2"/>
        <v>0</v>
      </c>
      <c r="AC38">
        <f t="shared" si="18"/>
        <v>0</v>
      </c>
      <c r="AD38">
        <f t="shared" si="4"/>
        <v>0</v>
      </c>
      <c r="AE38">
        <f t="shared" si="5"/>
        <v>0</v>
      </c>
      <c r="AF38" s="38" t="str">
        <f t="shared" si="19"/>
        <v>SRSA</v>
      </c>
      <c r="AG38" s="38">
        <f aca="true" t="shared" si="20" ref="AG38:AG69">IF(AND(AF38=0,O38="YES"),"Trouble",0)</f>
        <v>0</v>
      </c>
      <c r="AH38" s="38">
        <f t="shared" si="8"/>
        <v>0</v>
      </c>
      <c r="AI38">
        <f t="shared" si="9"/>
        <v>1</v>
      </c>
      <c r="AJ38">
        <f t="shared" si="10"/>
        <v>1</v>
      </c>
      <c r="AK38" t="str">
        <f t="shared" si="11"/>
        <v>Initial</v>
      </c>
      <c r="AL38" t="str">
        <f t="shared" si="12"/>
        <v>SRSA</v>
      </c>
      <c r="AM38">
        <f t="shared" si="13"/>
        <v>0</v>
      </c>
      <c r="AN38">
        <f t="shared" si="14"/>
        <v>0</v>
      </c>
      <c r="AO38">
        <f t="shared" si="15"/>
        <v>0</v>
      </c>
    </row>
    <row r="39" spans="1:41" ht="12.75">
      <c r="A39">
        <v>2304160</v>
      </c>
      <c r="B39">
        <v>89</v>
      </c>
      <c r="C39" t="s">
        <v>86</v>
      </c>
      <c r="D39" t="s">
        <v>87</v>
      </c>
      <c r="E39" t="s">
        <v>88</v>
      </c>
      <c r="F39" s="35">
        <v>4631</v>
      </c>
      <c r="G39" s="3">
        <v>1110</v>
      </c>
      <c r="H39">
        <v>2078532567</v>
      </c>
      <c r="I39" s="4">
        <v>7</v>
      </c>
      <c r="J39" s="4" t="s">
        <v>44</v>
      </c>
      <c r="K39" t="s">
        <v>45</v>
      </c>
      <c r="L39" s="36" t="s">
        <v>46</v>
      </c>
      <c r="M39" s="36">
        <v>38</v>
      </c>
      <c r="N39" s="36" t="s">
        <v>46</v>
      </c>
      <c r="O39" s="36" t="s">
        <v>44</v>
      </c>
      <c r="P39" s="37">
        <v>42.86</v>
      </c>
      <c r="Q39" t="s">
        <v>44</v>
      </c>
      <c r="R39" t="s">
        <v>44</v>
      </c>
      <c r="S39" t="s">
        <v>44</v>
      </c>
      <c r="T39" t="s">
        <v>45</v>
      </c>
      <c r="U39" s="36" t="s">
        <v>45</v>
      </c>
      <c r="V39" s="36">
        <v>3984</v>
      </c>
      <c r="W39" s="36">
        <v>482</v>
      </c>
      <c r="X39" s="36">
        <v>457</v>
      </c>
      <c r="Y39" s="36">
        <v>398</v>
      </c>
      <c r="Z39">
        <f t="shared" si="0"/>
        <v>1</v>
      </c>
      <c r="AA39">
        <f t="shared" si="17"/>
        <v>1</v>
      </c>
      <c r="AB39">
        <f t="shared" si="2"/>
        <v>0</v>
      </c>
      <c r="AC39">
        <f t="shared" si="18"/>
        <v>0</v>
      </c>
      <c r="AD39">
        <f t="shared" si="4"/>
        <v>0</v>
      </c>
      <c r="AE39">
        <f t="shared" si="5"/>
        <v>0</v>
      </c>
      <c r="AF39" s="38" t="str">
        <f t="shared" si="19"/>
        <v>SRSA</v>
      </c>
      <c r="AG39" s="38">
        <f t="shared" si="20"/>
        <v>0</v>
      </c>
      <c r="AH39" s="38">
        <f t="shared" si="8"/>
        <v>0</v>
      </c>
      <c r="AI39">
        <f t="shared" si="9"/>
        <v>1</v>
      </c>
      <c r="AJ39">
        <f t="shared" si="10"/>
        <v>1</v>
      </c>
      <c r="AK39" t="str">
        <f t="shared" si="11"/>
        <v>Initial</v>
      </c>
      <c r="AL39" t="str">
        <f t="shared" si="12"/>
        <v>SRSA</v>
      </c>
      <c r="AM39">
        <f t="shared" si="13"/>
        <v>0</v>
      </c>
      <c r="AN39">
        <f t="shared" si="14"/>
        <v>0</v>
      </c>
      <c r="AO39">
        <f t="shared" si="15"/>
        <v>0</v>
      </c>
    </row>
    <row r="40" spans="1:41" ht="12.75">
      <c r="A40">
        <v>2304230</v>
      </c>
      <c r="B40">
        <v>90</v>
      </c>
      <c r="C40" t="s">
        <v>89</v>
      </c>
      <c r="D40" t="s">
        <v>90</v>
      </c>
      <c r="E40" t="s">
        <v>91</v>
      </c>
      <c r="F40" s="35">
        <v>4353</v>
      </c>
      <c r="G40" s="3">
        <v>3232</v>
      </c>
      <c r="H40">
        <v>2075493261</v>
      </c>
      <c r="I40" s="4">
        <v>7</v>
      </c>
      <c r="J40" s="4" t="s">
        <v>44</v>
      </c>
      <c r="K40" t="s">
        <v>45</v>
      </c>
      <c r="L40" s="36" t="s">
        <v>46</v>
      </c>
      <c r="M40" s="36">
        <v>291</v>
      </c>
      <c r="N40" s="36" t="s">
        <v>46</v>
      </c>
      <c r="O40" s="36" t="s">
        <v>44</v>
      </c>
      <c r="P40" s="37">
        <v>27.65</v>
      </c>
      <c r="Q40" t="s">
        <v>44</v>
      </c>
      <c r="R40" t="s">
        <v>44</v>
      </c>
      <c r="S40" t="s">
        <v>44</v>
      </c>
      <c r="T40" t="s">
        <v>45</v>
      </c>
      <c r="U40" s="36" t="s">
        <v>45</v>
      </c>
      <c r="V40" s="36">
        <v>31396</v>
      </c>
      <c r="W40" s="36">
        <v>3419</v>
      </c>
      <c r="X40" s="36">
        <v>3080</v>
      </c>
      <c r="Y40" s="36">
        <v>2863</v>
      </c>
      <c r="Z40">
        <f t="shared" si="0"/>
        <v>1</v>
      </c>
      <c r="AA40">
        <f t="shared" si="17"/>
        <v>1</v>
      </c>
      <c r="AB40">
        <f t="shared" si="2"/>
        <v>0</v>
      </c>
      <c r="AC40">
        <f t="shared" si="18"/>
        <v>0</v>
      </c>
      <c r="AD40">
        <f t="shared" si="4"/>
        <v>0</v>
      </c>
      <c r="AE40">
        <f t="shared" si="5"/>
        <v>0</v>
      </c>
      <c r="AF40" s="38" t="str">
        <f t="shared" si="19"/>
        <v>SRSA</v>
      </c>
      <c r="AG40" s="38">
        <f t="shared" si="20"/>
        <v>0</v>
      </c>
      <c r="AH40" s="38">
        <f t="shared" si="8"/>
        <v>0</v>
      </c>
      <c r="AI40">
        <f t="shared" si="9"/>
        <v>1</v>
      </c>
      <c r="AJ40">
        <f t="shared" si="10"/>
        <v>1</v>
      </c>
      <c r="AK40" t="str">
        <f t="shared" si="11"/>
        <v>Initial</v>
      </c>
      <c r="AL40" t="str">
        <f t="shared" si="12"/>
        <v>SRSA</v>
      </c>
      <c r="AM40">
        <f t="shared" si="13"/>
        <v>0</v>
      </c>
      <c r="AN40">
        <f t="shared" si="14"/>
        <v>0</v>
      </c>
      <c r="AO40">
        <f t="shared" si="15"/>
        <v>0</v>
      </c>
    </row>
    <row r="41" spans="1:41" ht="12.75">
      <c r="A41">
        <v>2304290</v>
      </c>
      <c r="B41">
        <v>94</v>
      </c>
      <c r="C41" t="s">
        <v>354</v>
      </c>
      <c r="D41" t="s">
        <v>355</v>
      </c>
      <c r="E41" t="s">
        <v>356</v>
      </c>
      <c r="F41" s="35">
        <v>4901</v>
      </c>
      <c r="G41" s="3">
        <v>6898</v>
      </c>
      <c r="H41">
        <v>2078721960</v>
      </c>
      <c r="I41" s="4">
        <v>6</v>
      </c>
      <c r="J41" s="4" t="s">
        <v>45</v>
      </c>
      <c r="K41" t="s">
        <v>45</v>
      </c>
      <c r="L41" s="36" t="s">
        <v>45</v>
      </c>
      <c r="M41" s="36"/>
      <c r="N41" s="36" t="s">
        <v>45</v>
      </c>
      <c r="O41" s="36" t="s">
        <v>45</v>
      </c>
      <c r="P41" s="37">
        <v>18.65</v>
      </c>
      <c r="Q41" t="s">
        <v>45</v>
      </c>
      <c r="R41" t="s">
        <v>45</v>
      </c>
      <c r="S41" t="s">
        <v>44</v>
      </c>
      <c r="T41" t="s">
        <v>45</v>
      </c>
      <c r="U41" s="36" t="s">
        <v>45</v>
      </c>
      <c r="V41" s="36">
        <v>42354</v>
      </c>
      <c r="W41" s="36">
        <v>4237</v>
      </c>
      <c r="X41" s="36">
        <v>7434</v>
      </c>
      <c r="Y41" s="36">
        <v>7608</v>
      </c>
      <c r="Z41">
        <f t="shared" si="0"/>
        <v>0</v>
      </c>
      <c r="AA41">
        <f t="shared" si="17"/>
        <v>1</v>
      </c>
      <c r="AB41">
        <f t="shared" si="2"/>
        <v>0</v>
      </c>
      <c r="AC41">
        <f t="shared" si="18"/>
        <v>0</v>
      </c>
      <c r="AD41">
        <f t="shared" si="4"/>
        <v>0</v>
      </c>
      <c r="AE41">
        <f t="shared" si="5"/>
        <v>0</v>
      </c>
      <c r="AF41" s="38">
        <f t="shared" si="19"/>
        <v>0</v>
      </c>
      <c r="AG41" s="38">
        <f t="shared" si="20"/>
        <v>0</v>
      </c>
      <c r="AH41" s="38">
        <f t="shared" si="8"/>
        <v>0</v>
      </c>
      <c r="AI41">
        <f t="shared" si="9"/>
        <v>1</v>
      </c>
      <c r="AJ41">
        <f t="shared" si="10"/>
        <v>0</v>
      </c>
      <c r="AK41">
        <f t="shared" si="11"/>
        <v>0</v>
      </c>
      <c r="AL41">
        <f t="shared" si="12"/>
        <v>0</v>
      </c>
      <c r="AM41">
        <f t="shared" si="13"/>
        <v>0</v>
      </c>
      <c r="AN41">
        <f t="shared" si="14"/>
        <v>0</v>
      </c>
      <c r="AO41">
        <f t="shared" si="15"/>
        <v>0</v>
      </c>
    </row>
    <row r="42" spans="1:41" ht="12.75">
      <c r="A42">
        <v>2304620</v>
      </c>
      <c r="B42">
        <v>106</v>
      </c>
      <c r="C42" t="s">
        <v>92</v>
      </c>
      <c r="D42" t="s">
        <v>63</v>
      </c>
      <c r="E42" t="s">
        <v>64</v>
      </c>
      <c r="F42" s="35">
        <v>4660</v>
      </c>
      <c r="G42" s="3">
        <v>60</v>
      </c>
      <c r="H42">
        <v>2072885049</v>
      </c>
      <c r="I42" s="4">
        <v>7</v>
      </c>
      <c r="J42" s="4" t="s">
        <v>44</v>
      </c>
      <c r="K42" t="s">
        <v>45</v>
      </c>
      <c r="L42" s="36" t="s">
        <v>46</v>
      </c>
      <c r="M42" s="36">
        <v>14</v>
      </c>
      <c r="N42" s="36" t="s">
        <v>46</v>
      </c>
      <c r="O42" s="36" t="s">
        <v>44</v>
      </c>
      <c r="P42" s="37">
        <v>10</v>
      </c>
      <c r="Q42" t="s">
        <v>45</v>
      </c>
      <c r="R42" t="s">
        <v>45</v>
      </c>
      <c r="S42" t="s">
        <v>44</v>
      </c>
      <c r="T42" t="s">
        <v>45</v>
      </c>
      <c r="U42" s="36" t="s">
        <v>45</v>
      </c>
      <c r="V42" s="36">
        <v>2270</v>
      </c>
      <c r="W42" s="36">
        <v>0</v>
      </c>
      <c r="X42" s="36">
        <v>37</v>
      </c>
      <c r="Y42" s="36">
        <v>124</v>
      </c>
      <c r="Z42">
        <f t="shared" si="0"/>
        <v>1</v>
      </c>
      <c r="AA42">
        <f t="shared" si="17"/>
        <v>1</v>
      </c>
      <c r="AB42">
        <f t="shared" si="2"/>
        <v>0</v>
      </c>
      <c r="AC42">
        <f t="shared" si="18"/>
        <v>0</v>
      </c>
      <c r="AD42">
        <f t="shared" si="4"/>
        <v>0</v>
      </c>
      <c r="AE42">
        <f t="shared" si="5"/>
        <v>0</v>
      </c>
      <c r="AF42" s="38" t="str">
        <f t="shared" si="19"/>
        <v>SRSA</v>
      </c>
      <c r="AG42" s="38">
        <f t="shared" si="20"/>
        <v>0</v>
      </c>
      <c r="AH42" s="38">
        <f t="shared" si="8"/>
        <v>0</v>
      </c>
      <c r="AI42">
        <f t="shared" si="9"/>
        <v>1</v>
      </c>
      <c r="AJ42">
        <f t="shared" si="10"/>
        <v>0</v>
      </c>
      <c r="AK42">
        <f t="shared" si="11"/>
        <v>0</v>
      </c>
      <c r="AL42">
        <f t="shared" si="12"/>
        <v>0</v>
      </c>
      <c r="AM42">
        <f t="shared" si="13"/>
        <v>0</v>
      </c>
      <c r="AN42">
        <f t="shared" si="14"/>
        <v>0</v>
      </c>
      <c r="AO42">
        <f t="shared" si="15"/>
        <v>0</v>
      </c>
    </row>
    <row r="43" spans="1:41" ht="12.75">
      <c r="A43">
        <v>2304860</v>
      </c>
      <c r="B43">
        <v>116</v>
      </c>
      <c r="C43" t="s">
        <v>93</v>
      </c>
      <c r="D43" t="s">
        <v>94</v>
      </c>
      <c r="E43" t="s">
        <v>95</v>
      </c>
      <c r="F43" s="35">
        <v>4072</v>
      </c>
      <c r="G43" s="3">
        <v>1878</v>
      </c>
      <c r="H43">
        <v>2072844505</v>
      </c>
      <c r="I43" s="4">
        <v>7</v>
      </c>
      <c r="J43" s="4" t="s">
        <v>44</v>
      </c>
      <c r="K43" t="s">
        <v>45</v>
      </c>
      <c r="L43" s="36" t="s">
        <v>46</v>
      </c>
      <c r="M43" s="36">
        <v>220</v>
      </c>
      <c r="N43" s="36" t="s">
        <v>46</v>
      </c>
      <c r="O43" s="36" t="s">
        <v>44</v>
      </c>
      <c r="P43" s="37">
        <v>6.61</v>
      </c>
      <c r="Q43" t="s">
        <v>45</v>
      </c>
      <c r="R43" t="s">
        <v>45</v>
      </c>
      <c r="S43" t="s">
        <v>44</v>
      </c>
      <c r="T43" t="s">
        <v>45</v>
      </c>
      <c r="U43" s="36" t="s">
        <v>45</v>
      </c>
      <c r="V43" s="36">
        <v>8008</v>
      </c>
      <c r="W43" s="36">
        <v>438</v>
      </c>
      <c r="X43" s="36">
        <v>968</v>
      </c>
      <c r="Y43" s="36">
        <v>1180</v>
      </c>
      <c r="Z43">
        <f t="shared" si="0"/>
        <v>1</v>
      </c>
      <c r="AA43">
        <f t="shared" si="17"/>
        <v>1</v>
      </c>
      <c r="AB43">
        <f t="shared" si="2"/>
        <v>0</v>
      </c>
      <c r="AC43">
        <f t="shared" si="18"/>
        <v>0</v>
      </c>
      <c r="AD43">
        <f t="shared" si="4"/>
        <v>0</v>
      </c>
      <c r="AE43">
        <f t="shared" si="5"/>
        <v>0</v>
      </c>
      <c r="AF43" s="38" t="str">
        <f t="shared" si="19"/>
        <v>SRSA</v>
      </c>
      <c r="AG43" s="38">
        <f t="shared" si="20"/>
        <v>0</v>
      </c>
      <c r="AH43" s="38">
        <f t="shared" si="8"/>
        <v>0</v>
      </c>
      <c r="AI43">
        <f t="shared" si="9"/>
        <v>1</v>
      </c>
      <c r="AJ43">
        <f t="shared" si="10"/>
        <v>0</v>
      </c>
      <c r="AK43">
        <f t="shared" si="11"/>
        <v>0</v>
      </c>
      <c r="AL43">
        <f t="shared" si="12"/>
        <v>0</v>
      </c>
      <c r="AM43">
        <f t="shared" si="13"/>
        <v>0</v>
      </c>
      <c r="AN43">
        <f t="shared" si="14"/>
        <v>0</v>
      </c>
      <c r="AO43">
        <f t="shared" si="15"/>
        <v>0</v>
      </c>
    </row>
    <row r="44" spans="1:41" ht="12.75">
      <c r="A44">
        <v>2304890</v>
      </c>
      <c r="B44">
        <v>118</v>
      </c>
      <c r="C44" t="s">
        <v>96</v>
      </c>
      <c r="D44" t="s">
        <v>97</v>
      </c>
      <c r="E44" t="s">
        <v>49</v>
      </c>
      <c r="F44" s="35">
        <v>4429</v>
      </c>
      <c r="G44" s="3">
        <v>6222</v>
      </c>
      <c r="H44">
        <v>2078434314</v>
      </c>
      <c r="I44" s="4">
        <v>7</v>
      </c>
      <c r="J44" s="4" t="s">
        <v>44</v>
      </c>
      <c r="K44" t="s">
        <v>45</v>
      </c>
      <c r="L44" s="36" t="s">
        <v>46</v>
      </c>
      <c r="M44" s="36">
        <v>167</v>
      </c>
      <c r="N44" s="36" t="s">
        <v>46</v>
      </c>
      <c r="O44" s="36" t="s">
        <v>44</v>
      </c>
      <c r="P44" s="37">
        <v>7.56</v>
      </c>
      <c r="Q44" t="s">
        <v>45</v>
      </c>
      <c r="R44" t="s">
        <v>45</v>
      </c>
      <c r="S44" t="s">
        <v>44</v>
      </c>
      <c r="T44" t="s">
        <v>45</v>
      </c>
      <c r="U44" s="36" t="s">
        <v>45</v>
      </c>
      <c r="V44" s="36">
        <v>9713</v>
      </c>
      <c r="W44" s="36">
        <v>774</v>
      </c>
      <c r="X44" s="36">
        <v>1163</v>
      </c>
      <c r="Y44" s="36">
        <v>965</v>
      </c>
      <c r="Z44">
        <f t="shared" si="0"/>
        <v>1</v>
      </c>
      <c r="AA44">
        <f t="shared" si="17"/>
        <v>1</v>
      </c>
      <c r="AB44">
        <f t="shared" si="2"/>
        <v>0</v>
      </c>
      <c r="AC44">
        <f t="shared" si="18"/>
        <v>0</v>
      </c>
      <c r="AD44">
        <f t="shared" si="4"/>
        <v>0</v>
      </c>
      <c r="AE44">
        <f t="shared" si="5"/>
        <v>0</v>
      </c>
      <c r="AF44" s="38" t="str">
        <f t="shared" si="19"/>
        <v>SRSA</v>
      </c>
      <c r="AG44" s="38">
        <f t="shared" si="20"/>
        <v>0</v>
      </c>
      <c r="AH44" s="38">
        <f t="shared" si="8"/>
        <v>0</v>
      </c>
      <c r="AI44">
        <f t="shared" si="9"/>
        <v>1</v>
      </c>
      <c r="AJ44">
        <f t="shared" si="10"/>
        <v>0</v>
      </c>
      <c r="AK44">
        <f t="shared" si="11"/>
        <v>0</v>
      </c>
      <c r="AL44">
        <f t="shared" si="12"/>
        <v>0</v>
      </c>
      <c r="AM44">
        <f t="shared" si="13"/>
        <v>0</v>
      </c>
      <c r="AN44">
        <f t="shared" si="14"/>
        <v>0</v>
      </c>
      <c r="AO44">
        <f t="shared" si="15"/>
        <v>0</v>
      </c>
    </row>
    <row r="45" spans="1:41" ht="12.75">
      <c r="A45">
        <v>2304895</v>
      </c>
      <c r="B45">
        <v>913</v>
      </c>
      <c r="C45" t="s">
        <v>98</v>
      </c>
      <c r="D45" t="s">
        <v>79</v>
      </c>
      <c r="E45" t="s">
        <v>80</v>
      </c>
      <c r="F45" s="35">
        <v>4683</v>
      </c>
      <c r="G45" s="3">
        <v>10</v>
      </c>
      <c r="H45">
        <v>2073487777</v>
      </c>
      <c r="I45" s="4" t="s">
        <v>99</v>
      </c>
      <c r="J45" s="4" t="s">
        <v>44</v>
      </c>
      <c r="K45" t="s">
        <v>45</v>
      </c>
      <c r="L45" s="36" t="s">
        <v>46</v>
      </c>
      <c r="M45" s="36">
        <v>445</v>
      </c>
      <c r="N45" s="36" t="s">
        <v>46</v>
      </c>
      <c r="O45" s="36" t="s">
        <v>44</v>
      </c>
      <c r="P45" s="37">
        <v>22.85</v>
      </c>
      <c r="Q45" t="s">
        <v>44</v>
      </c>
      <c r="R45" t="s">
        <v>44</v>
      </c>
      <c r="S45" t="s">
        <v>44</v>
      </c>
      <c r="T45" t="s">
        <v>45</v>
      </c>
      <c r="U45" s="36" t="s">
        <v>45</v>
      </c>
      <c r="V45" s="36">
        <v>28581</v>
      </c>
      <c r="W45" s="36">
        <v>4076</v>
      </c>
      <c r="X45" s="36">
        <v>4916</v>
      </c>
      <c r="Y45" s="36">
        <v>4908</v>
      </c>
      <c r="Z45">
        <f t="shared" si="0"/>
        <v>1</v>
      </c>
      <c r="AA45">
        <f t="shared" si="17"/>
        <v>1</v>
      </c>
      <c r="AB45">
        <f t="shared" si="2"/>
        <v>0</v>
      </c>
      <c r="AC45">
        <f t="shared" si="18"/>
        <v>0</v>
      </c>
      <c r="AD45">
        <f t="shared" si="4"/>
        <v>0</v>
      </c>
      <c r="AE45">
        <f t="shared" si="5"/>
        <v>0</v>
      </c>
      <c r="AF45" s="38" t="str">
        <f t="shared" si="19"/>
        <v>SRSA</v>
      </c>
      <c r="AG45" s="38">
        <f t="shared" si="20"/>
        <v>0</v>
      </c>
      <c r="AH45" s="38">
        <f t="shared" si="8"/>
        <v>0</v>
      </c>
      <c r="AI45">
        <f t="shared" si="9"/>
        <v>1</v>
      </c>
      <c r="AJ45">
        <f t="shared" si="10"/>
        <v>1</v>
      </c>
      <c r="AK45" t="str">
        <f t="shared" si="11"/>
        <v>Initial</v>
      </c>
      <c r="AL45" t="str">
        <f t="shared" si="12"/>
        <v>SRSA</v>
      </c>
      <c r="AM45">
        <f t="shared" si="13"/>
        <v>0</v>
      </c>
      <c r="AN45">
        <f t="shared" si="14"/>
        <v>0</v>
      </c>
      <c r="AO45">
        <f t="shared" si="15"/>
        <v>0</v>
      </c>
    </row>
    <row r="46" spans="1:41" ht="12.75">
      <c r="A46">
        <v>2305130</v>
      </c>
      <c r="B46">
        <v>128</v>
      </c>
      <c r="C46" t="s">
        <v>100</v>
      </c>
      <c r="D46" t="s">
        <v>101</v>
      </c>
      <c r="E46" t="s">
        <v>102</v>
      </c>
      <c r="F46" s="35">
        <v>4342</v>
      </c>
      <c r="G46" s="3">
        <v>430</v>
      </c>
      <c r="H46">
        <v>2077372559</v>
      </c>
      <c r="I46" s="4">
        <v>7</v>
      </c>
      <c r="J46" s="4" t="s">
        <v>44</v>
      </c>
      <c r="K46" t="s">
        <v>45</v>
      </c>
      <c r="L46" s="36" t="s">
        <v>46</v>
      </c>
      <c r="M46" s="36">
        <v>120</v>
      </c>
      <c r="N46" s="36" t="s">
        <v>46</v>
      </c>
      <c r="O46" s="36" t="s">
        <v>44</v>
      </c>
      <c r="P46" s="37">
        <v>28.35</v>
      </c>
      <c r="Q46" t="s">
        <v>44</v>
      </c>
      <c r="R46" t="s">
        <v>44</v>
      </c>
      <c r="S46" t="s">
        <v>44</v>
      </c>
      <c r="T46" t="s">
        <v>45</v>
      </c>
      <c r="U46" s="36" t="s">
        <v>45</v>
      </c>
      <c r="V46" s="36">
        <v>11028</v>
      </c>
      <c r="W46" s="36">
        <v>1432</v>
      </c>
      <c r="X46" s="36">
        <v>1446</v>
      </c>
      <c r="Y46" s="36">
        <v>1214</v>
      </c>
      <c r="Z46">
        <f t="shared" si="0"/>
        <v>1</v>
      </c>
      <c r="AA46">
        <f t="shared" si="17"/>
        <v>1</v>
      </c>
      <c r="AB46">
        <f t="shared" si="2"/>
        <v>0</v>
      </c>
      <c r="AC46">
        <f t="shared" si="18"/>
        <v>0</v>
      </c>
      <c r="AD46">
        <f t="shared" si="4"/>
        <v>0</v>
      </c>
      <c r="AE46">
        <f t="shared" si="5"/>
        <v>0</v>
      </c>
      <c r="AF46" s="38" t="str">
        <f t="shared" si="19"/>
        <v>SRSA</v>
      </c>
      <c r="AG46" s="38">
        <f t="shared" si="20"/>
        <v>0</v>
      </c>
      <c r="AH46" s="38">
        <f t="shared" si="8"/>
        <v>0</v>
      </c>
      <c r="AI46">
        <f t="shared" si="9"/>
        <v>1</v>
      </c>
      <c r="AJ46">
        <f t="shared" si="10"/>
        <v>1</v>
      </c>
      <c r="AK46" t="str">
        <f t="shared" si="11"/>
        <v>Initial</v>
      </c>
      <c r="AL46" t="str">
        <f t="shared" si="12"/>
        <v>SRSA</v>
      </c>
      <c r="AM46">
        <f t="shared" si="13"/>
        <v>0</v>
      </c>
      <c r="AN46">
        <f t="shared" si="14"/>
        <v>0</v>
      </c>
      <c r="AO46">
        <f t="shared" si="15"/>
        <v>0</v>
      </c>
    </row>
    <row r="47" spans="1:41" ht="12.75">
      <c r="A47">
        <v>2305190</v>
      </c>
      <c r="B47">
        <v>130</v>
      </c>
      <c r="C47" t="s">
        <v>357</v>
      </c>
      <c r="D47" t="s">
        <v>358</v>
      </c>
      <c r="E47" t="s">
        <v>359</v>
      </c>
      <c r="F47" s="35">
        <v>4252</v>
      </c>
      <c r="G47" s="3">
        <v>1736</v>
      </c>
      <c r="H47">
        <v>2073536711</v>
      </c>
      <c r="I47" s="4">
        <v>6</v>
      </c>
      <c r="J47" s="4" t="s">
        <v>45</v>
      </c>
      <c r="K47" t="s">
        <v>45</v>
      </c>
      <c r="L47" s="36" t="s">
        <v>45</v>
      </c>
      <c r="M47" s="36">
        <v>364</v>
      </c>
      <c r="N47" s="36" t="s">
        <v>46</v>
      </c>
      <c r="O47" s="36" t="s">
        <v>45</v>
      </c>
      <c r="P47" s="37">
        <v>8.14</v>
      </c>
      <c r="Q47" t="s">
        <v>45</v>
      </c>
      <c r="R47" t="s">
        <v>45</v>
      </c>
      <c r="S47" t="s">
        <v>44</v>
      </c>
      <c r="T47" t="s">
        <v>45</v>
      </c>
      <c r="U47" s="36" t="s">
        <v>45</v>
      </c>
      <c r="V47" s="36">
        <v>33081</v>
      </c>
      <c r="W47" s="36">
        <v>2265</v>
      </c>
      <c r="X47" s="36">
        <v>3349</v>
      </c>
      <c r="Y47" s="36">
        <v>2377</v>
      </c>
      <c r="Z47">
        <f t="shared" si="0"/>
        <v>0</v>
      </c>
      <c r="AA47">
        <f t="shared" si="17"/>
        <v>1</v>
      </c>
      <c r="AB47">
        <f t="shared" si="2"/>
        <v>0</v>
      </c>
      <c r="AC47">
        <f t="shared" si="18"/>
        <v>0</v>
      </c>
      <c r="AD47">
        <f t="shared" si="4"/>
        <v>0</v>
      </c>
      <c r="AE47">
        <f t="shared" si="5"/>
        <v>0</v>
      </c>
      <c r="AF47" s="38">
        <f t="shared" si="19"/>
        <v>0</v>
      </c>
      <c r="AG47" s="38">
        <f t="shared" si="20"/>
        <v>0</v>
      </c>
      <c r="AH47" s="38">
        <f t="shared" si="8"/>
        <v>0</v>
      </c>
      <c r="AI47">
        <f t="shared" si="9"/>
        <v>1</v>
      </c>
      <c r="AJ47">
        <f t="shared" si="10"/>
        <v>0</v>
      </c>
      <c r="AK47">
        <f t="shared" si="11"/>
        <v>0</v>
      </c>
      <c r="AL47">
        <f t="shared" si="12"/>
        <v>0</v>
      </c>
      <c r="AM47">
        <f t="shared" si="13"/>
        <v>0</v>
      </c>
      <c r="AN47">
        <f t="shared" si="14"/>
        <v>0</v>
      </c>
      <c r="AO47">
        <f t="shared" si="15"/>
        <v>0</v>
      </c>
    </row>
    <row r="48" spans="1:41" ht="12.75">
      <c r="A48">
        <v>2305280</v>
      </c>
      <c r="B48">
        <v>136</v>
      </c>
      <c r="C48" t="s">
        <v>103</v>
      </c>
      <c r="D48" t="s">
        <v>104</v>
      </c>
      <c r="E48" t="s">
        <v>105</v>
      </c>
      <c r="F48" s="35">
        <v>4430</v>
      </c>
      <c r="G48" s="3">
        <v>1139</v>
      </c>
      <c r="H48">
        <v>2077463500</v>
      </c>
      <c r="I48" s="4">
        <v>7</v>
      </c>
      <c r="J48" s="4" t="s">
        <v>44</v>
      </c>
      <c r="K48" t="s">
        <v>45</v>
      </c>
      <c r="L48" s="36" t="s">
        <v>46</v>
      </c>
      <c r="M48" s="36">
        <v>204</v>
      </c>
      <c r="N48" s="36" t="s">
        <v>46</v>
      </c>
      <c r="O48" s="36" t="s">
        <v>44</v>
      </c>
      <c r="P48" s="37">
        <v>27.98</v>
      </c>
      <c r="Q48" t="s">
        <v>44</v>
      </c>
      <c r="R48" t="s">
        <v>44</v>
      </c>
      <c r="S48" t="s">
        <v>44</v>
      </c>
      <c r="T48" t="s">
        <v>45</v>
      </c>
      <c r="U48" s="36" t="s">
        <v>45</v>
      </c>
      <c r="V48" s="36">
        <v>19633</v>
      </c>
      <c r="W48" s="36">
        <v>3156</v>
      </c>
      <c r="X48" s="36">
        <v>3866</v>
      </c>
      <c r="Y48" s="36">
        <v>2574</v>
      </c>
      <c r="Z48">
        <f t="shared" si="0"/>
        <v>1</v>
      </c>
      <c r="AA48">
        <f t="shared" si="17"/>
        <v>1</v>
      </c>
      <c r="AB48">
        <f t="shared" si="2"/>
        <v>0</v>
      </c>
      <c r="AC48">
        <f t="shared" si="18"/>
        <v>0</v>
      </c>
      <c r="AD48">
        <f t="shared" si="4"/>
        <v>0</v>
      </c>
      <c r="AE48">
        <f t="shared" si="5"/>
        <v>0</v>
      </c>
      <c r="AF48" s="38" t="str">
        <f t="shared" si="19"/>
        <v>SRSA</v>
      </c>
      <c r="AG48" s="38">
        <f t="shared" si="20"/>
        <v>0</v>
      </c>
      <c r="AH48" s="38">
        <f t="shared" si="8"/>
        <v>0</v>
      </c>
      <c r="AI48">
        <f t="shared" si="9"/>
        <v>1</v>
      </c>
      <c r="AJ48">
        <f t="shared" si="10"/>
        <v>1</v>
      </c>
      <c r="AK48" t="str">
        <f t="shared" si="11"/>
        <v>Initial</v>
      </c>
      <c r="AL48" t="str">
        <f t="shared" si="12"/>
        <v>SRSA</v>
      </c>
      <c r="AM48">
        <f t="shared" si="13"/>
        <v>0</v>
      </c>
      <c r="AN48">
        <f t="shared" si="14"/>
        <v>0</v>
      </c>
      <c r="AO48">
        <f t="shared" si="15"/>
        <v>0</v>
      </c>
    </row>
    <row r="49" spans="1:41" ht="12.75">
      <c r="A49">
        <v>2305380</v>
      </c>
      <c r="B49">
        <v>912</v>
      </c>
      <c r="C49" t="s">
        <v>106</v>
      </c>
      <c r="D49" t="s">
        <v>107</v>
      </c>
      <c r="E49" t="s">
        <v>108</v>
      </c>
      <c r="F49" s="35">
        <v>4424</v>
      </c>
      <c r="G49" s="3">
        <v>9716</v>
      </c>
      <c r="H49">
        <v>2074482882</v>
      </c>
      <c r="I49" s="4">
        <v>7</v>
      </c>
      <c r="J49" s="4" t="s">
        <v>44</v>
      </c>
      <c r="K49" t="s">
        <v>45</v>
      </c>
      <c r="L49" s="36" t="s">
        <v>46</v>
      </c>
      <c r="M49" s="36">
        <v>46</v>
      </c>
      <c r="N49" s="36" t="s">
        <v>46</v>
      </c>
      <c r="O49" s="36" t="s">
        <v>44</v>
      </c>
      <c r="P49" s="37">
        <v>51.06</v>
      </c>
      <c r="Q49" t="s">
        <v>44</v>
      </c>
      <c r="R49" t="s">
        <v>44</v>
      </c>
      <c r="S49" t="s">
        <v>44</v>
      </c>
      <c r="T49" t="s">
        <v>45</v>
      </c>
      <c r="U49" s="36" t="s">
        <v>45</v>
      </c>
      <c r="V49" s="36">
        <v>2304</v>
      </c>
      <c r="W49" s="36">
        <v>628</v>
      </c>
      <c r="X49" s="36">
        <v>563</v>
      </c>
      <c r="Y49" s="36">
        <v>535</v>
      </c>
      <c r="Z49">
        <f t="shared" si="0"/>
        <v>1</v>
      </c>
      <c r="AA49">
        <f t="shared" si="17"/>
        <v>1</v>
      </c>
      <c r="AB49">
        <f t="shared" si="2"/>
        <v>0</v>
      </c>
      <c r="AC49">
        <f t="shared" si="18"/>
        <v>0</v>
      </c>
      <c r="AD49">
        <f t="shared" si="4"/>
        <v>0</v>
      </c>
      <c r="AE49">
        <f t="shared" si="5"/>
        <v>0</v>
      </c>
      <c r="AF49" s="38" t="str">
        <f t="shared" si="19"/>
        <v>SRSA</v>
      </c>
      <c r="AG49" s="38">
        <f t="shared" si="20"/>
        <v>0</v>
      </c>
      <c r="AH49" s="38">
        <f t="shared" si="8"/>
        <v>0</v>
      </c>
      <c r="AI49">
        <f t="shared" si="9"/>
        <v>1</v>
      </c>
      <c r="AJ49">
        <f t="shared" si="10"/>
        <v>1</v>
      </c>
      <c r="AK49" t="str">
        <f t="shared" si="11"/>
        <v>Initial</v>
      </c>
      <c r="AL49" t="str">
        <f t="shared" si="12"/>
        <v>SRSA</v>
      </c>
      <c r="AM49">
        <f t="shared" si="13"/>
        <v>0</v>
      </c>
      <c r="AN49">
        <f t="shared" si="14"/>
        <v>0</v>
      </c>
      <c r="AO49">
        <f t="shared" si="15"/>
        <v>0</v>
      </c>
    </row>
    <row r="50" spans="1:41" ht="12.75">
      <c r="A50">
        <v>2305310</v>
      </c>
      <c r="B50">
        <v>137</v>
      </c>
      <c r="C50" t="s">
        <v>109</v>
      </c>
      <c r="D50" t="s">
        <v>110</v>
      </c>
      <c r="E50" t="s">
        <v>111</v>
      </c>
      <c r="F50" s="35">
        <v>4740</v>
      </c>
      <c r="G50" s="3">
        <v>126</v>
      </c>
      <c r="H50">
        <v>2074887700</v>
      </c>
      <c r="I50" s="4">
        <v>7</v>
      </c>
      <c r="J50" s="4" t="s">
        <v>44</v>
      </c>
      <c r="K50" t="s">
        <v>45</v>
      </c>
      <c r="L50" s="36" t="s">
        <v>46</v>
      </c>
      <c r="M50" s="36">
        <v>207</v>
      </c>
      <c r="N50" s="36" t="s">
        <v>46</v>
      </c>
      <c r="O50" s="36" t="s">
        <v>44</v>
      </c>
      <c r="P50" s="37">
        <v>25.64</v>
      </c>
      <c r="Q50" t="s">
        <v>44</v>
      </c>
      <c r="R50" t="s">
        <v>45</v>
      </c>
      <c r="S50" t="s">
        <v>44</v>
      </c>
      <c r="T50" t="s">
        <v>45</v>
      </c>
      <c r="U50" s="36" t="s">
        <v>45</v>
      </c>
      <c r="V50" s="36">
        <v>19503</v>
      </c>
      <c r="W50" s="36">
        <v>2352</v>
      </c>
      <c r="X50" s="36">
        <v>2371</v>
      </c>
      <c r="Y50" s="36">
        <v>2223</v>
      </c>
      <c r="Z50">
        <f t="shared" si="0"/>
        <v>1</v>
      </c>
      <c r="AA50">
        <f t="shared" si="17"/>
        <v>1</v>
      </c>
      <c r="AB50">
        <f t="shared" si="2"/>
        <v>0</v>
      </c>
      <c r="AC50">
        <f t="shared" si="18"/>
        <v>0</v>
      </c>
      <c r="AD50">
        <f t="shared" si="4"/>
        <v>0</v>
      </c>
      <c r="AE50">
        <f t="shared" si="5"/>
        <v>0</v>
      </c>
      <c r="AF50" s="38" t="str">
        <f t="shared" si="19"/>
        <v>SRSA</v>
      </c>
      <c r="AG50" s="38">
        <f t="shared" si="20"/>
        <v>0</v>
      </c>
      <c r="AH50" s="38">
        <f t="shared" si="8"/>
        <v>0</v>
      </c>
      <c r="AI50">
        <f t="shared" si="9"/>
        <v>1</v>
      </c>
      <c r="AJ50">
        <f t="shared" si="10"/>
        <v>1</v>
      </c>
      <c r="AK50" t="str">
        <f t="shared" si="11"/>
        <v>Initial</v>
      </c>
      <c r="AL50" t="str">
        <f t="shared" si="12"/>
        <v>SRSA</v>
      </c>
      <c r="AM50">
        <f t="shared" si="13"/>
        <v>0</v>
      </c>
      <c r="AN50">
        <f t="shared" si="14"/>
        <v>0</v>
      </c>
      <c r="AO50">
        <f t="shared" si="15"/>
        <v>0</v>
      </c>
    </row>
    <row r="51" spans="1:41" ht="12.75">
      <c r="A51">
        <v>2305360</v>
      </c>
      <c r="B51">
        <v>138</v>
      </c>
      <c r="C51" t="s">
        <v>112</v>
      </c>
      <c r="D51" t="s">
        <v>87</v>
      </c>
      <c r="E51" t="s">
        <v>88</v>
      </c>
      <c r="F51" s="35">
        <v>4631</v>
      </c>
      <c r="G51" s="3">
        <v>1110</v>
      </c>
      <c r="H51">
        <v>2078532567</v>
      </c>
      <c r="I51" s="4">
        <v>7</v>
      </c>
      <c r="J51" s="4" t="s">
        <v>44</v>
      </c>
      <c r="K51" t="s">
        <v>45</v>
      </c>
      <c r="L51" s="36" t="s">
        <v>46</v>
      </c>
      <c r="M51" s="36">
        <v>295</v>
      </c>
      <c r="N51" s="36" t="s">
        <v>46</v>
      </c>
      <c r="O51" s="36" t="s">
        <v>44</v>
      </c>
      <c r="P51" s="37">
        <v>39.33</v>
      </c>
      <c r="Q51" t="s">
        <v>44</v>
      </c>
      <c r="R51" t="s">
        <v>45</v>
      </c>
      <c r="S51" t="s">
        <v>44</v>
      </c>
      <c r="T51" t="s">
        <v>45</v>
      </c>
      <c r="U51" s="36" t="s">
        <v>45</v>
      </c>
      <c r="V51" s="36">
        <v>28603</v>
      </c>
      <c r="W51" s="36">
        <v>4179</v>
      </c>
      <c r="X51" s="36">
        <v>3639</v>
      </c>
      <c r="Y51" s="36">
        <v>3689</v>
      </c>
      <c r="Z51">
        <f t="shared" si="0"/>
        <v>1</v>
      </c>
      <c r="AA51">
        <f t="shared" si="17"/>
        <v>1</v>
      </c>
      <c r="AB51">
        <f t="shared" si="2"/>
        <v>0</v>
      </c>
      <c r="AC51">
        <f t="shared" si="18"/>
        <v>0</v>
      </c>
      <c r="AD51">
        <f t="shared" si="4"/>
        <v>0</v>
      </c>
      <c r="AE51">
        <f t="shared" si="5"/>
        <v>0</v>
      </c>
      <c r="AF51" s="38" t="str">
        <f t="shared" si="19"/>
        <v>SRSA</v>
      </c>
      <c r="AG51" s="38">
        <f t="shared" si="20"/>
        <v>0</v>
      </c>
      <c r="AH51" s="38">
        <f t="shared" si="8"/>
        <v>0</v>
      </c>
      <c r="AI51">
        <f t="shared" si="9"/>
        <v>1</v>
      </c>
      <c r="AJ51">
        <f t="shared" si="10"/>
        <v>1</v>
      </c>
      <c r="AK51" t="str">
        <f t="shared" si="11"/>
        <v>Initial</v>
      </c>
      <c r="AL51" t="str">
        <f t="shared" si="12"/>
        <v>SRSA</v>
      </c>
      <c r="AM51">
        <f t="shared" si="13"/>
        <v>0</v>
      </c>
      <c r="AN51">
        <f t="shared" si="14"/>
        <v>0</v>
      </c>
      <c r="AO51">
        <f t="shared" si="15"/>
        <v>0</v>
      </c>
    </row>
    <row r="52" spans="1:41" ht="12.75">
      <c r="A52">
        <v>2305400</v>
      </c>
      <c r="B52">
        <v>140</v>
      </c>
      <c r="C52" t="s">
        <v>113</v>
      </c>
      <c r="D52" t="s">
        <v>114</v>
      </c>
      <c r="E52" t="s">
        <v>115</v>
      </c>
      <c r="F52" s="35">
        <v>4538</v>
      </c>
      <c r="G52" s="3">
        <v>1834</v>
      </c>
      <c r="H52">
        <v>2076332874</v>
      </c>
      <c r="I52" s="4">
        <v>7</v>
      </c>
      <c r="J52" s="4" t="s">
        <v>44</v>
      </c>
      <c r="K52" t="s">
        <v>45</v>
      </c>
      <c r="L52" s="36" t="s">
        <v>46</v>
      </c>
      <c r="M52" s="36">
        <v>71</v>
      </c>
      <c r="N52" s="36" t="s">
        <v>46</v>
      </c>
      <c r="O52" s="36" t="s">
        <v>44</v>
      </c>
      <c r="P52" s="37">
        <v>11.84</v>
      </c>
      <c r="Q52" t="s">
        <v>45</v>
      </c>
      <c r="R52" t="s">
        <v>45</v>
      </c>
      <c r="S52" t="s">
        <v>44</v>
      </c>
      <c r="T52" t="s">
        <v>45</v>
      </c>
      <c r="U52" s="36" t="s">
        <v>45</v>
      </c>
      <c r="V52" s="36">
        <v>10966</v>
      </c>
      <c r="W52" s="36">
        <v>745</v>
      </c>
      <c r="X52" s="36">
        <v>1218</v>
      </c>
      <c r="Y52" s="36">
        <v>554</v>
      </c>
      <c r="Z52">
        <f t="shared" si="0"/>
        <v>1</v>
      </c>
      <c r="AA52">
        <f t="shared" si="17"/>
        <v>1</v>
      </c>
      <c r="AB52">
        <f t="shared" si="2"/>
        <v>0</v>
      </c>
      <c r="AC52">
        <f t="shared" si="18"/>
        <v>0</v>
      </c>
      <c r="AD52">
        <f t="shared" si="4"/>
        <v>0</v>
      </c>
      <c r="AE52">
        <f t="shared" si="5"/>
        <v>0</v>
      </c>
      <c r="AF52" s="38" t="str">
        <f t="shared" si="19"/>
        <v>SRSA</v>
      </c>
      <c r="AG52" s="38">
        <f t="shared" si="20"/>
        <v>0</v>
      </c>
      <c r="AH52" s="38">
        <f t="shared" si="8"/>
        <v>0</v>
      </c>
      <c r="AI52">
        <f t="shared" si="9"/>
        <v>1</v>
      </c>
      <c r="AJ52">
        <f t="shared" si="10"/>
        <v>0</v>
      </c>
      <c r="AK52">
        <f t="shared" si="11"/>
        <v>0</v>
      </c>
      <c r="AL52">
        <f t="shared" si="12"/>
        <v>0</v>
      </c>
      <c r="AM52">
        <f t="shared" si="13"/>
        <v>0</v>
      </c>
      <c r="AN52">
        <f t="shared" si="14"/>
        <v>0</v>
      </c>
      <c r="AO52">
        <f t="shared" si="15"/>
        <v>0</v>
      </c>
    </row>
    <row r="53" spans="1:41" ht="12.75">
      <c r="A53">
        <v>2312100</v>
      </c>
      <c r="B53">
        <v>600</v>
      </c>
      <c r="C53" t="s">
        <v>116</v>
      </c>
      <c r="D53" t="s">
        <v>117</v>
      </c>
      <c r="E53" t="s">
        <v>118</v>
      </c>
      <c r="F53" s="35">
        <v>4333</v>
      </c>
      <c r="G53" s="3">
        <v>23</v>
      </c>
      <c r="H53">
        <v>2076246892</v>
      </c>
      <c r="I53" s="4">
        <v>7</v>
      </c>
      <c r="J53" s="4" t="s">
        <v>44</v>
      </c>
      <c r="K53" t="s">
        <v>45</v>
      </c>
      <c r="L53" s="36" t="s">
        <v>46</v>
      </c>
      <c r="M53" s="36">
        <v>189</v>
      </c>
      <c r="N53" s="36" t="s">
        <v>46</v>
      </c>
      <c r="O53" s="36" t="s">
        <v>44</v>
      </c>
      <c r="P53" s="37" t="s">
        <v>119</v>
      </c>
      <c r="Q53" t="s">
        <v>119</v>
      </c>
      <c r="R53" t="s">
        <v>44</v>
      </c>
      <c r="S53" t="s">
        <v>44</v>
      </c>
      <c r="T53" t="s">
        <v>45</v>
      </c>
      <c r="U53" s="36" t="s">
        <v>45</v>
      </c>
      <c r="V53" s="36">
        <v>110181</v>
      </c>
      <c r="W53" s="36">
        <v>6823</v>
      </c>
      <c r="X53" s="36">
        <v>5975</v>
      </c>
      <c r="Y53" s="36">
        <v>2298</v>
      </c>
      <c r="Z53">
        <f t="shared" si="0"/>
        <v>1</v>
      </c>
      <c r="AA53">
        <f t="shared" si="17"/>
        <v>1</v>
      </c>
      <c r="AB53">
        <f t="shared" si="2"/>
        <v>0</v>
      </c>
      <c r="AC53">
        <f t="shared" si="18"/>
        <v>0</v>
      </c>
      <c r="AD53">
        <f t="shared" si="4"/>
        <v>0</v>
      </c>
      <c r="AE53">
        <f t="shared" si="5"/>
        <v>0</v>
      </c>
      <c r="AF53" s="38" t="str">
        <f t="shared" si="19"/>
        <v>SRSA</v>
      </c>
      <c r="AG53" s="38">
        <f t="shared" si="20"/>
        <v>0</v>
      </c>
      <c r="AH53" s="38">
        <f t="shared" si="8"/>
        <v>0</v>
      </c>
      <c r="AI53">
        <f t="shared" si="9"/>
        <v>1</v>
      </c>
      <c r="AJ53">
        <f t="shared" si="10"/>
        <v>1</v>
      </c>
      <c r="AK53" t="str">
        <f t="shared" si="11"/>
        <v>Initial</v>
      </c>
      <c r="AL53" t="str">
        <f t="shared" si="12"/>
        <v>SRSA</v>
      </c>
      <c r="AM53">
        <f t="shared" si="13"/>
        <v>0</v>
      </c>
      <c r="AN53">
        <f t="shared" si="14"/>
        <v>0</v>
      </c>
      <c r="AO53">
        <f t="shared" si="15"/>
        <v>0</v>
      </c>
    </row>
    <row r="54" spans="1:41" ht="12.75">
      <c r="A54">
        <v>2305500</v>
      </c>
      <c r="B54">
        <v>144</v>
      </c>
      <c r="C54" t="s">
        <v>362</v>
      </c>
      <c r="D54" t="s">
        <v>363</v>
      </c>
      <c r="E54" t="s">
        <v>141</v>
      </c>
      <c r="F54" s="35">
        <v>4605</v>
      </c>
      <c r="G54" s="3">
        <v>1800</v>
      </c>
      <c r="H54">
        <v>2076678136</v>
      </c>
      <c r="I54" s="4">
        <v>6</v>
      </c>
      <c r="J54" s="4" t="s">
        <v>45</v>
      </c>
      <c r="K54" t="s">
        <v>45</v>
      </c>
      <c r="L54" s="36" t="s">
        <v>45</v>
      </c>
      <c r="M54" s="36"/>
      <c r="N54" s="36" t="s">
        <v>45</v>
      </c>
      <c r="O54" s="36" t="s">
        <v>45</v>
      </c>
      <c r="P54" s="37">
        <v>18.71</v>
      </c>
      <c r="Q54" t="s">
        <v>45</v>
      </c>
      <c r="R54" t="s">
        <v>45</v>
      </c>
      <c r="S54" t="s">
        <v>44</v>
      </c>
      <c r="T54" t="s">
        <v>45</v>
      </c>
      <c r="U54" s="36" t="s">
        <v>45</v>
      </c>
      <c r="V54" s="36">
        <v>47092</v>
      </c>
      <c r="W54" s="36">
        <v>6195</v>
      </c>
      <c r="X54" s="36">
        <v>9066</v>
      </c>
      <c r="Y54" s="36">
        <v>7751</v>
      </c>
      <c r="Z54">
        <f t="shared" si="0"/>
        <v>0</v>
      </c>
      <c r="AA54">
        <f t="shared" si="17"/>
        <v>1</v>
      </c>
      <c r="AB54">
        <f t="shared" si="2"/>
        <v>0</v>
      </c>
      <c r="AC54">
        <f t="shared" si="18"/>
        <v>0</v>
      </c>
      <c r="AD54">
        <f t="shared" si="4"/>
        <v>0</v>
      </c>
      <c r="AE54">
        <f t="shared" si="5"/>
        <v>0</v>
      </c>
      <c r="AF54" s="38">
        <f t="shared" si="19"/>
        <v>0</v>
      </c>
      <c r="AG54" s="38">
        <f t="shared" si="20"/>
        <v>0</v>
      </c>
      <c r="AH54" s="38">
        <f t="shared" si="8"/>
        <v>0</v>
      </c>
      <c r="AI54">
        <f t="shared" si="9"/>
        <v>1</v>
      </c>
      <c r="AJ54">
        <f t="shared" si="10"/>
        <v>0</v>
      </c>
      <c r="AK54">
        <f t="shared" si="11"/>
        <v>0</v>
      </c>
      <c r="AL54">
        <f t="shared" si="12"/>
        <v>0</v>
      </c>
      <c r="AM54">
        <f t="shared" si="13"/>
        <v>0</v>
      </c>
      <c r="AN54">
        <f t="shared" si="14"/>
        <v>0</v>
      </c>
      <c r="AO54">
        <f t="shared" si="15"/>
        <v>0</v>
      </c>
    </row>
    <row r="55" spans="1:41" ht="12.75">
      <c r="A55">
        <v>2305670</v>
      </c>
      <c r="B55">
        <v>151</v>
      </c>
      <c r="C55" t="s">
        <v>364</v>
      </c>
      <c r="D55" t="s">
        <v>365</v>
      </c>
      <c r="E55" t="s">
        <v>366</v>
      </c>
      <c r="F55" s="35">
        <v>4105</v>
      </c>
      <c r="G55" s="3">
        <v>1105</v>
      </c>
      <c r="H55">
        <v>2077813200</v>
      </c>
      <c r="I55" s="4" t="s">
        <v>367</v>
      </c>
      <c r="J55" s="4" t="s">
        <v>45</v>
      </c>
      <c r="K55" t="s">
        <v>45</v>
      </c>
      <c r="L55" s="36" t="s">
        <v>45</v>
      </c>
      <c r="M55" s="36"/>
      <c r="N55" s="36" t="s">
        <v>45</v>
      </c>
      <c r="O55" s="36" t="s">
        <v>45</v>
      </c>
      <c r="P55" s="37">
        <v>1.36</v>
      </c>
      <c r="Q55" t="s">
        <v>45</v>
      </c>
      <c r="R55" t="s">
        <v>45</v>
      </c>
      <c r="S55" t="s">
        <v>45</v>
      </c>
      <c r="T55" t="s">
        <v>45</v>
      </c>
      <c r="U55" s="36" t="s">
        <v>45</v>
      </c>
      <c r="V55" s="36">
        <v>27913</v>
      </c>
      <c r="W55" s="36">
        <v>0</v>
      </c>
      <c r="X55" s="36">
        <v>8791</v>
      </c>
      <c r="Y55" s="36">
        <v>12613</v>
      </c>
      <c r="Z55">
        <f t="shared" si="0"/>
        <v>0</v>
      </c>
      <c r="AA55">
        <f t="shared" si="17"/>
        <v>1</v>
      </c>
      <c r="AB55">
        <f t="shared" si="2"/>
        <v>0</v>
      </c>
      <c r="AC55">
        <f t="shared" si="18"/>
        <v>0</v>
      </c>
      <c r="AD55">
        <f t="shared" si="4"/>
        <v>0</v>
      </c>
      <c r="AE55">
        <f t="shared" si="5"/>
        <v>0</v>
      </c>
      <c r="AF55" s="38">
        <f t="shared" si="19"/>
        <v>0</v>
      </c>
      <c r="AG55" s="38">
        <f t="shared" si="20"/>
        <v>0</v>
      </c>
      <c r="AH55" s="38">
        <f t="shared" si="8"/>
        <v>0</v>
      </c>
      <c r="AI55">
        <f t="shared" si="9"/>
        <v>0</v>
      </c>
      <c r="AJ55">
        <f t="shared" si="10"/>
        <v>0</v>
      </c>
      <c r="AK55">
        <f t="shared" si="11"/>
        <v>0</v>
      </c>
      <c r="AL55">
        <f t="shared" si="12"/>
        <v>0</v>
      </c>
      <c r="AM55">
        <f t="shared" si="13"/>
        <v>0</v>
      </c>
      <c r="AN55">
        <f t="shared" si="14"/>
        <v>0</v>
      </c>
      <c r="AO55">
        <f t="shared" si="15"/>
        <v>0</v>
      </c>
    </row>
    <row r="56" spans="1:41" ht="12.75">
      <c r="A56">
        <v>2300008</v>
      </c>
      <c r="B56">
        <v>154</v>
      </c>
      <c r="C56" t="s">
        <v>120</v>
      </c>
      <c r="D56" t="s">
        <v>121</v>
      </c>
      <c r="E56" t="s">
        <v>122</v>
      </c>
      <c r="F56" s="35">
        <v>4349</v>
      </c>
      <c r="G56" s="3">
        <v>9511</v>
      </c>
      <c r="H56">
        <v>2076854770</v>
      </c>
      <c r="I56" s="4">
        <v>7</v>
      </c>
      <c r="J56" s="4" t="s">
        <v>44</v>
      </c>
      <c r="K56" t="s">
        <v>45</v>
      </c>
      <c r="L56" s="36" t="s">
        <v>46</v>
      </c>
      <c r="M56" s="36">
        <v>66</v>
      </c>
      <c r="N56" s="36" t="s">
        <v>46</v>
      </c>
      <c r="O56" s="36" t="s">
        <v>44</v>
      </c>
      <c r="P56" s="37">
        <v>20.59</v>
      </c>
      <c r="Q56" t="s">
        <v>44</v>
      </c>
      <c r="R56" t="s">
        <v>44</v>
      </c>
      <c r="S56" t="s">
        <v>44</v>
      </c>
      <c r="T56" t="s">
        <v>45</v>
      </c>
      <c r="U56" s="36" t="s">
        <v>45</v>
      </c>
      <c r="V56" s="36">
        <v>6075</v>
      </c>
      <c r="W56" s="36">
        <v>73</v>
      </c>
      <c r="X56" s="36">
        <v>608</v>
      </c>
      <c r="Y56" s="36">
        <v>381</v>
      </c>
      <c r="Z56">
        <f t="shared" si="0"/>
        <v>1</v>
      </c>
      <c r="AA56">
        <f t="shared" si="17"/>
        <v>1</v>
      </c>
      <c r="AB56">
        <f t="shared" si="2"/>
        <v>0</v>
      </c>
      <c r="AC56">
        <f t="shared" si="18"/>
        <v>0</v>
      </c>
      <c r="AD56">
        <f t="shared" si="4"/>
        <v>0</v>
      </c>
      <c r="AE56">
        <f t="shared" si="5"/>
        <v>0</v>
      </c>
      <c r="AF56" s="38" t="str">
        <f t="shared" si="19"/>
        <v>SRSA</v>
      </c>
      <c r="AG56" s="38">
        <f t="shared" si="20"/>
        <v>0</v>
      </c>
      <c r="AH56" s="38">
        <f t="shared" si="8"/>
        <v>0</v>
      </c>
      <c r="AI56">
        <f t="shared" si="9"/>
        <v>1</v>
      </c>
      <c r="AJ56">
        <f t="shared" si="10"/>
        <v>1</v>
      </c>
      <c r="AK56" t="str">
        <f t="shared" si="11"/>
        <v>Initial</v>
      </c>
      <c r="AL56" t="str">
        <f t="shared" si="12"/>
        <v>SRSA</v>
      </c>
      <c r="AM56">
        <f t="shared" si="13"/>
        <v>0</v>
      </c>
      <c r="AN56">
        <f t="shared" si="14"/>
        <v>0</v>
      </c>
      <c r="AO56">
        <f t="shared" si="15"/>
        <v>0</v>
      </c>
    </row>
    <row r="57" spans="1:41" ht="12.75">
      <c r="A57">
        <v>2300053</v>
      </c>
      <c r="B57">
        <v>919</v>
      </c>
      <c r="C57" t="s">
        <v>317</v>
      </c>
      <c r="D57" t="s">
        <v>318</v>
      </c>
      <c r="E57" t="s">
        <v>182</v>
      </c>
      <c r="F57" s="35">
        <v>4843</v>
      </c>
      <c r="G57" s="3" t="s">
        <v>236</v>
      </c>
      <c r="H57">
        <v>2072363358</v>
      </c>
      <c r="I57" s="4">
        <v>6</v>
      </c>
      <c r="J57" s="4" t="s">
        <v>45</v>
      </c>
      <c r="K57" t="s">
        <v>44</v>
      </c>
      <c r="L57" s="36" t="s">
        <v>45</v>
      </c>
      <c r="M57" s="36">
        <v>604</v>
      </c>
      <c r="N57" s="36" t="s">
        <v>45</v>
      </c>
      <c r="O57" s="36" t="s">
        <v>45</v>
      </c>
      <c r="P57" s="37">
        <v>14.46</v>
      </c>
      <c r="Q57" t="s">
        <v>45</v>
      </c>
      <c r="R57" t="s">
        <v>45</v>
      </c>
      <c r="S57" t="s">
        <v>44</v>
      </c>
      <c r="T57" t="s">
        <v>45</v>
      </c>
      <c r="U57" s="36" t="s">
        <v>45</v>
      </c>
      <c r="V57" s="36">
        <v>19087</v>
      </c>
      <c r="W57" s="36">
        <v>2484</v>
      </c>
      <c r="X57" s="36">
        <v>3729</v>
      </c>
      <c r="Y57" s="36">
        <v>4093</v>
      </c>
      <c r="Z57">
        <f t="shared" si="0"/>
        <v>0</v>
      </c>
      <c r="AA57">
        <f t="shared" si="17"/>
        <v>0</v>
      </c>
      <c r="AB57">
        <f t="shared" si="2"/>
        <v>0</v>
      </c>
      <c r="AC57">
        <f t="shared" si="18"/>
        <v>0</v>
      </c>
      <c r="AD57">
        <f t="shared" si="4"/>
        <v>0</v>
      </c>
      <c r="AE57">
        <f t="shared" si="5"/>
        <v>0</v>
      </c>
      <c r="AF57" s="38">
        <f t="shared" si="19"/>
        <v>0</v>
      </c>
      <c r="AG57" s="38">
        <f t="shared" si="20"/>
        <v>0</v>
      </c>
      <c r="AH57" s="38">
        <f t="shared" si="8"/>
        <v>0</v>
      </c>
      <c r="AI57">
        <f t="shared" si="9"/>
        <v>1</v>
      </c>
      <c r="AJ57">
        <f t="shared" si="10"/>
        <v>0</v>
      </c>
      <c r="AK57">
        <f t="shared" si="11"/>
        <v>0</v>
      </c>
      <c r="AL57">
        <f t="shared" si="12"/>
        <v>0</v>
      </c>
      <c r="AM57">
        <f t="shared" si="13"/>
        <v>0</v>
      </c>
      <c r="AN57">
        <f t="shared" si="14"/>
        <v>0</v>
      </c>
      <c r="AO57">
        <f t="shared" si="15"/>
        <v>0</v>
      </c>
    </row>
    <row r="58" spans="1:41" ht="12.75">
      <c r="A58">
        <v>2305730</v>
      </c>
      <c r="B58">
        <v>904</v>
      </c>
      <c r="C58" t="s">
        <v>123</v>
      </c>
      <c r="D58" t="s">
        <v>124</v>
      </c>
      <c r="E58" t="s">
        <v>125</v>
      </c>
      <c r="F58" s="35">
        <v>4664</v>
      </c>
      <c r="G58" s="3">
        <v>9706</v>
      </c>
      <c r="H58">
        <v>2074223522</v>
      </c>
      <c r="I58" s="4">
        <v>7</v>
      </c>
      <c r="J58" s="4" t="s">
        <v>44</v>
      </c>
      <c r="K58" t="s">
        <v>45</v>
      </c>
      <c r="L58" s="36" t="s">
        <v>46</v>
      </c>
      <c r="M58" s="36">
        <v>301</v>
      </c>
      <c r="N58" s="36" t="s">
        <v>46</v>
      </c>
      <c r="O58" s="36" t="s">
        <v>44</v>
      </c>
      <c r="P58" s="37">
        <v>15</v>
      </c>
      <c r="Q58" t="s">
        <v>45</v>
      </c>
      <c r="R58" t="s">
        <v>45</v>
      </c>
      <c r="S58" t="s">
        <v>44</v>
      </c>
      <c r="T58" t="s">
        <v>45</v>
      </c>
      <c r="U58" s="36" t="s">
        <v>45</v>
      </c>
      <c r="V58" s="36">
        <v>22049</v>
      </c>
      <c r="W58" s="36">
        <v>1943</v>
      </c>
      <c r="X58" s="36">
        <v>2456</v>
      </c>
      <c r="Y58" s="36">
        <v>2181</v>
      </c>
      <c r="Z58">
        <f t="shared" si="0"/>
        <v>1</v>
      </c>
      <c r="AA58">
        <f t="shared" si="17"/>
        <v>1</v>
      </c>
      <c r="AB58">
        <f t="shared" si="2"/>
        <v>0</v>
      </c>
      <c r="AC58">
        <f t="shared" si="18"/>
        <v>0</v>
      </c>
      <c r="AD58">
        <f t="shared" si="4"/>
        <v>0</v>
      </c>
      <c r="AE58">
        <f t="shared" si="5"/>
        <v>0</v>
      </c>
      <c r="AF58" s="38" t="str">
        <f t="shared" si="19"/>
        <v>SRSA</v>
      </c>
      <c r="AG58" s="38">
        <f t="shared" si="20"/>
        <v>0</v>
      </c>
      <c r="AH58" s="38">
        <f t="shared" si="8"/>
        <v>0</v>
      </c>
      <c r="AI58">
        <f t="shared" si="9"/>
        <v>1</v>
      </c>
      <c r="AJ58">
        <f t="shared" si="10"/>
        <v>0</v>
      </c>
      <c r="AK58">
        <f t="shared" si="11"/>
        <v>0</v>
      </c>
      <c r="AL58">
        <f t="shared" si="12"/>
        <v>0</v>
      </c>
      <c r="AM58">
        <f t="shared" si="13"/>
        <v>0</v>
      </c>
      <c r="AN58">
        <f t="shared" si="14"/>
        <v>0</v>
      </c>
      <c r="AO58">
        <f t="shared" si="15"/>
        <v>0</v>
      </c>
    </row>
    <row r="59" spans="1:41" ht="12.75">
      <c r="A59">
        <v>2305820</v>
      </c>
      <c r="B59">
        <v>160</v>
      </c>
      <c r="C59" t="s">
        <v>368</v>
      </c>
      <c r="D59" t="s">
        <v>369</v>
      </c>
      <c r="E59" t="s">
        <v>370</v>
      </c>
      <c r="F59" s="35">
        <v>4032</v>
      </c>
      <c r="G59" s="3">
        <v>1121</v>
      </c>
      <c r="H59">
        <v>2078650928</v>
      </c>
      <c r="I59" s="4">
        <v>8</v>
      </c>
      <c r="J59" s="4" t="s">
        <v>44</v>
      </c>
      <c r="K59" t="s">
        <v>45</v>
      </c>
      <c r="L59" s="36" t="s">
        <v>46</v>
      </c>
      <c r="M59" s="36"/>
      <c r="N59" s="36" t="s">
        <v>45</v>
      </c>
      <c r="O59" s="36" t="s">
        <v>45</v>
      </c>
      <c r="P59" s="37">
        <v>3.98</v>
      </c>
      <c r="Q59" t="s">
        <v>45</v>
      </c>
      <c r="R59" t="s">
        <v>45</v>
      </c>
      <c r="S59" t="s">
        <v>44</v>
      </c>
      <c r="T59" t="s">
        <v>45</v>
      </c>
      <c r="U59" s="36" t="s">
        <v>45</v>
      </c>
      <c r="V59" s="36">
        <v>43146</v>
      </c>
      <c r="W59" s="36">
        <v>4281</v>
      </c>
      <c r="X59" s="36">
        <v>8345</v>
      </c>
      <c r="Y59" s="36">
        <v>7942</v>
      </c>
      <c r="Z59">
        <f t="shared" si="0"/>
        <v>1</v>
      </c>
      <c r="AA59">
        <v>0</v>
      </c>
      <c r="AB59">
        <f t="shared" si="2"/>
        <v>0</v>
      </c>
      <c r="AC59">
        <v>0</v>
      </c>
      <c r="AD59">
        <f t="shared" si="4"/>
        <v>0</v>
      </c>
      <c r="AE59">
        <f t="shared" si="5"/>
        <v>0</v>
      </c>
      <c r="AF59" s="38">
        <f t="shared" si="19"/>
        <v>0</v>
      </c>
      <c r="AG59" s="38">
        <f t="shared" si="20"/>
        <v>0</v>
      </c>
      <c r="AH59" s="38">
        <f t="shared" si="8"/>
        <v>0</v>
      </c>
      <c r="AI59">
        <f t="shared" si="9"/>
        <v>1</v>
      </c>
      <c r="AJ59">
        <f t="shared" si="10"/>
        <v>0</v>
      </c>
      <c r="AK59">
        <f t="shared" si="11"/>
        <v>0</v>
      </c>
      <c r="AL59">
        <f t="shared" si="12"/>
        <v>0</v>
      </c>
      <c r="AM59">
        <f t="shared" si="13"/>
        <v>0</v>
      </c>
      <c r="AN59">
        <f t="shared" si="14"/>
        <v>0</v>
      </c>
      <c r="AO59">
        <f t="shared" si="15"/>
        <v>0</v>
      </c>
    </row>
    <row r="60" spans="1:41" ht="12.75">
      <c r="A60">
        <v>2307590</v>
      </c>
      <c r="B60">
        <v>247</v>
      </c>
      <c r="C60" t="s">
        <v>126</v>
      </c>
      <c r="D60" t="s">
        <v>63</v>
      </c>
      <c r="E60" t="s">
        <v>64</v>
      </c>
      <c r="F60" s="35">
        <v>4660</v>
      </c>
      <c r="G60" s="3">
        <v>60</v>
      </c>
      <c r="H60">
        <v>2072885049</v>
      </c>
      <c r="I60" s="4">
        <v>7</v>
      </c>
      <c r="J60" s="4" t="s">
        <v>44</v>
      </c>
      <c r="K60" t="s">
        <v>45</v>
      </c>
      <c r="L60" s="36" t="s">
        <v>46</v>
      </c>
      <c r="M60" s="36">
        <v>3</v>
      </c>
      <c r="N60" s="36" t="s">
        <v>46</v>
      </c>
      <c r="O60" s="36" t="s">
        <v>44</v>
      </c>
      <c r="P60" s="37">
        <v>0</v>
      </c>
      <c r="Q60" t="s">
        <v>45</v>
      </c>
      <c r="R60" t="s">
        <v>44</v>
      </c>
      <c r="S60" t="s">
        <v>44</v>
      </c>
      <c r="T60" t="s">
        <v>45</v>
      </c>
      <c r="U60" s="36" t="s">
        <v>45</v>
      </c>
      <c r="V60" s="36">
        <v>757</v>
      </c>
      <c r="W60" s="36">
        <v>0</v>
      </c>
      <c r="X60" s="36">
        <v>12</v>
      </c>
      <c r="Y60" s="36">
        <v>42</v>
      </c>
      <c r="Z60">
        <f t="shared" si="0"/>
        <v>1</v>
      </c>
      <c r="AA60">
        <f aca="true" t="shared" si="21" ref="AA60:AA72">IF(OR(M60&lt;600,N60="YES"),1,0)</f>
        <v>1</v>
      </c>
      <c r="AB60">
        <f t="shared" si="2"/>
        <v>0</v>
      </c>
      <c r="AC60">
        <f aca="true" t="shared" si="22" ref="AC60:AC72">IF(AND(OR(M60&lt;600,N60="YES"),(AA60=0)),"Trouble",0)</f>
        <v>0</v>
      </c>
      <c r="AD60">
        <f t="shared" si="4"/>
        <v>0</v>
      </c>
      <c r="AE60">
        <f t="shared" si="5"/>
        <v>0</v>
      </c>
      <c r="AF60" s="38" t="str">
        <f t="shared" si="19"/>
        <v>SRSA</v>
      </c>
      <c r="AG60" s="38">
        <f t="shared" si="20"/>
        <v>0</v>
      </c>
      <c r="AH60" s="38">
        <f t="shared" si="8"/>
        <v>0</v>
      </c>
      <c r="AI60">
        <f t="shared" si="9"/>
        <v>1</v>
      </c>
      <c r="AJ60">
        <f t="shared" si="10"/>
        <v>0</v>
      </c>
      <c r="AK60">
        <f t="shared" si="11"/>
        <v>0</v>
      </c>
      <c r="AL60">
        <f t="shared" si="12"/>
        <v>0</v>
      </c>
      <c r="AM60">
        <f t="shared" si="13"/>
        <v>0</v>
      </c>
      <c r="AN60">
        <f t="shared" si="14"/>
        <v>0</v>
      </c>
      <c r="AO60">
        <f t="shared" si="15"/>
        <v>0</v>
      </c>
    </row>
    <row r="61" spans="1:41" ht="12.75">
      <c r="A61">
        <v>2305970</v>
      </c>
      <c r="B61">
        <v>167</v>
      </c>
      <c r="C61" t="s">
        <v>127</v>
      </c>
      <c r="D61" t="s">
        <v>128</v>
      </c>
      <c r="E61" t="s">
        <v>129</v>
      </c>
      <c r="F61" s="35">
        <v>4530</v>
      </c>
      <c r="G61" s="3">
        <v>9801</v>
      </c>
      <c r="H61">
        <v>2074431113</v>
      </c>
      <c r="I61" s="4">
        <v>7</v>
      </c>
      <c r="J61" s="4" t="s">
        <v>44</v>
      </c>
      <c r="K61" t="s">
        <v>45</v>
      </c>
      <c r="L61" s="36" t="s">
        <v>46</v>
      </c>
      <c r="M61" s="36">
        <v>79</v>
      </c>
      <c r="N61" s="36" t="s">
        <v>46</v>
      </c>
      <c r="O61" s="36" t="s">
        <v>44</v>
      </c>
      <c r="P61" s="37">
        <v>19.05</v>
      </c>
      <c r="Q61" t="s">
        <v>45</v>
      </c>
      <c r="R61" t="s">
        <v>45</v>
      </c>
      <c r="S61" t="s">
        <v>44</v>
      </c>
      <c r="T61" t="s">
        <v>45</v>
      </c>
      <c r="U61" s="36" t="s">
        <v>45</v>
      </c>
      <c r="V61" s="36">
        <v>7671</v>
      </c>
      <c r="W61" s="36">
        <v>292</v>
      </c>
      <c r="X61" s="36">
        <v>465</v>
      </c>
      <c r="Y61" s="36">
        <v>471</v>
      </c>
      <c r="Z61">
        <f t="shared" si="0"/>
        <v>1</v>
      </c>
      <c r="AA61">
        <f t="shared" si="21"/>
        <v>1</v>
      </c>
      <c r="AB61">
        <f t="shared" si="2"/>
        <v>0</v>
      </c>
      <c r="AC61">
        <f t="shared" si="22"/>
        <v>0</v>
      </c>
      <c r="AD61">
        <f t="shared" si="4"/>
        <v>0</v>
      </c>
      <c r="AE61">
        <f t="shared" si="5"/>
        <v>0</v>
      </c>
      <c r="AF61" s="38" t="str">
        <f t="shared" si="19"/>
        <v>SRSA</v>
      </c>
      <c r="AG61" s="38">
        <f t="shared" si="20"/>
        <v>0</v>
      </c>
      <c r="AH61" s="38">
        <f t="shared" si="8"/>
        <v>0</v>
      </c>
      <c r="AI61">
        <f t="shared" si="9"/>
        <v>1</v>
      </c>
      <c r="AJ61">
        <f t="shared" si="10"/>
        <v>0</v>
      </c>
      <c r="AK61">
        <f t="shared" si="11"/>
        <v>0</v>
      </c>
      <c r="AL61">
        <f t="shared" si="12"/>
        <v>0</v>
      </c>
      <c r="AM61">
        <f t="shared" si="13"/>
        <v>0</v>
      </c>
      <c r="AN61">
        <f t="shared" si="14"/>
        <v>0</v>
      </c>
      <c r="AO61">
        <f t="shared" si="15"/>
        <v>0</v>
      </c>
    </row>
    <row r="62" spans="1:41" ht="12.75">
      <c r="A62">
        <v>2306000</v>
      </c>
      <c r="B62">
        <v>169</v>
      </c>
      <c r="C62" t="s">
        <v>130</v>
      </c>
      <c r="D62" t="s">
        <v>131</v>
      </c>
      <c r="E62" t="s">
        <v>132</v>
      </c>
      <c r="F62" s="35">
        <v>4401</v>
      </c>
      <c r="G62" s="3">
        <v>6360</v>
      </c>
      <c r="H62">
        <v>2079424405</v>
      </c>
      <c r="I62" s="4">
        <v>8</v>
      </c>
      <c r="J62" s="4" t="s">
        <v>44</v>
      </c>
      <c r="K62" t="s">
        <v>45</v>
      </c>
      <c r="L62" s="36" t="s">
        <v>46</v>
      </c>
      <c r="M62" s="36">
        <v>472</v>
      </c>
      <c r="N62" s="36" t="s">
        <v>46</v>
      </c>
      <c r="O62" s="36" t="s">
        <v>44</v>
      </c>
      <c r="P62" s="37">
        <v>19.79</v>
      </c>
      <c r="Q62" t="s">
        <v>45</v>
      </c>
      <c r="R62" t="s">
        <v>45</v>
      </c>
      <c r="S62" t="s">
        <v>44</v>
      </c>
      <c r="T62" t="s">
        <v>45</v>
      </c>
      <c r="U62" s="36" t="s">
        <v>45</v>
      </c>
      <c r="V62" s="36">
        <v>26808</v>
      </c>
      <c r="W62" s="36">
        <v>3185</v>
      </c>
      <c r="X62" s="36">
        <v>3815</v>
      </c>
      <c r="Y62" s="36">
        <v>2973</v>
      </c>
      <c r="Z62">
        <f t="shared" si="0"/>
        <v>1</v>
      </c>
      <c r="AA62">
        <f t="shared" si="21"/>
        <v>1</v>
      </c>
      <c r="AB62">
        <f t="shared" si="2"/>
        <v>0</v>
      </c>
      <c r="AC62">
        <f t="shared" si="22"/>
        <v>0</v>
      </c>
      <c r="AD62">
        <f t="shared" si="4"/>
        <v>0</v>
      </c>
      <c r="AE62">
        <f t="shared" si="5"/>
        <v>0</v>
      </c>
      <c r="AF62" s="38" t="str">
        <f t="shared" si="19"/>
        <v>SRSA</v>
      </c>
      <c r="AG62" s="38">
        <f t="shared" si="20"/>
        <v>0</v>
      </c>
      <c r="AH62" s="38">
        <f t="shared" si="8"/>
        <v>0</v>
      </c>
      <c r="AI62">
        <f t="shared" si="9"/>
        <v>1</v>
      </c>
      <c r="AJ62">
        <f t="shared" si="10"/>
        <v>0</v>
      </c>
      <c r="AK62">
        <f t="shared" si="11"/>
        <v>0</v>
      </c>
      <c r="AL62">
        <f t="shared" si="12"/>
        <v>0</v>
      </c>
      <c r="AM62">
        <f t="shared" si="13"/>
        <v>0</v>
      </c>
      <c r="AN62">
        <f t="shared" si="14"/>
        <v>0</v>
      </c>
      <c r="AO62">
        <f t="shared" si="15"/>
        <v>0</v>
      </c>
    </row>
    <row r="63" spans="1:41" ht="12.75">
      <c r="A63">
        <v>2306060</v>
      </c>
      <c r="B63">
        <v>171</v>
      </c>
      <c r="C63" t="s">
        <v>371</v>
      </c>
      <c r="D63" t="s">
        <v>372</v>
      </c>
      <c r="E63" t="s">
        <v>373</v>
      </c>
      <c r="F63" s="35">
        <v>4038</v>
      </c>
      <c r="G63" s="3">
        <v>1309</v>
      </c>
      <c r="H63">
        <v>2078395000</v>
      </c>
      <c r="I63" s="4" t="s">
        <v>367</v>
      </c>
      <c r="J63" s="4" t="s">
        <v>45</v>
      </c>
      <c r="K63" t="s">
        <v>45</v>
      </c>
      <c r="L63" s="36" t="s">
        <v>45</v>
      </c>
      <c r="M63" s="36"/>
      <c r="N63" s="36" t="s">
        <v>45</v>
      </c>
      <c r="O63" s="36" t="s">
        <v>45</v>
      </c>
      <c r="P63" s="37">
        <v>10.03</v>
      </c>
      <c r="Q63" t="s">
        <v>45</v>
      </c>
      <c r="R63" t="s">
        <v>45</v>
      </c>
      <c r="S63" t="s">
        <v>45</v>
      </c>
      <c r="T63" t="s">
        <v>45</v>
      </c>
      <c r="U63" s="36" t="s">
        <v>45</v>
      </c>
      <c r="V63" s="36">
        <v>47758</v>
      </c>
      <c r="W63" s="36">
        <v>7422</v>
      </c>
      <c r="X63" s="36">
        <v>13347</v>
      </c>
      <c r="Y63" s="36">
        <v>15550</v>
      </c>
      <c r="Z63">
        <f t="shared" si="0"/>
        <v>0</v>
      </c>
      <c r="AA63">
        <f t="shared" si="21"/>
        <v>1</v>
      </c>
      <c r="AB63">
        <f t="shared" si="2"/>
        <v>0</v>
      </c>
      <c r="AC63">
        <f t="shared" si="22"/>
        <v>0</v>
      </c>
      <c r="AD63">
        <f t="shared" si="4"/>
        <v>0</v>
      </c>
      <c r="AE63">
        <f t="shared" si="5"/>
        <v>0</v>
      </c>
      <c r="AF63" s="38">
        <f t="shared" si="19"/>
        <v>0</v>
      </c>
      <c r="AG63" s="38">
        <f t="shared" si="20"/>
        <v>0</v>
      </c>
      <c r="AH63" s="38">
        <f t="shared" si="8"/>
        <v>0</v>
      </c>
      <c r="AI63">
        <f t="shared" si="9"/>
        <v>0</v>
      </c>
      <c r="AJ63">
        <f t="shared" si="10"/>
        <v>0</v>
      </c>
      <c r="AK63">
        <f t="shared" si="11"/>
        <v>0</v>
      </c>
      <c r="AL63">
        <f t="shared" si="12"/>
        <v>0</v>
      </c>
      <c r="AM63">
        <f t="shared" si="13"/>
        <v>0</v>
      </c>
      <c r="AN63">
        <f t="shared" si="14"/>
        <v>0</v>
      </c>
      <c r="AO63">
        <f t="shared" si="15"/>
        <v>0</v>
      </c>
    </row>
    <row r="64" spans="1:41" ht="12.75">
      <c r="A64">
        <v>2306090</v>
      </c>
      <c r="B64">
        <v>172</v>
      </c>
      <c r="C64" t="s">
        <v>133</v>
      </c>
      <c r="D64" t="s">
        <v>124</v>
      </c>
      <c r="E64" t="s">
        <v>125</v>
      </c>
      <c r="F64" s="35">
        <v>4664</v>
      </c>
      <c r="G64" s="3">
        <v>9706</v>
      </c>
      <c r="H64">
        <v>2074223522</v>
      </c>
      <c r="I64" s="4">
        <v>7</v>
      </c>
      <c r="J64" s="4" t="s">
        <v>44</v>
      </c>
      <c r="K64" t="s">
        <v>45</v>
      </c>
      <c r="L64" s="36" t="s">
        <v>46</v>
      </c>
      <c r="M64" s="36">
        <v>143</v>
      </c>
      <c r="N64" s="36" t="s">
        <v>46</v>
      </c>
      <c r="O64" s="36" t="s">
        <v>44</v>
      </c>
      <c r="P64" s="37">
        <v>32.48</v>
      </c>
      <c r="Q64" t="s">
        <v>44</v>
      </c>
      <c r="R64" t="s">
        <v>44</v>
      </c>
      <c r="S64" t="s">
        <v>44</v>
      </c>
      <c r="T64" t="s">
        <v>45</v>
      </c>
      <c r="U64" s="36" t="s">
        <v>45</v>
      </c>
      <c r="V64" s="36">
        <v>11120</v>
      </c>
      <c r="W64" s="36">
        <v>1885</v>
      </c>
      <c r="X64" s="36">
        <v>2059</v>
      </c>
      <c r="Y64" s="36">
        <v>1636</v>
      </c>
      <c r="Z64">
        <f t="shared" si="0"/>
        <v>1</v>
      </c>
      <c r="AA64">
        <f t="shared" si="21"/>
        <v>1</v>
      </c>
      <c r="AB64">
        <f t="shared" si="2"/>
        <v>0</v>
      </c>
      <c r="AC64">
        <f t="shared" si="22"/>
        <v>0</v>
      </c>
      <c r="AD64">
        <f t="shared" si="4"/>
        <v>0</v>
      </c>
      <c r="AE64">
        <f t="shared" si="5"/>
        <v>0</v>
      </c>
      <c r="AF64" s="38" t="str">
        <f t="shared" si="19"/>
        <v>SRSA</v>
      </c>
      <c r="AG64" s="38">
        <f t="shared" si="20"/>
        <v>0</v>
      </c>
      <c r="AH64" s="38">
        <f t="shared" si="8"/>
        <v>0</v>
      </c>
      <c r="AI64">
        <f t="shared" si="9"/>
        <v>1</v>
      </c>
      <c r="AJ64">
        <f t="shared" si="10"/>
        <v>1</v>
      </c>
      <c r="AK64" t="str">
        <f t="shared" si="11"/>
        <v>Initial</v>
      </c>
      <c r="AL64" t="str">
        <f t="shared" si="12"/>
        <v>SRSA</v>
      </c>
      <c r="AM64">
        <f t="shared" si="13"/>
        <v>0</v>
      </c>
      <c r="AN64">
        <f t="shared" si="14"/>
        <v>0</v>
      </c>
      <c r="AO64">
        <f t="shared" si="15"/>
        <v>0</v>
      </c>
    </row>
    <row r="65" spans="1:41" ht="12.75">
      <c r="A65">
        <v>2300051</v>
      </c>
      <c r="B65">
        <v>972</v>
      </c>
      <c r="C65" t="s">
        <v>314</v>
      </c>
      <c r="D65" t="s">
        <v>315</v>
      </c>
      <c r="E65" t="s">
        <v>316</v>
      </c>
      <c r="F65" s="35">
        <v>4104</v>
      </c>
      <c r="G65" s="3">
        <v>799</v>
      </c>
      <c r="H65">
        <v>2077813165</v>
      </c>
      <c r="I65" s="4">
        <v>4</v>
      </c>
      <c r="J65" s="4" t="s">
        <v>45</v>
      </c>
      <c r="K65" t="s">
        <v>45</v>
      </c>
      <c r="L65" s="36" t="s">
        <v>45</v>
      </c>
      <c r="M65" s="36"/>
      <c r="N65" s="36" t="s">
        <v>45</v>
      </c>
      <c r="O65" s="36" t="s">
        <v>45</v>
      </c>
      <c r="P65" s="37" t="s">
        <v>119</v>
      </c>
      <c r="Q65" t="s">
        <v>119</v>
      </c>
      <c r="R65" t="s">
        <v>45</v>
      </c>
      <c r="S65" t="s">
        <v>45</v>
      </c>
      <c r="T65" t="s">
        <v>45</v>
      </c>
      <c r="U65" s="36" t="s">
        <v>45</v>
      </c>
      <c r="V65" s="36">
        <v>4858</v>
      </c>
      <c r="W65" s="36">
        <v>599</v>
      </c>
      <c r="X65" s="36">
        <v>605</v>
      </c>
      <c r="Y65" s="36">
        <v>500</v>
      </c>
      <c r="Z65">
        <f t="shared" si="0"/>
        <v>0</v>
      </c>
      <c r="AA65">
        <f t="shared" si="21"/>
        <v>1</v>
      </c>
      <c r="AB65">
        <f t="shared" si="2"/>
        <v>0</v>
      </c>
      <c r="AC65">
        <f t="shared" si="22"/>
        <v>0</v>
      </c>
      <c r="AD65">
        <f t="shared" si="4"/>
        <v>0</v>
      </c>
      <c r="AE65">
        <f t="shared" si="5"/>
        <v>0</v>
      </c>
      <c r="AF65" s="38">
        <f t="shared" si="19"/>
        <v>0</v>
      </c>
      <c r="AG65" s="38">
        <f t="shared" si="20"/>
        <v>0</v>
      </c>
      <c r="AH65" s="38">
        <f t="shared" si="8"/>
        <v>0</v>
      </c>
      <c r="AI65">
        <f t="shared" si="9"/>
        <v>0</v>
      </c>
      <c r="AJ65">
        <f t="shared" si="10"/>
        <v>1</v>
      </c>
      <c r="AK65">
        <f t="shared" si="11"/>
        <v>0</v>
      </c>
      <c r="AL65">
        <f t="shared" si="12"/>
        <v>0</v>
      </c>
      <c r="AM65">
        <f t="shared" si="13"/>
        <v>0</v>
      </c>
      <c r="AN65">
        <f t="shared" si="14"/>
        <v>0</v>
      </c>
      <c r="AO65">
        <f t="shared" si="15"/>
        <v>0</v>
      </c>
    </row>
    <row r="66" spans="1:41" ht="12.75">
      <c r="A66">
        <v>2306160</v>
      </c>
      <c r="B66">
        <v>914</v>
      </c>
      <c r="C66" t="s">
        <v>134</v>
      </c>
      <c r="D66" t="s">
        <v>76</v>
      </c>
      <c r="E66" t="s">
        <v>77</v>
      </c>
      <c r="F66" s="35">
        <v>4543</v>
      </c>
      <c r="G66" s="3">
        <v>907</v>
      </c>
      <c r="H66">
        <v>2075633044</v>
      </c>
      <c r="I66" s="4">
        <v>7</v>
      </c>
      <c r="J66" s="4" t="s">
        <v>44</v>
      </c>
      <c r="K66" t="s">
        <v>45</v>
      </c>
      <c r="L66" s="36" t="s">
        <v>46</v>
      </c>
      <c r="M66" s="36">
        <v>393</v>
      </c>
      <c r="N66" s="36" t="s">
        <v>46</v>
      </c>
      <c r="O66" s="36" t="s">
        <v>44</v>
      </c>
      <c r="P66" s="37">
        <v>17.65</v>
      </c>
      <c r="Q66" t="s">
        <v>45</v>
      </c>
      <c r="R66" t="s">
        <v>45</v>
      </c>
      <c r="S66" t="s">
        <v>44</v>
      </c>
      <c r="T66" t="s">
        <v>45</v>
      </c>
      <c r="U66" s="36" t="s">
        <v>45</v>
      </c>
      <c r="V66" s="36">
        <v>35747</v>
      </c>
      <c r="W66" s="36">
        <v>3375</v>
      </c>
      <c r="X66" s="36">
        <v>5863</v>
      </c>
      <c r="Y66" s="36">
        <v>5880</v>
      </c>
      <c r="Z66">
        <f t="shared" si="0"/>
        <v>1</v>
      </c>
      <c r="AA66">
        <f t="shared" si="21"/>
        <v>1</v>
      </c>
      <c r="AB66">
        <f t="shared" si="2"/>
        <v>0</v>
      </c>
      <c r="AC66">
        <f t="shared" si="22"/>
        <v>0</v>
      </c>
      <c r="AD66">
        <f t="shared" si="4"/>
        <v>0</v>
      </c>
      <c r="AE66">
        <f t="shared" si="5"/>
        <v>0</v>
      </c>
      <c r="AF66" s="38" t="str">
        <f t="shared" si="19"/>
        <v>SRSA</v>
      </c>
      <c r="AG66" s="38">
        <f t="shared" si="20"/>
        <v>0</v>
      </c>
      <c r="AH66" s="38">
        <f t="shared" si="8"/>
        <v>0</v>
      </c>
      <c r="AI66">
        <f t="shared" si="9"/>
        <v>1</v>
      </c>
      <c r="AJ66">
        <f t="shared" si="10"/>
        <v>0</v>
      </c>
      <c r="AK66">
        <f t="shared" si="11"/>
        <v>0</v>
      </c>
      <c r="AL66">
        <f t="shared" si="12"/>
        <v>0</v>
      </c>
      <c r="AM66">
        <f t="shared" si="13"/>
        <v>0</v>
      </c>
      <c r="AN66">
        <f t="shared" si="14"/>
        <v>0</v>
      </c>
      <c r="AO66">
        <f t="shared" si="15"/>
        <v>0</v>
      </c>
    </row>
    <row r="67" spans="1:41" ht="12.75">
      <c r="A67">
        <v>2306180</v>
      </c>
      <c r="B67">
        <v>177</v>
      </c>
      <c r="C67" t="s">
        <v>135</v>
      </c>
      <c r="D67" t="s">
        <v>54</v>
      </c>
      <c r="E67" t="s">
        <v>55</v>
      </c>
      <c r="F67" s="35">
        <v>4461</v>
      </c>
      <c r="G67" s="3">
        <v>299</v>
      </c>
      <c r="H67">
        <v>2078278061</v>
      </c>
      <c r="I67" s="4">
        <v>7</v>
      </c>
      <c r="J67" s="4" t="s">
        <v>44</v>
      </c>
      <c r="K67" t="s">
        <v>45</v>
      </c>
      <c r="L67" s="36" t="s">
        <v>46</v>
      </c>
      <c r="M67" s="36">
        <v>188</v>
      </c>
      <c r="N67" s="36" t="s">
        <v>46</v>
      </c>
      <c r="O67" s="36" t="s">
        <v>44</v>
      </c>
      <c r="P67" s="37">
        <v>39.31</v>
      </c>
      <c r="Q67" t="s">
        <v>44</v>
      </c>
      <c r="R67" t="s">
        <v>44</v>
      </c>
      <c r="S67" t="s">
        <v>44</v>
      </c>
      <c r="T67" t="s">
        <v>45</v>
      </c>
      <c r="U67" s="36" t="s">
        <v>45</v>
      </c>
      <c r="V67" s="36">
        <v>19836</v>
      </c>
      <c r="W67" s="36">
        <v>2718</v>
      </c>
      <c r="X67" s="36">
        <v>2295</v>
      </c>
      <c r="Y67" s="36">
        <v>2023</v>
      </c>
      <c r="Z67">
        <f t="shared" si="0"/>
        <v>1</v>
      </c>
      <c r="AA67">
        <f t="shared" si="21"/>
        <v>1</v>
      </c>
      <c r="AB67">
        <f t="shared" si="2"/>
        <v>0</v>
      </c>
      <c r="AC67">
        <f t="shared" si="22"/>
        <v>0</v>
      </c>
      <c r="AD67">
        <f t="shared" si="4"/>
        <v>0</v>
      </c>
      <c r="AE67">
        <f t="shared" si="5"/>
        <v>0</v>
      </c>
      <c r="AF67" s="38" t="str">
        <f t="shared" si="19"/>
        <v>SRSA</v>
      </c>
      <c r="AG67" s="38">
        <f t="shared" si="20"/>
        <v>0</v>
      </c>
      <c r="AH67" s="38">
        <f t="shared" si="8"/>
        <v>0</v>
      </c>
      <c r="AI67">
        <f t="shared" si="9"/>
        <v>1</v>
      </c>
      <c r="AJ67">
        <f t="shared" si="10"/>
        <v>1</v>
      </c>
      <c r="AK67" t="str">
        <f t="shared" si="11"/>
        <v>Initial</v>
      </c>
      <c r="AL67" t="str">
        <f t="shared" si="12"/>
        <v>SRSA</v>
      </c>
      <c r="AM67">
        <f t="shared" si="13"/>
        <v>0</v>
      </c>
      <c r="AN67">
        <f t="shared" si="14"/>
        <v>0</v>
      </c>
      <c r="AO67">
        <f t="shared" si="15"/>
        <v>0</v>
      </c>
    </row>
    <row r="68" spans="1:41" ht="12.75">
      <c r="A68">
        <v>2306250</v>
      </c>
      <c r="B68">
        <v>180</v>
      </c>
      <c r="C68" t="s">
        <v>136</v>
      </c>
      <c r="D68" t="s">
        <v>137</v>
      </c>
      <c r="E68" t="s">
        <v>138</v>
      </c>
      <c r="F68" s="35">
        <v>4441</v>
      </c>
      <c r="G68" s="3">
        <v>100</v>
      </c>
      <c r="H68">
        <v>2076953708</v>
      </c>
      <c r="I68" s="4">
        <v>7</v>
      </c>
      <c r="J68" s="4" t="s">
        <v>44</v>
      </c>
      <c r="K68" t="s">
        <v>45</v>
      </c>
      <c r="L68" s="36" t="s">
        <v>46</v>
      </c>
      <c r="M68" s="36">
        <v>297</v>
      </c>
      <c r="N68" s="36" t="s">
        <v>46</v>
      </c>
      <c r="O68" s="36" t="s">
        <v>44</v>
      </c>
      <c r="P68" s="37">
        <v>29.3</v>
      </c>
      <c r="Q68" t="s">
        <v>44</v>
      </c>
      <c r="R68" t="s">
        <v>44</v>
      </c>
      <c r="S68" t="s">
        <v>44</v>
      </c>
      <c r="T68" t="s">
        <v>45</v>
      </c>
      <c r="U68" s="36" t="s">
        <v>45</v>
      </c>
      <c r="V68" s="36">
        <v>25232</v>
      </c>
      <c r="W68" s="36">
        <v>3083</v>
      </c>
      <c r="X68" s="36">
        <v>3010</v>
      </c>
      <c r="Y68" s="36">
        <v>3306</v>
      </c>
      <c r="Z68">
        <f t="shared" si="0"/>
        <v>1</v>
      </c>
      <c r="AA68">
        <f t="shared" si="21"/>
        <v>1</v>
      </c>
      <c r="AB68">
        <f t="shared" si="2"/>
        <v>0</v>
      </c>
      <c r="AC68">
        <f t="shared" si="22"/>
        <v>0</v>
      </c>
      <c r="AD68">
        <f t="shared" si="4"/>
        <v>0</v>
      </c>
      <c r="AE68">
        <f t="shared" si="5"/>
        <v>0</v>
      </c>
      <c r="AF68" s="38" t="str">
        <f t="shared" si="19"/>
        <v>SRSA</v>
      </c>
      <c r="AG68" s="38">
        <f t="shared" si="20"/>
        <v>0</v>
      </c>
      <c r="AH68" s="38">
        <f t="shared" si="8"/>
        <v>0</v>
      </c>
      <c r="AI68">
        <f t="shared" si="9"/>
        <v>1</v>
      </c>
      <c r="AJ68">
        <f t="shared" si="10"/>
        <v>1</v>
      </c>
      <c r="AK68" t="str">
        <f t="shared" si="11"/>
        <v>Initial</v>
      </c>
      <c r="AL68" t="str">
        <f t="shared" si="12"/>
        <v>SRSA</v>
      </c>
      <c r="AM68">
        <f t="shared" si="13"/>
        <v>0</v>
      </c>
      <c r="AN68">
        <f t="shared" si="14"/>
        <v>0</v>
      </c>
      <c r="AO68">
        <f t="shared" si="15"/>
        <v>0</v>
      </c>
    </row>
    <row r="69" spans="1:41" ht="12.75">
      <c r="A69">
        <v>2306260</v>
      </c>
      <c r="B69">
        <v>187</v>
      </c>
      <c r="C69" t="s">
        <v>139</v>
      </c>
      <c r="D69" t="s">
        <v>140</v>
      </c>
      <c r="E69" t="s">
        <v>141</v>
      </c>
      <c r="F69" s="35">
        <v>4605</v>
      </c>
      <c r="G69" s="3">
        <v>9708</v>
      </c>
      <c r="H69">
        <v>2076677571</v>
      </c>
      <c r="I69" s="4">
        <v>7</v>
      </c>
      <c r="J69" s="4" t="s">
        <v>44</v>
      </c>
      <c r="K69" t="s">
        <v>45</v>
      </c>
      <c r="L69" s="36" t="s">
        <v>46</v>
      </c>
      <c r="M69" s="36">
        <v>226</v>
      </c>
      <c r="N69" s="36" t="s">
        <v>46</v>
      </c>
      <c r="O69" s="36" t="s">
        <v>44</v>
      </c>
      <c r="P69" s="37">
        <v>29.74</v>
      </c>
      <c r="Q69" t="s">
        <v>44</v>
      </c>
      <c r="R69" t="s">
        <v>44</v>
      </c>
      <c r="S69" t="s">
        <v>44</v>
      </c>
      <c r="T69" t="s">
        <v>45</v>
      </c>
      <c r="U69" s="36" t="s">
        <v>45</v>
      </c>
      <c r="V69" s="36">
        <v>16615</v>
      </c>
      <c r="W69" s="36">
        <v>2396</v>
      </c>
      <c r="X69" s="36">
        <v>2291</v>
      </c>
      <c r="Y69" s="36">
        <v>2342</v>
      </c>
      <c r="Z69">
        <f t="shared" si="0"/>
        <v>1</v>
      </c>
      <c r="AA69">
        <f t="shared" si="21"/>
        <v>1</v>
      </c>
      <c r="AB69">
        <f t="shared" si="2"/>
        <v>0</v>
      </c>
      <c r="AC69">
        <f t="shared" si="22"/>
        <v>0</v>
      </c>
      <c r="AD69">
        <f t="shared" si="4"/>
        <v>0</v>
      </c>
      <c r="AE69">
        <f t="shared" si="5"/>
        <v>0</v>
      </c>
      <c r="AF69" s="38" t="str">
        <f t="shared" si="19"/>
        <v>SRSA</v>
      </c>
      <c r="AG69" s="38">
        <f t="shared" si="20"/>
        <v>0</v>
      </c>
      <c r="AH69" s="38">
        <f t="shared" si="8"/>
        <v>0</v>
      </c>
      <c r="AI69">
        <f t="shared" si="9"/>
        <v>1</v>
      </c>
      <c r="AJ69">
        <f t="shared" si="10"/>
        <v>1</v>
      </c>
      <c r="AK69" t="str">
        <f t="shared" si="11"/>
        <v>Initial</v>
      </c>
      <c r="AL69" t="str">
        <f t="shared" si="12"/>
        <v>SRSA</v>
      </c>
      <c r="AM69">
        <f t="shared" si="13"/>
        <v>0</v>
      </c>
      <c r="AN69">
        <f t="shared" si="14"/>
        <v>0</v>
      </c>
      <c r="AO69">
        <f t="shared" si="15"/>
        <v>0</v>
      </c>
    </row>
    <row r="70" spans="1:41" ht="12.75">
      <c r="A70">
        <v>2306330</v>
      </c>
      <c r="B70">
        <v>189</v>
      </c>
      <c r="C70" t="s">
        <v>142</v>
      </c>
      <c r="D70" t="s">
        <v>143</v>
      </c>
      <c r="E70" t="s">
        <v>144</v>
      </c>
      <c r="F70" s="35">
        <v>4942</v>
      </c>
      <c r="G70" s="3">
        <v>100</v>
      </c>
      <c r="H70">
        <v>2076832211</v>
      </c>
      <c r="I70" s="4">
        <v>7</v>
      </c>
      <c r="J70" s="4" t="s">
        <v>44</v>
      </c>
      <c r="K70" t="s">
        <v>45</v>
      </c>
      <c r="L70" s="36" t="s">
        <v>46</v>
      </c>
      <c r="M70" s="36">
        <v>87</v>
      </c>
      <c r="N70" s="36" t="s">
        <v>46</v>
      </c>
      <c r="O70" s="36" t="s">
        <v>44</v>
      </c>
      <c r="P70" s="37">
        <v>38.46</v>
      </c>
      <c r="Q70" t="s">
        <v>44</v>
      </c>
      <c r="R70" t="s">
        <v>45</v>
      </c>
      <c r="S70" t="s">
        <v>44</v>
      </c>
      <c r="T70" t="s">
        <v>45</v>
      </c>
      <c r="U70" s="36" t="s">
        <v>45</v>
      </c>
      <c r="V70" s="36">
        <v>19935</v>
      </c>
      <c r="W70" s="36">
        <v>2148</v>
      </c>
      <c r="X70" s="36">
        <v>1804</v>
      </c>
      <c r="Y70" s="36">
        <v>1062</v>
      </c>
      <c r="Z70">
        <f aca="true" t="shared" si="23" ref="Z70:Z133">IF(OR(J70="YES",L70="YES"),1,0)</f>
        <v>1</v>
      </c>
      <c r="AA70">
        <f t="shared" si="21"/>
        <v>1</v>
      </c>
      <c r="AB70">
        <f aca="true" t="shared" si="24" ref="AB70:AB133">IF(AND(OR(J70="YES",L70="YES"),(Z70=0)),"Trouble",0)</f>
        <v>0</v>
      </c>
      <c r="AC70">
        <f t="shared" si="22"/>
        <v>0</v>
      </c>
      <c r="AD70">
        <f aca="true" t="shared" si="25" ref="AD70:AD133">IF(AND(AND(J70="NO",L70="NO"),(O70="YES")),"Trouble",0)</f>
        <v>0</v>
      </c>
      <c r="AE70">
        <f aca="true" t="shared" si="26" ref="AE70:AE133">IF(AND(AND(M70&gt;=600,N70="NO"),(O70="YES")),"Trouble",0)</f>
        <v>0</v>
      </c>
      <c r="AF70" s="38" t="str">
        <f aca="true" t="shared" si="27" ref="AF70:AF133">IF(AND(Z70=1,AA70=1),"SRSA",0)</f>
        <v>SRSA</v>
      </c>
      <c r="AG70" s="38">
        <f aca="true" t="shared" si="28" ref="AG70:AG133">IF(AND(AF70=0,O70="YES"),"Trouble",0)</f>
        <v>0</v>
      </c>
      <c r="AH70" s="38">
        <f t="shared" si="16"/>
        <v>0</v>
      </c>
      <c r="AI70">
        <f aca="true" t="shared" si="29" ref="AI70:AI133">IF(S70="YES",1,0)</f>
        <v>1</v>
      </c>
      <c r="AJ70">
        <f aca="true" t="shared" si="30" ref="AJ70:AJ133">IF(P70&gt;=20,1,0)</f>
        <v>1</v>
      </c>
      <c r="AK70" t="str">
        <f aca="true" t="shared" si="31" ref="AK70:AK133">IF(AND(AI70=1,AJ70=1),"Initial",0)</f>
        <v>Initial</v>
      </c>
      <c r="AL70" t="str">
        <f aca="true" t="shared" si="32" ref="AL70:AL133">IF(AND(AF70="SRSA",AK70="Initial"),"SRSA",0)</f>
        <v>SRSA</v>
      </c>
      <c r="AM70">
        <f aca="true" t="shared" si="33" ref="AM70:AM133">IF(AND(AK70="Initial",AL70=0),"RLIS",0)</f>
        <v>0</v>
      </c>
      <c r="AN70">
        <f aca="true" t="shared" si="34" ref="AN70:AN133">IF(AND(AM70=0,U70="YES"),"Trouble",0)</f>
        <v>0</v>
      </c>
      <c r="AO70">
        <f aca="true" t="shared" si="35" ref="AO70:AO133">IF(AND(U70="NO",AM70="RLIS"),"Trouble",0)</f>
        <v>0</v>
      </c>
    </row>
    <row r="71" spans="1:41" ht="12.75">
      <c r="A71">
        <v>2306510</v>
      </c>
      <c r="B71">
        <v>197</v>
      </c>
      <c r="C71" t="s">
        <v>374</v>
      </c>
      <c r="D71" t="s">
        <v>375</v>
      </c>
      <c r="E71" t="s">
        <v>376</v>
      </c>
      <c r="F71" s="35">
        <v>4402</v>
      </c>
      <c r="G71" s="3">
        <v>6360</v>
      </c>
      <c r="H71">
        <v>2078483283</v>
      </c>
      <c r="I71" s="4">
        <v>8</v>
      </c>
      <c r="J71" s="4" t="s">
        <v>44</v>
      </c>
      <c r="K71" t="s">
        <v>44</v>
      </c>
      <c r="L71" s="36" t="s">
        <v>46</v>
      </c>
      <c r="M71" s="36">
        <v>1008</v>
      </c>
      <c r="N71" s="36" t="s">
        <v>45</v>
      </c>
      <c r="O71" s="36" t="s">
        <v>45</v>
      </c>
      <c r="P71" s="37">
        <v>10.86</v>
      </c>
      <c r="Q71" t="s">
        <v>45</v>
      </c>
      <c r="R71" t="s">
        <v>45</v>
      </c>
      <c r="S71" t="s">
        <v>44</v>
      </c>
      <c r="T71" t="s">
        <v>44</v>
      </c>
      <c r="U71" s="36" t="s">
        <v>45</v>
      </c>
      <c r="V71" s="36">
        <v>46089</v>
      </c>
      <c r="W71" s="36">
        <v>3828</v>
      </c>
      <c r="X71" s="36">
        <v>6587</v>
      </c>
      <c r="Y71" s="36">
        <v>6446</v>
      </c>
      <c r="Z71">
        <f t="shared" si="23"/>
        <v>1</v>
      </c>
      <c r="AA71">
        <f t="shared" si="21"/>
        <v>0</v>
      </c>
      <c r="AB71">
        <f t="shared" si="24"/>
        <v>0</v>
      </c>
      <c r="AC71">
        <f t="shared" si="22"/>
        <v>0</v>
      </c>
      <c r="AD71">
        <f t="shared" si="25"/>
        <v>0</v>
      </c>
      <c r="AE71">
        <f t="shared" si="26"/>
        <v>0</v>
      </c>
      <c r="AF71" s="38">
        <f t="shared" si="27"/>
        <v>0</v>
      </c>
      <c r="AG71" s="38">
        <f t="shared" si="28"/>
        <v>0</v>
      </c>
      <c r="AH71" s="38">
        <f t="shared" si="16"/>
        <v>0</v>
      </c>
      <c r="AI71">
        <f t="shared" si="29"/>
        <v>1</v>
      </c>
      <c r="AJ71">
        <f t="shared" si="30"/>
        <v>0</v>
      </c>
      <c r="AK71">
        <f t="shared" si="31"/>
        <v>0</v>
      </c>
      <c r="AL71">
        <f t="shared" si="32"/>
        <v>0</v>
      </c>
      <c r="AM71">
        <f t="shared" si="33"/>
        <v>0</v>
      </c>
      <c r="AN71">
        <f t="shared" si="34"/>
        <v>0</v>
      </c>
      <c r="AO71">
        <f t="shared" si="35"/>
        <v>0</v>
      </c>
    </row>
    <row r="72" spans="1:41" ht="12.75">
      <c r="A72">
        <v>2306610</v>
      </c>
      <c r="B72">
        <v>204</v>
      </c>
      <c r="C72" t="s">
        <v>145</v>
      </c>
      <c r="D72" t="s">
        <v>57</v>
      </c>
      <c r="E72" t="s">
        <v>58</v>
      </c>
      <c r="F72" s="35">
        <v>4847</v>
      </c>
      <c r="G72" s="3">
        <v>9612</v>
      </c>
      <c r="H72">
        <v>2077633818</v>
      </c>
      <c r="I72" s="4">
        <v>7</v>
      </c>
      <c r="J72" s="4" t="s">
        <v>44</v>
      </c>
      <c r="K72" t="s">
        <v>45</v>
      </c>
      <c r="L72" s="36" t="s">
        <v>46</v>
      </c>
      <c r="M72" s="36">
        <v>162</v>
      </c>
      <c r="N72" s="36" t="s">
        <v>46</v>
      </c>
      <c r="O72" s="36" t="s">
        <v>44</v>
      </c>
      <c r="P72" s="37">
        <v>17.79</v>
      </c>
      <c r="Q72" t="s">
        <v>45</v>
      </c>
      <c r="R72" t="s">
        <v>45</v>
      </c>
      <c r="S72" t="s">
        <v>44</v>
      </c>
      <c r="T72" t="s">
        <v>45</v>
      </c>
      <c r="U72" s="36" t="s">
        <v>45</v>
      </c>
      <c r="V72" s="36">
        <v>11062</v>
      </c>
      <c r="W72" s="36">
        <v>833</v>
      </c>
      <c r="X72" s="36">
        <v>1193</v>
      </c>
      <c r="Y72" s="36">
        <v>929</v>
      </c>
      <c r="Z72">
        <f t="shared" si="23"/>
        <v>1</v>
      </c>
      <c r="AA72">
        <f t="shared" si="21"/>
        <v>1</v>
      </c>
      <c r="AB72">
        <f t="shared" si="24"/>
        <v>0</v>
      </c>
      <c r="AC72">
        <f t="shared" si="22"/>
        <v>0</v>
      </c>
      <c r="AD72">
        <f t="shared" si="25"/>
        <v>0</v>
      </c>
      <c r="AE72">
        <f t="shared" si="26"/>
        <v>0</v>
      </c>
      <c r="AF72" s="38" t="str">
        <f t="shared" si="27"/>
        <v>SRSA</v>
      </c>
      <c r="AG72" s="38">
        <f t="shared" si="28"/>
        <v>0</v>
      </c>
      <c r="AH72" s="38">
        <f t="shared" si="16"/>
        <v>0</v>
      </c>
      <c r="AI72">
        <f t="shared" si="29"/>
        <v>1</v>
      </c>
      <c r="AJ72">
        <f t="shared" si="30"/>
        <v>0</v>
      </c>
      <c r="AK72">
        <f t="shared" si="31"/>
        <v>0</v>
      </c>
      <c r="AL72">
        <f t="shared" si="32"/>
        <v>0</v>
      </c>
      <c r="AM72">
        <f t="shared" si="33"/>
        <v>0</v>
      </c>
      <c r="AN72">
        <f t="shared" si="34"/>
        <v>0</v>
      </c>
      <c r="AO72">
        <f t="shared" si="35"/>
        <v>0</v>
      </c>
    </row>
    <row r="73" spans="1:41" ht="12.75">
      <c r="A73">
        <v>2312260</v>
      </c>
      <c r="B73">
        <v>850</v>
      </c>
      <c r="C73" t="s">
        <v>498</v>
      </c>
      <c r="D73" t="s">
        <v>499</v>
      </c>
      <c r="E73" t="s">
        <v>460</v>
      </c>
      <c r="F73" s="35">
        <v>4730</v>
      </c>
      <c r="G73" s="3">
        <v>307</v>
      </c>
      <c r="H73">
        <v>2075329541</v>
      </c>
      <c r="I73" s="4">
        <v>7</v>
      </c>
      <c r="J73" s="4" t="s">
        <v>44</v>
      </c>
      <c r="K73" t="s">
        <v>45</v>
      </c>
      <c r="L73" s="36" t="s">
        <v>46</v>
      </c>
      <c r="M73" s="36"/>
      <c r="N73" s="36" t="s">
        <v>45</v>
      </c>
      <c r="O73" s="36" t="s">
        <v>45</v>
      </c>
      <c r="P73" s="37" t="s">
        <v>119</v>
      </c>
      <c r="Q73" t="s">
        <v>119</v>
      </c>
      <c r="R73" t="s">
        <v>44</v>
      </c>
      <c r="S73" t="s">
        <v>44</v>
      </c>
      <c r="T73" t="s">
        <v>45</v>
      </c>
      <c r="U73" s="36" t="s">
        <v>45</v>
      </c>
      <c r="V73" s="36"/>
      <c r="W73" s="36"/>
      <c r="X73" s="36"/>
      <c r="Y73" s="36"/>
      <c r="Z73">
        <f t="shared" si="23"/>
        <v>1</v>
      </c>
      <c r="AA73">
        <v>0</v>
      </c>
      <c r="AB73">
        <f t="shared" si="24"/>
        <v>0</v>
      </c>
      <c r="AC73">
        <v>0</v>
      </c>
      <c r="AD73">
        <f t="shared" si="25"/>
        <v>0</v>
      </c>
      <c r="AE73">
        <f t="shared" si="26"/>
        <v>0</v>
      </c>
      <c r="AF73" s="38">
        <f t="shared" si="27"/>
        <v>0</v>
      </c>
      <c r="AG73" s="38">
        <f t="shared" si="28"/>
        <v>0</v>
      </c>
      <c r="AH73" s="38">
        <f t="shared" si="16"/>
        <v>0</v>
      </c>
      <c r="AI73">
        <f t="shared" si="29"/>
        <v>1</v>
      </c>
      <c r="AJ73">
        <f t="shared" si="30"/>
        <v>1</v>
      </c>
      <c r="AK73" t="str">
        <f t="shared" si="31"/>
        <v>Initial</v>
      </c>
      <c r="AL73">
        <f t="shared" si="32"/>
        <v>0</v>
      </c>
      <c r="AM73" t="str">
        <f t="shared" si="33"/>
        <v>RLIS</v>
      </c>
      <c r="AN73">
        <f t="shared" si="34"/>
        <v>0</v>
      </c>
      <c r="AO73" t="str">
        <f t="shared" si="35"/>
        <v>Trouble</v>
      </c>
    </row>
    <row r="74" spans="1:41" ht="12.75">
      <c r="A74">
        <v>2300051</v>
      </c>
      <c r="B74">
        <v>791</v>
      </c>
      <c r="C74" t="s">
        <v>146</v>
      </c>
      <c r="D74" t="s">
        <v>147</v>
      </c>
      <c r="E74" t="s">
        <v>146</v>
      </c>
      <c r="F74" s="39" t="s">
        <v>148</v>
      </c>
      <c r="H74" s="38" t="s">
        <v>149</v>
      </c>
      <c r="I74"/>
      <c r="J74" s="36" t="s">
        <v>44</v>
      </c>
      <c r="M74" s="40">
        <v>104</v>
      </c>
      <c r="N74" s="36" t="s">
        <v>45</v>
      </c>
      <c r="O74" s="41" t="s">
        <v>44</v>
      </c>
      <c r="U74" s="41" t="s">
        <v>45</v>
      </c>
      <c r="V74" s="40">
        <v>0</v>
      </c>
      <c r="W74" s="40">
        <v>0</v>
      </c>
      <c r="X74" s="40">
        <v>0</v>
      </c>
      <c r="Y74" s="40">
        <v>1253</v>
      </c>
      <c r="Z74">
        <f t="shared" si="23"/>
        <v>1</v>
      </c>
      <c r="AA74">
        <f aca="true" t="shared" si="36" ref="AA74:AA85">IF(OR(M74&lt;600,N74="YES"),1,0)</f>
        <v>1</v>
      </c>
      <c r="AB74">
        <f t="shared" si="24"/>
        <v>0</v>
      </c>
      <c r="AC74">
        <f aca="true" t="shared" si="37" ref="AC74:AC85">IF(AND(OR(M74&lt;600,N74="YES"),(AA74=0)),"Trouble",0)</f>
        <v>0</v>
      </c>
      <c r="AD74">
        <f t="shared" si="25"/>
        <v>0</v>
      </c>
      <c r="AE74">
        <f t="shared" si="26"/>
        <v>0</v>
      </c>
      <c r="AF74" s="38" t="str">
        <f t="shared" si="27"/>
        <v>SRSA</v>
      </c>
      <c r="AG74" s="38">
        <f t="shared" si="28"/>
        <v>0</v>
      </c>
      <c r="AH74" s="38">
        <f t="shared" si="16"/>
        <v>0</v>
      </c>
      <c r="AI74">
        <f t="shared" si="29"/>
        <v>0</v>
      </c>
      <c r="AJ74">
        <f t="shared" si="30"/>
        <v>0</v>
      </c>
      <c r="AK74">
        <f t="shared" si="31"/>
        <v>0</v>
      </c>
      <c r="AL74">
        <f t="shared" si="32"/>
        <v>0</v>
      </c>
      <c r="AM74">
        <f t="shared" si="33"/>
        <v>0</v>
      </c>
      <c r="AN74">
        <f t="shared" si="34"/>
        <v>0</v>
      </c>
      <c r="AO74">
        <f t="shared" si="35"/>
        <v>0</v>
      </c>
    </row>
    <row r="75" spans="1:41" ht="12.75">
      <c r="A75">
        <v>2300052</v>
      </c>
      <c r="B75">
        <v>792</v>
      </c>
      <c r="C75" t="s">
        <v>150</v>
      </c>
      <c r="D75" t="s">
        <v>151</v>
      </c>
      <c r="E75" t="s">
        <v>152</v>
      </c>
      <c r="F75" s="39" t="s">
        <v>153</v>
      </c>
      <c r="H75" s="38" t="s">
        <v>154</v>
      </c>
      <c r="I75"/>
      <c r="J75" s="36" t="s">
        <v>44</v>
      </c>
      <c r="M75" s="36">
        <v>131</v>
      </c>
      <c r="N75" s="36" t="s">
        <v>45</v>
      </c>
      <c r="O75" s="36" t="s">
        <v>44</v>
      </c>
      <c r="S75" s="36"/>
      <c r="T75" s="36"/>
      <c r="U75" s="37" t="s">
        <v>45</v>
      </c>
      <c r="V75">
        <v>0</v>
      </c>
      <c r="W75">
        <v>0</v>
      </c>
      <c r="X75">
        <v>0</v>
      </c>
      <c r="Y75">
        <v>1645</v>
      </c>
      <c r="Z75">
        <f t="shared" si="23"/>
        <v>1</v>
      </c>
      <c r="AA75">
        <f t="shared" si="36"/>
        <v>1</v>
      </c>
      <c r="AB75">
        <f t="shared" si="24"/>
        <v>0</v>
      </c>
      <c r="AC75">
        <f t="shared" si="37"/>
        <v>0</v>
      </c>
      <c r="AD75">
        <f t="shared" si="25"/>
        <v>0</v>
      </c>
      <c r="AE75">
        <f t="shared" si="26"/>
        <v>0</v>
      </c>
      <c r="AF75" s="38" t="str">
        <f t="shared" si="27"/>
        <v>SRSA</v>
      </c>
      <c r="AG75" s="38">
        <f t="shared" si="28"/>
        <v>0</v>
      </c>
      <c r="AH75" s="38">
        <f t="shared" si="16"/>
        <v>0</v>
      </c>
      <c r="AI75">
        <f t="shared" si="29"/>
        <v>0</v>
      </c>
      <c r="AJ75">
        <f t="shared" si="30"/>
        <v>0</v>
      </c>
      <c r="AK75">
        <f t="shared" si="31"/>
        <v>0</v>
      </c>
      <c r="AL75">
        <f t="shared" si="32"/>
        <v>0</v>
      </c>
      <c r="AM75">
        <f t="shared" si="33"/>
        <v>0</v>
      </c>
      <c r="AN75">
        <f t="shared" si="34"/>
        <v>0</v>
      </c>
      <c r="AO75">
        <f t="shared" si="35"/>
        <v>0</v>
      </c>
    </row>
    <row r="76" spans="1:41" ht="12.75">
      <c r="A76">
        <v>2306780</v>
      </c>
      <c r="B76">
        <v>210</v>
      </c>
      <c r="C76" t="s">
        <v>155</v>
      </c>
      <c r="D76" t="s">
        <v>79</v>
      </c>
      <c r="E76" t="s">
        <v>80</v>
      </c>
      <c r="F76" s="35">
        <v>4683</v>
      </c>
      <c r="G76" s="3">
        <v>10</v>
      </c>
      <c r="H76">
        <v>2073487777</v>
      </c>
      <c r="I76" s="4">
        <v>7</v>
      </c>
      <c r="J76" s="4" t="s">
        <v>44</v>
      </c>
      <c r="K76" t="s">
        <v>45</v>
      </c>
      <c r="L76" s="36" t="s">
        <v>46</v>
      </c>
      <c r="M76" s="36">
        <v>7</v>
      </c>
      <c r="N76" s="36" t="s">
        <v>46</v>
      </c>
      <c r="O76" s="36" t="s">
        <v>44</v>
      </c>
      <c r="P76" s="37">
        <v>6.6666666667</v>
      </c>
      <c r="Q76" t="s">
        <v>45</v>
      </c>
      <c r="R76" t="s">
        <v>44</v>
      </c>
      <c r="S76" t="s">
        <v>44</v>
      </c>
      <c r="T76" t="s">
        <v>45</v>
      </c>
      <c r="U76" s="36" t="s">
        <v>45</v>
      </c>
      <c r="V76" s="36">
        <v>473</v>
      </c>
      <c r="W76" s="36">
        <v>0</v>
      </c>
      <c r="X76" s="36">
        <v>31</v>
      </c>
      <c r="Y76" s="36">
        <v>60</v>
      </c>
      <c r="Z76">
        <f t="shared" si="23"/>
        <v>1</v>
      </c>
      <c r="AA76">
        <f t="shared" si="36"/>
        <v>1</v>
      </c>
      <c r="AB76">
        <f t="shared" si="24"/>
        <v>0</v>
      </c>
      <c r="AC76">
        <f t="shared" si="37"/>
        <v>0</v>
      </c>
      <c r="AD76">
        <f t="shared" si="25"/>
        <v>0</v>
      </c>
      <c r="AE76">
        <f t="shared" si="26"/>
        <v>0</v>
      </c>
      <c r="AF76" s="38" t="str">
        <f t="shared" si="27"/>
        <v>SRSA</v>
      </c>
      <c r="AG76" s="38">
        <f t="shared" si="28"/>
        <v>0</v>
      </c>
      <c r="AH76" s="38">
        <f t="shared" si="16"/>
        <v>0</v>
      </c>
      <c r="AI76">
        <f t="shared" si="29"/>
        <v>1</v>
      </c>
      <c r="AJ76">
        <f t="shared" si="30"/>
        <v>0</v>
      </c>
      <c r="AK76">
        <f t="shared" si="31"/>
        <v>0</v>
      </c>
      <c r="AL76">
        <f t="shared" si="32"/>
        <v>0</v>
      </c>
      <c r="AM76">
        <f t="shared" si="33"/>
        <v>0</v>
      </c>
      <c r="AN76">
        <f t="shared" si="34"/>
        <v>0</v>
      </c>
      <c r="AO76">
        <f t="shared" si="35"/>
        <v>0</v>
      </c>
    </row>
    <row r="77" spans="1:41" ht="12.75">
      <c r="A77">
        <v>2306810</v>
      </c>
      <c r="B77">
        <v>211</v>
      </c>
      <c r="C77" t="s">
        <v>156</v>
      </c>
      <c r="D77" t="s">
        <v>157</v>
      </c>
      <c r="E77" t="s">
        <v>158</v>
      </c>
      <c r="F77" s="35">
        <v>4848</v>
      </c>
      <c r="G77" s="3">
        <v>118</v>
      </c>
      <c r="H77">
        <v>2077346723</v>
      </c>
      <c r="I77" s="4">
        <v>7</v>
      </c>
      <c r="J77" s="4" t="s">
        <v>44</v>
      </c>
      <c r="K77" t="s">
        <v>45</v>
      </c>
      <c r="L77" s="36" t="s">
        <v>46</v>
      </c>
      <c r="M77" s="36">
        <v>87</v>
      </c>
      <c r="N77" s="36" t="s">
        <v>46</v>
      </c>
      <c r="O77" s="36" t="s">
        <v>44</v>
      </c>
      <c r="P77" s="37">
        <v>3.13</v>
      </c>
      <c r="Q77" t="s">
        <v>45</v>
      </c>
      <c r="R77" t="s">
        <v>45</v>
      </c>
      <c r="S77" t="s">
        <v>44</v>
      </c>
      <c r="T77" t="s">
        <v>45</v>
      </c>
      <c r="U77" s="36" t="s">
        <v>45</v>
      </c>
      <c r="V77" s="36">
        <v>4441</v>
      </c>
      <c r="W77" s="36">
        <v>73</v>
      </c>
      <c r="X77" s="36">
        <v>672</v>
      </c>
      <c r="Y77" s="36">
        <v>632</v>
      </c>
      <c r="Z77">
        <f t="shared" si="23"/>
        <v>1</v>
      </c>
      <c r="AA77">
        <f t="shared" si="36"/>
        <v>1</v>
      </c>
      <c r="AB77">
        <f t="shared" si="24"/>
        <v>0</v>
      </c>
      <c r="AC77">
        <f t="shared" si="37"/>
        <v>0</v>
      </c>
      <c r="AD77">
        <f t="shared" si="25"/>
        <v>0</v>
      </c>
      <c r="AE77">
        <f t="shared" si="26"/>
        <v>0</v>
      </c>
      <c r="AF77" s="38" t="str">
        <f t="shared" si="27"/>
        <v>SRSA</v>
      </c>
      <c r="AG77" s="38">
        <f t="shared" si="28"/>
        <v>0</v>
      </c>
      <c r="AH77" s="38">
        <f t="shared" si="16"/>
        <v>0</v>
      </c>
      <c r="AI77">
        <f t="shared" si="29"/>
        <v>1</v>
      </c>
      <c r="AJ77">
        <f t="shared" si="30"/>
        <v>0</v>
      </c>
      <c r="AK77">
        <f t="shared" si="31"/>
        <v>0</v>
      </c>
      <c r="AL77">
        <f t="shared" si="32"/>
        <v>0</v>
      </c>
      <c r="AM77">
        <f t="shared" si="33"/>
        <v>0</v>
      </c>
      <c r="AN77">
        <f t="shared" si="34"/>
        <v>0</v>
      </c>
      <c r="AO77">
        <f t="shared" si="35"/>
        <v>0</v>
      </c>
    </row>
    <row r="78" spans="1:41" ht="12.75">
      <c r="A78">
        <v>2306840</v>
      </c>
      <c r="B78">
        <v>214</v>
      </c>
      <c r="C78" t="s">
        <v>377</v>
      </c>
      <c r="D78" t="s">
        <v>378</v>
      </c>
      <c r="E78" t="s">
        <v>379</v>
      </c>
      <c r="F78" s="35">
        <v>4239</v>
      </c>
      <c r="G78" s="3">
        <v>1501</v>
      </c>
      <c r="H78">
        <v>2078973936</v>
      </c>
      <c r="I78" s="4">
        <v>6</v>
      </c>
      <c r="J78" s="4" t="s">
        <v>45</v>
      </c>
      <c r="K78" t="s">
        <v>45</v>
      </c>
      <c r="L78" s="36" t="s">
        <v>45</v>
      </c>
      <c r="M78" s="36">
        <v>861</v>
      </c>
      <c r="N78" s="36" t="s">
        <v>45</v>
      </c>
      <c r="O78" s="36" t="s">
        <v>45</v>
      </c>
      <c r="P78" s="37">
        <v>35.56</v>
      </c>
      <c r="Q78" t="s">
        <v>44</v>
      </c>
      <c r="R78" t="s">
        <v>44</v>
      </c>
      <c r="S78" t="s">
        <v>44</v>
      </c>
      <c r="T78" t="s">
        <v>45</v>
      </c>
      <c r="U78" s="36" t="s">
        <v>44</v>
      </c>
      <c r="V78" s="36">
        <v>61684</v>
      </c>
      <c r="W78" s="36">
        <v>10359</v>
      </c>
      <c r="X78" s="36">
        <v>10721</v>
      </c>
      <c r="Y78" s="36">
        <v>9080</v>
      </c>
      <c r="Z78">
        <f t="shared" si="23"/>
        <v>0</v>
      </c>
      <c r="AA78">
        <f t="shared" si="36"/>
        <v>0</v>
      </c>
      <c r="AB78">
        <f t="shared" si="24"/>
        <v>0</v>
      </c>
      <c r="AC78">
        <f t="shared" si="37"/>
        <v>0</v>
      </c>
      <c r="AD78">
        <f t="shared" si="25"/>
        <v>0</v>
      </c>
      <c r="AE78">
        <f t="shared" si="26"/>
        <v>0</v>
      </c>
      <c r="AF78" s="38">
        <f t="shared" si="27"/>
        <v>0</v>
      </c>
      <c r="AG78" s="38">
        <f t="shared" si="28"/>
        <v>0</v>
      </c>
      <c r="AH78" s="38">
        <f t="shared" si="16"/>
        <v>0</v>
      </c>
      <c r="AI78">
        <f t="shared" si="29"/>
        <v>1</v>
      </c>
      <c r="AJ78">
        <f t="shared" si="30"/>
        <v>1</v>
      </c>
      <c r="AK78" t="str">
        <f t="shared" si="31"/>
        <v>Initial</v>
      </c>
      <c r="AL78">
        <f t="shared" si="32"/>
        <v>0</v>
      </c>
      <c r="AM78" t="str">
        <f t="shared" si="33"/>
        <v>RLIS</v>
      </c>
      <c r="AN78">
        <f t="shared" si="34"/>
        <v>0</v>
      </c>
      <c r="AO78">
        <f t="shared" si="35"/>
        <v>0</v>
      </c>
    </row>
    <row r="79" spans="1:41" ht="12.75">
      <c r="A79">
        <v>2306870</v>
      </c>
      <c r="B79">
        <v>215</v>
      </c>
      <c r="C79" t="s">
        <v>159</v>
      </c>
      <c r="D79" t="s">
        <v>90</v>
      </c>
      <c r="E79" t="s">
        <v>91</v>
      </c>
      <c r="F79" s="35">
        <v>4353</v>
      </c>
      <c r="G79" s="3">
        <v>3232</v>
      </c>
      <c r="H79">
        <v>2075493261</v>
      </c>
      <c r="I79" s="4">
        <v>7</v>
      </c>
      <c r="J79" s="4" t="s">
        <v>44</v>
      </c>
      <c r="K79" t="s">
        <v>45</v>
      </c>
      <c r="L79" s="36" t="s">
        <v>46</v>
      </c>
      <c r="M79" s="36">
        <v>260</v>
      </c>
      <c r="N79" s="36" t="s">
        <v>46</v>
      </c>
      <c r="O79" s="36" t="s">
        <v>44</v>
      </c>
      <c r="P79" s="37">
        <v>16.19</v>
      </c>
      <c r="Q79" t="s">
        <v>45</v>
      </c>
      <c r="R79" t="s">
        <v>45</v>
      </c>
      <c r="S79" t="s">
        <v>44</v>
      </c>
      <c r="T79" t="s">
        <v>45</v>
      </c>
      <c r="U79" s="36" t="s">
        <v>45</v>
      </c>
      <c r="V79" s="36">
        <v>22504</v>
      </c>
      <c r="W79" s="36">
        <v>1607</v>
      </c>
      <c r="X79" s="36">
        <v>2049</v>
      </c>
      <c r="Y79" s="36">
        <v>1513</v>
      </c>
      <c r="Z79">
        <f t="shared" si="23"/>
        <v>1</v>
      </c>
      <c r="AA79">
        <f t="shared" si="36"/>
        <v>1</v>
      </c>
      <c r="AB79">
        <f t="shared" si="24"/>
        <v>0</v>
      </c>
      <c r="AC79">
        <f t="shared" si="37"/>
        <v>0</v>
      </c>
      <c r="AD79">
        <f t="shared" si="25"/>
        <v>0</v>
      </c>
      <c r="AE79">
        <f t="shared" si="26"/>
        <v>0</v>
      </c>
      <c r="AF79" s="38" t="str">
        <f t="shared" si="27"/>
        <v>SRSA</v>
      </c>
      <c r="AG79" s="38">
        <f t="shared" si="28"/>
        <v>0</v>
      </c>
      <c r="AH79" s="38">
        <f t="shared" si="16"/>
        <v>0</v>
      </c>
      <c r="AI79">
        <f t="shared" si="29"/>
        <v>1</v>
      </c>
      <c r="AJ79">
        <f t="shared" si="30"/>
        <v>0</v>
      </c>
      <c r="AK79">
        <f t="shared" si="31"/>
        <v>0</v>
      </c>
      <c r="AL79">
        <f t="shared" si="32"/>
        <v>0</v>
      </c>
      <c r="AM79">
        <f t="shared" si="33"/>
        <v>0</v>
      </c>
      <c r="AN79">
        <f t="shared" si="34"/>
        <v>0</v>
      </c>
      <c r="AO79">
        <f t="shared" si="35"/>
        <v>0</v>
      </c>
    </row>
    <row r="80" spans="1:41" ht="12.75">
      <c r="A80">
        <v>2306900</v>
      </c>
      <c r="B80">
        <v>216</v>
      </c>
      <c r="C80" t="s">
        <v>160</v>
      </c>
      <c r="D80" t="s">
        <v>161</v>
      </c>
      <c r="E80" t="s">
        <v>162</v>
      </c>
      <c r="F80" s="35">
        <v>4654</v>
      </c>
      <c r="G80" s="3">
        <v>1205</v>
      </c>
      <c r="H80">
        <v>2072556585</v>
      </c>
      <c r="I80" s="4">
        <v>7</v>
      </c>
      <c r="J80" s="4" t="s">
        <v>44</v>
      </c>
      <c r="K80" t="s">
        <v>45</v>
      </c>
      <c r="L80" s="36" t="s">
        <v>46</v>
      </c>
      <c r="M80" s="36">
        <v>72</v>
      </c>
      <c r="N80" s="36" t="s">
        <v>46</v>
      </c>
      <c r="O80" s="36" t="s">
        <v>44</v>
      </c>
      <c r="P80" s="37">
        <v>51.32</v>
      </c>
      <c r="Q80" t="s">
        <v>44</v>
      </c>
      <c r="R80" t="s">
        <v>45</v>
      </c>
      <c r="S80" t="s">
        <v>44</v>
      </c>
      <c r="T80" t="s">
        <v>45</v>
      </c>
      <c r="U80" s="36" t="s">
        <v>45</v>
      </c>
      <c r="V80" s="36">
        <v>10202</v>
      </c>
      <c r="W80" s="36">
        <v>1023</v>
      </c>
      <c r="X80" s="36">
        <v>953</v>
      </c>
      <c r="Y80" s="36">
        <v>949</v>
      </c>
      <c r="Z80">
        <f t="shared" si="23"/>
        <v>1</v>
      </c>
      <c r="AA80">
        <f t="shared" si="36"/>
        <v>1</v>
      </c>
      <c r="AB80">
        <f t="shared" si="24"/>
        <v>0</v>
      </c>
      <c r="AC80">
        <f t="shared" si="37"/>
        <v>0</v>
      </c>
      <c r="AD80">
        <f t="shared" si="25"/>
        <v>0</v>
      </c>
      <c r="AE80">
        <f t="shared" si="26"/>
        <v>0</v>
      </c>
      <c r="AF80" s="38" t="str">
        <f t="shared" si="27"/>
        <v>SRSA</v>
      </c>
      <c r="AG80" s="38">
        <f t="shared" si="28"/>
        <v>0</v>
      </c>
      <c r="AH80" s="38">
        <f t="shared" si="16"/>
        <v>0</v>
      </c>
      <c r="AI80">
        <f t="shared" si="29"/>
        <v>1</v>
      </c>
      <c r="AJ80">
        <f t="shared" si="30"/>
        <v>1</v>
      </c>
      <c r="AK80" t="str">
        <f t="shared" si="31"/>
        <v>Initial</v>
      </c>
      <c r="AL80" t="str">
        <f t="shared" si="32"/>
        <v>SRSA</v>
      </c>
      <c r="AM80">
        <f t="shared" si="33"/>
        <v>0</v>
      </c>
      <c r="AN80">
        <f t="shared" si="34"/>
        <v>0</v>
      </c>
      <c r="AO80">
        <f t="shared" si="35"/>
        <v>0</v>
      </c>
    </row>
    <row r="81" spans="1:41" ht="12.75">
      <c r="A81">
        <v>2307100</v>
      </c>
      <c r="B81">
        <v>217</v>
      </c>
      <c r="C81" t="s">
        <v>163</v>
      </c>
      <c r="D81" t="s">
        <v>66</v>
      </c>
      <c r="E81" t="s">
        <v>67</v>
      </c>
      <c r="F81" s="35">
        <v>4649</v>
      </c>
      <c r="G81" s="3">
        <v>309</v>
      </c>
      <c r="H81">
        <v>2074972154</v>
      </c>
      <c r="I81" s="4">
        <v>7</v>
      </c>
      <c r="J81" s="4" t="s">
        <v>44</v>
      </c>
      <c r="K81" t="s">
        <v>45</v>
      </c>
      <c r="L81" s="36" t="s">
        <v>46</v>
      </c>
      <c r="M81" s="36">
        <v>131</v>
      </c>
      <c r="N81" s="36" t="s">
        <v>46</v>
      </c>
      <c r="O81" s="36" t="s">
        <v>44</v>
      </c>
      <c r="P81" s="37">
        <v>41.48</v>
      </c>
      <c r="Q81" t="s">
        <v>44</v>
      </c>
      <c r="R81" t="s">
        <v>45</v>
      </c>
      <c r="S81" t="s">
        <v>44</v>
      </c>
      <c r="T81" t="s">
        <v>45</v>
      </c>
      <c r="U81" s="36" t="s">
        <v>45</v>
      </c>
      <c r="V81" s="36">
        <v>28874</v>
      </c>
      <c r="W81" s="36">
        <v>2002</v>
      </c>
      <c r="X81" s="36">
        <v>1774</v>
      </c>
      <c r="Y81" s="36">
        <v>1419</v>
      </c>
      <c r="Z81">
        <f t="shared" si="23"/>
        <v>1</v>
      </c>
      <c r="AA81">
        <f t="shared" si="36"/>
        <v>1</v>
      </c>
      <c r="AB81">
        <f t="shared" si="24"/>
        <v>0</v>
      </c>
      <c r="AC81">
        <f t="shared" si="37"/>
        <v>0</v>
      </c>
      <c r="AD81">
        <f t="shared" si="25"/>
        <v>0</v>
      </c>
      <c r="AE81">
        <f t="shared" si="26"/>
        <v>0</v>
      </c>
      <c r="AF81" s="38" t="str">
        <f t="shared" si="27"/>
        <v>SRSA</v>
      </c>
      <c r="AG81" s="38">
        <f t="shared" si="28"/>
        <v>0</v>
      </c>
      <c r="AH81" s="38">
        <f t="shared" si="16"/>
        <v>0</v>
      </c>
      <c r="AI81">
        <f t="shared" si="29"/>
        <v>1</v>
      </c>
      <c r="AJ81">
        <f t="shared" si="30"/>
        <v>1</v>
      </c>
      <c r="AK81" t="str">
        <f t="shared" si="31"/>
        <v>Initial</v>
      </c>
      <c r="AL81" t="str">
        <f t="shared" si="32"/>
        <v>SRSA</v>
      </c>
      <c r="AM81">
        <f t="shared" si="33"/>
        <v>0</v>
      </c>
      <c r="AN81">
        <f t="shared" si="34"/>
        <v>0</v>
      </c>
      <c r="AO81">
        <f t="shared" si="35"/>
        <v>0</v>
      </c>
    </row>
    <row r="82" spans="1:41" ht="12.75">
      <c r="A82">
        <v>2307140</v>
      </c>
      <c r="B82">
        <v>223</v>
      </c>
      <c r="C82" t="s">
        <v>380</v>
      </c>
      <c r="D82" t="s">
        <v>381</v>
      </c>
      <c r="E82" t="s">
        <v>382</v>
      </c>
      <c r="F82" s="35">
        <v>3904</v>
      </c>
      <c r="G82" s="3">
        <v>1455</v>
      </c>
      <c r="H82">
        <v>2074396819</v>
      </c>
      <c r="I82" s="4" t="s">
        <v>383</v>
      </c>
      <c r="J82" s="4" t="s">
        <v>45</v>
      </c>
      <c r="K82" t="s">
        <v>45</v>
      </c>
      <c r="L82" s="36" t="s">
        <v>45</v>
      </c>
      <c r="M82" s="36"/>
      <c r="N82" s="36" t="s">
        <v>45</v>
      </c>
      <c r="O82" s="36" t="s">
        <v>45</v>
      </c>
      <c r="P82" s="37">
        <v>14.21</v>
      </c>
      <c r="Q82" t="s">
        <v>45</v>
      </c>
      <c r="R82" t="s">
        <v>45</v>
      </c>
      <c r="S82" t="s">
        <v>45</v>
      </c>
      <c r="T82" t="s">
        <v>45</v>
      </c>
      <c r="U82" s="36" t="s">
        <v>45</v>
      </c>
      <c r="V82" s="36">
        <v>25952</v>
      </c>
      <c r="W82" s="36">
        <v>5742</v>
      </c>
      <c r="X82" s="36">
        <v>8802</v>
      </c>
      <c r="Y82" s="36">
        <v>7388</v>
      </c>
      <c r="Z82">
        <f t="shared" si="23"/>
        <v>0</v>
      </c>
      <c r="AA82">
        <f t="shared" si="36"/>
        <v>1</v>
      </c>
      <c r="AB82">
        <f t="shared" si="24"/>
        <v>0</v>
      </c>
      <c r="AC82">
        <f t="shared" si="37"/>
        <v>0</v>
      </c>
      <c r="AD82">
        <f t="shared" si="25"/>
        <v>0</v>
      </c>
      <c r="AE82">
        <f t="shared" si="26"/>
        <v>0</v>
      </c>
      <c r="AF82" s="38">
        <f t="shared" si="27"/>
        <v>0</v>
      </c>
      <c r="AG82" s="38">
        <f t="shared" si="28"/>
        <v>0</v>
      </c>
      <c r="AH82" s="38">
        <f t="shared" si="16"/>
        <v>0</v>
      </c>
      <c r="AI82">
        <f t="shared" si="29"/>
        <v>0</v>
      </c>
      <c r="AJ82">
        <f t="shared" si="30"/>
        <v>0</v>
      </c>
      <c r="AK82">
        <f t="shared" si="31"/>
        <v>0</v>
      </c>
      <c r="AL82">
        <f t="shared" si="32"/>
        <v>0</v>
      </c>
      <c r="AM82">
        <f t="shared" si="33"/>
        <v>0</v>
      </c>
      <c r="AN82">
        <f t="shared" si="34"/>
        <v>0</v>
      </c>
      <c r="AO82">
        <f t="shared" si="35"/>
        <v>0</v>
      </c>
    </row>
    <row r="83" spans="1:41" ht="12.75">
      <c r="A83">
        <v>2307250</v>
      </c>
      <c r="B83">
        <v>228</v>
      </c>
      <c r="C83" t="s">
        <v>164</v>
      </c>
      <c r="D83" t="s">
        <v>140</v>
      </c>
      <c r="E83" t="s">
        <v>141</v>
      </c>
      <c r="F83" s="35">
        <v>4605</v>
      </c>
      <c r="G83" s="3">
        <v>9708</v>
      </c>
      <c r="H83">
        <v>2076677571</v>
      </c>
      <c r="I83" s="4">
        <v>7</v>
      </c>
      <c r="J83" s="4" t="s">
        <v>44</v>
      </c>
      <c r="K83" t="s">
        <v>45</v>
      </c>
      <c r="L83" s="36" t="s">
        <v>46</v>
      </c>
      <c r="M83" s="36">
        <v>152</v>
      </c>
      <c r="N83" s="36" t="s">
        <v>46</v>
      </c>
      <c r="O83" s="36" t="s">
        <v>44</v>
      </c>
      <c r="P83" s="37">
        <v>20.13</v>
      </c>
      <c r="Q83" t="s">
        <v>44</v>
      </c>
      <c r="R83" t="s">
        <v>44</v>
      </c>
      <c r="S83" t="s">
        <v>44</v>
      </c>
      <c r="T83" t="s">
        <v>45</v>
      </c>
      <c r="U83" s="36" t="s">
        <v>45</v>
      </c>
      <c r="V83" s="36">
        <v>11829</v>
      </c>
      <c r="W83" s="36">
        <v>628</v>
      </c>
      <c r="X83" s="36">
        <v>1019</v>
      </c>
      <c r="Y83" s="36">
        <v>959</v>
      </c>
      <c r="Z83">
        <f t="shared" si="23"/>
        <v>1</v>
      </c>
      <c r="AA83">
        <f t="shared" si="36"/>
        <v>1</v>
      </c>
      <c r="AB83">
        <f t="shared" si="24"/>
        <v>0</v>
      </c>
      <c r="AC83">
        <f t="shared" si="37"/>
        <v>0</v>
      </c>
      <c r="AD83">
        <f t="shared" si="25"/>
        <v>0</v>
      </c>
      <c r="AE83">
        <f t="shared" si="26"/>
        <v>0</v>
      </c>
      <c r="AF83" s="38" t="str">
        <f t="shared" si="27"/>
        <v>SRSA</v>
      </c>
      <c r="AG83" s="38">
        <f t="shared" si="28"/>
        <v>0</v>
      </c>
      <c r="AH83" s="38">
        <f t="shared" si="16"/>
        <v>0</v>
      </c>
      <c r="AI83">
        <f t="shared" si="29"/>
        <v>1</v>
      </c>
      <c r="AJ83">
        <f t="shared" si="30"/>
        <v>1</v>
      </c>
      <c r="AK83" t="str">
        <f t="shared" si="31"/>
        <v>Initial</v>
      </c>
      <c r="AL83" t="str">
        <f t="shared" si="32"/>
        <v>SRSA</v>
      </c>
      <c r="AM83">
        <f t="shared" si="33"/>
        <v>0</v>
      </c>
      <c r="AN83">
        <f t="shared" si="34"/>
        <v>0</v>
      </c>
      <c r="AO83">
        <f t="shared" si="35"/>
        <v>0</v>
      </c>
    </row>
    <row r="84" spans="1:41" ht="12.75">
      <c r="A84">
        <v>2307320</v>
      </c>
      <c r="B84">
        <v>233</v>
      </c>
      <c r="C84" t="s">
        <v>387</v>
      </c>
      <c r="D84" t="s">
        <v>388</v>
      </c>
      <c r="E84" t="s">
        <v>389</v>
      </c>
      <c r="F84" s="35">
        <v>4240</v>
      </c>
      <c r="G84" s="3">
        <v>7190</v>
      </c>
      <c r="H84">
        <v>2077954100</v>
      </c>
      <c r="I84" s="4">
        <v>2</v>
      </c>
      <c r="J84" s="4" t="s">
        <v>45</v>
      </c>
      <c r="K84" t="s">
        <v>45</v>
      </c>
      <c r="L84" s="36" t="s">
        <v>45</v>
      </c>
      <c r="M84" s="36"/>
      <c r="N84" s="36" t="s">
        <v>45</v>
      </c>
      <c r="O84" s="36" t="s">
        <v>45</v>
      </c>
      <c r="P84" s="37">
        <v>19.926062847</v>
      </c>
      <c r="Q84" t="s">
        <v>45</v>
      </c>
      <c r="R84" t="s">
        <v>45</v>
      </c>
      <c r="S84" t="s">
        <v>45</v>
      </c>
      <c r="T84" t="s">
        <v>45</v>
      </c>
      <c r="U84" s="36" t="s">
        <v>45</v>
      </c>
      <c r="V84" s="36">
        <v>426659</v>
      </c>
      <c r="W84" s="36">
        <v>50011</v>
      </c>
      <c r="X84" s="36">
        <v>50365</v>
      </c>
      <c r="Y84" s="36">
        <v>48474</v>
      </c>
      <c r="Z84">
        <f t="shared" si="23"/>
        <v>0</v>
      </c>
      <c r="AA84">
        <f t="shared" si="36"/>
        <v>1</v>
      </c>
      <c r="AB84">
        <f t="shared" si="24"/>
        <v>0</v>
      </c>
      <c r="AC84">
        <f t="shared" si="37"/>
        <v>0</v>
      </c>
      <c r="AD84">
        <f t="shared" si="25"/>
        <v>0</v>
      </c>
      <c r="AE84">
        <f t="shared" si="26"/>
        <v>0</v>
      </c>
      <c r="AF84" s="38">
        <f t="shared" si="27"/>
        <v>0</v>
      </c>
      <c r="AG84" s="38">
        <f t="shared" si="28"/>
        <v>0</v>
      </c>
      <c r="AH84" s="38">
        <f t="shared" si="16"/>
        <v>0</v>
      </c>
      <c r="AI84">
        <f t="shared" si="29"/>
        <v>0</v>
      </c>
      <c r="AJ84">
        <f t="shared" si="30"/>
        <v>0</v>
      </c>
      <c r="AK84">
        <f t="shared" si="31"/>
        <v>0</v>
      </c>
      <c r="AL84">
        <f t="shared" si="32"/>
        <v>0</v>
      </c>
      <c r="AM84">
        <f t="shared" si="33"/>
        <v>0</v>
      </c>
      <c r="AN84">
        <f t="shared" si="34"/>
        <v>0</v>
      </c>
      <c r="AO84">
        <f t="shared" si="35"/>
        <v>0</v>
      </c>
    </row>
    <row r="85" spans="1:41" ht="12.75">
      <c r="A85">
        <v>2307380</v>
      </c>
      <c r="B85">
        <v>236</v>
      </c>
      <c r="C85" t="s">
        <v>165</v>
      </c>
      <c r="D85" t="s">
        <v>166</v>
      </c>
      <c r="E85" t="s">
        <v>85</v>
      </c>
      <c r="F85" s="35">
        <v>4750</v>
      </c>
      <c r="G85" s="3">
        <v>1115</v>
      </c>
      <c r="H85">
        <v>2073254888</v>
      </c>
      <c r="I85" s="4">
        <v>7</v>
      </c>
      <c r="J85" s="4" t="s">
        <v>44</v>
      </c>
      <c r="K85" t="s">
        <v>45</v>
      </c>
      <c r="L85" s="36" t="s">
        <v>46</v>
      </c>
      <c r="M85" s="36">
        <v>311</v>
      </c>
      <c r="N85" s="36" t="s">
        <v>46</v>
      </c>
      <c r="O85" s="36" t="s">
        <v>44</v>
      </c>
      <c r="P85" s="37">
        <v>37.18</v>
      </c>
      <c r="Q85" t="s">
        <v>44</v>
      </c>
      <c r="R85" t="s">
        <v>44</v>
      </c>
      <c r="S85" t="s">
        <v>44</v>
      </c>
      <c r="T85" t="s">
        <v>45</v>
      </c>
      <c r="U85" s="36" t="s">
        <v>45</v>
      </c>
      <c r="V85" s="36">
        <v>34469</v>
      </c>
      <c r="W85" s="36">
        <v>6093</v>
      </c>
      <c r="X85" s="36">
        <v>5646</v>
      </c>
      <c r="Y85" s="36">
        <v>3660</v>
      </c>
      <c r="Z85">
        <f t="shared" si="23"/>
        <v>1</v>
      </c>
      <c r="AA85">
        <f t="shared" si="36"/>
        <v>1</v>
      </c>
      <c r="AB85">
        <f t="shared" si="24"/>
        <v>0</v>
      </c>
      <c r="AC85">
        <f t="shared" si="37"/>
        <v>0</v>
      </c>
      <c r="AD85">
        <f t="shared" si="25"/>
        <v>0</v>
      </c>
      <c r="AE85">
        <f t="shared" si="26"/>
        <v>0</v>
      </c>
      <c r="AF85" s="38" t="str">
        <f t="shared" si="27"/>
        <v>SRSA</v>
      </c>
      <c r="AG85" s="38">
        <f t="shared" si="28"/>
        <v>0</v>
      </c>
      <c r="AH85" s="38">
        <f t="shared" si="16"/>
        <v>0</v>
      </c>
      <c r="AI85">
        <f t="shared" si="29"/>
        <v>1</v>
      </c>
      <c r="AJ85">
        <f t="shared" si="30"/>
        <v>1</v>
      </c>
      <c r="AK85" t="str">
        <f t="shared" si="31"/>
        <v>Initial</v>
      </c>
      <c r="AL85" t="str">
        <f t="shared" si="32"/>
        <v>SRSA</v>
      </c>
      <c r="AM85">
        <f t="shared" si="33"/>
        <v>0</v>
      </c>
      <c r="AN85">
        <f t="shared" si="34"/>
        <v>0</v>
      </c>
      <c r="AO85">
        <f t="shared" si="35"/>
        <v>0</v>
      </c>
    </row>
    <row r="86" spans="1:41" ht="12.75">
      <c r="A86">
        <v>2309100</v>
      </c>
      <c r="B86">
        <v>854</v>
      </c>
      <c r="C86" t="s">
        <v>404</v>
      </c>
      <c r="D86" t="s">
        <v>405</v>
      </c>
      <c r="E86" t="s">
        <v>406</v>
      </c>
      <c r="F86" s="35">
        <v>4457</v>
      </c>
      <c r="G86" s="3">
        <v>1236</v>
      </c>
      <c r="H86">
        <v>2077943004</v>
      </c>
      <c r="I86" s="4">
        <v>7</v>
      </c>
      <c r="J86" s="4" t="s">
        <v>44</v>
      </c>
      <c r="K86" t="s">
        <v>45</v>
      </c>
      <c r="L86" s="36" t="s">
        <v>46</v>
      </c>
      <c r="M86" s="36"/>
      <c r="N86" s="36" t="s">
        <v>45</v>
      </c>
      <c r="O86" s="36" t="s">
        <v>45</v>
      </c>
      <c r="P86" s="37" t="s">
        <v>119</v>
      </c>
      <c r="Q86" t="s">
        <v>119</v>
      </c>
      <c r="R86" t="s">
        <v>44</v>
      </c>
      <c r="S86" t="s">
        <v>44</v>
      </c>
      <c r="T86" t="s">
        <v>45</v>
      </c>
      <c r="U86" s="36" t="s">
        <v>45</v>
      </c>
      <c r="V86" s="36"/>
      <c r="W86" s="36"/>
      <c r="X86" s="36"/>
      <c r="Y86" s="36"/>
      <c r="Z86">
        <f t="shared" si="23"/>
        <v>1</v>
      </c>
      <c r="AA86">
        <v>0</v>
      </c>
      <c r="AB86">
        <f t="shared" si="24"/>
        <v>0</v>
      </c>
      <c r="AC86">
        <v>0</v>
      </c>
      <c r="AD86">
        <f t="shared" si="25"/>
        <v>0</v>
      </c>
      <c r="AE86">
        <f t="shared" si="26"/>
        <v>0</v>
      </c>
      <c r="AF86" s="38">
        <f t="shared" si="27"/>
        <v>0</v>
      </c>
      <c r="AG86" s="38">
        <f t="shared" si="28"/>
        <v>0</v>
      </c>
      <c r="AH86" s="38">
        <f t="shared" si="16"/>
        <v>0</v>
      </c>
      <c r="AI86">
        <f t="shared" si="29"/>
        <v>1</v>
      </c>
      <c r="AJ86">
        <f t="shared" si="30"/>
        <v>1</v>
      </c>
      <c r="AK86" t="str">
        <f t="shared" si="31"/>
        <v>Initial</v>
      </c>
      <c r="AL86">
        <f t="shared" si="32"/>
        <v>0</v>
      </c>
      <c r="AM86" t="str">
        <f t="shared" si="33"/>
        <v>RLIS</v>
      </c>
      <c r="AN86">
        <f t="shared" si="34"/>
        <v>0</v>
      </c>
      <c r="AO86" t="str">
        <f t="shared" si="35"/>
        <v>Trouble</v>
      </c>
    </row>
    <row r="87" spans="1:41" ht="12.75">
      <c r="A87">
        <v>2307450</v>
      </c>
      <c r="B87">
        <v>240</v>
      </c>
      <c r="C87" t="s">
        <v>167</v>
      </c>
      <c r="D87" t="s">
        <v>57</v>
      </c>
      <c r="E87" t="s">
        <v>58</v>
      </c>
      <c r="F87" s="35">
        <v>4847</v>
      </c>
      <c r="G87" s="3">
        <v>9722</v>
      </c>
      <c r="H87">
        <v>2077633818</v>
      </c>
      <c r="I87" s="4">
        <v>7</v>
      </c>
      <c r="J87" s="4" t="s">
        <v>44</v>
      </c>
      <c r="K87" t="s">
        <v>45</v>
      </c>
      <c r="L87" s="36" t="s">
        <v>46</v>
      </c>
      <c r="M87" s="36">
        <v>205</v>
      </c>
      <c r="N87" s="36" t="s">
        <v>46</v>
      </c>
      <c r="O87" s="36" t="s">
        <v>44</v>
      </c>
      <c r="P87" s="37">
        <v>14.69</v>
      </c>
      <c r="Q87" t="s">
        <v>45</v>
      </c>
      <c r="R87" t="s">
        <v>45</v>
      </c>
      <c r="S87" t="s">
        <v>44</v>
      </c>
      <c r="T87" t="s">
        <v>45</v>
      </c>
      <c r="U87" s="36" t="s">
        <v>45</v>
      </c>
      <c r="V87" s="36">
        <v>17669</v>
      </c>
      <c r="W87" s="36">
        <v>1651</v>
      </c>
      <c r="X87" s="36">
        <v>2218</v>
      </c>
      <c r="Y87" s="36">
        <v>1400</v>
      </c>
      <c r="Z87">
        <f t="shared" si="23"/>
        <v>1</v>
      </c>
      <c r="AA87">
        <f aca="true" t="shared" si="38" ref="AA87:AA92">IF(OR(M87&lt;600,N87="YES"),1,0)</f>
        <v>1</v>
      </c>
      <c r="AB87">
        <f t="shared" si="24"/>
        <v>0</v>
      </c>
      <c r="AC87">
        <f aca="true" t="shared" si="39" ref="AC87:AC92">IF(AND(OR(M87&lt;600,N87="YES"),(AA87=0)),"Trouble",0)</f>
        <v>0</v>
      </c>
      <c r="AD87">
        <f t="shared" si="25"/>
        <v>0</v>
      </c>
      <c r="AE87">
        <f t="shared" si="26"/>
        <v>0</v>
      </c>
      <c r="AF87" s="38" t="str">
        <f t="shared" si="27"/>
        <v>SRSA</v>
      </c>
      <c r="AG87" s="38">
        <f t="shared" si="28"/>
        <v>0</v>
      </c>
      <c r="AH87" s="38">
        <f t="shared" si="16"/>
        <v>0</v>
      </c>
      <c r="AI87">
        <f t="shared" si="29"/>
        <v>1</v>
      </c>
      <c r="AJ87">
        <f t="shared" si="30"/>
        <v>0</v>
      </c>
      <c r="AK87">
        <f t="shared" si="31"/>
        <v>0</v>
      </c>
      <c r="AL87">
        <f t="shared" si="32"/>
        <v>0</v>
      </c>
      <c r="AM87">
        <f t="shared" si="33"/>
        <v>0</v>
      </c>
      <c r="AN87">
        <f t="shared" si="34"/>
        <v>0</v>
      </c>
      <c r="AO87">
        <f t="shared" si="35"/>
        <v>0</v>
      </c>
    </row>
    <row r="88" spans="1:41" ht="12.75">
      <c r="A88">
        <v>2307530</v>
      </c>
      <c r="B88">
        <v>242</v>
      </c>
      <c r="C88" t="s">
        <v>390</v>
      </c>
      <c r="D88" t="s">
        <v>358</v>
      </c>
      <c r="E88" t="s">
        <v>359</v>
      </c>
      <c r="F88" s="35">
        <v>4252</v>
      </c>
      <c r="G88" s="3">
        <v>1736</v>
      </c>
      <c r="H88">
        <v>2073536711</v>
      </c>
      <c r="I88" s="4">
        <v>4</v>
      </c>
      <c r="J88" s="4" t="s">
        <v>45</v>
      </c>
      <c r="K88" t="s">
        <v>45</v>
      </c>
      <c r="L88" s="36" t="s">
        <v>45</v>
      </c>
      <c r="M88" s="36">
        <v>1366</v>
      </c>
      <c r="N88" s="36" t="s">
        <v>45</v>
      </c>
      <c r="O88" s="36" t="s">
        <v>45</v>
      </c>
      <c r="P88" s="37">
        <v>21.53</v>
      </c>
      <c r="Q88" t="s">
        <v>44</v>
      </c>
      <c r="R88" t="s">
        <v>44</v>
      </c>
      <c r="S88" t="s">
        <v>45</v>
      </c>
      <c r="T88" t="s">
        <v>45</v>
      </c>
      <c r="U88" s="36" t="s">
        <v>45</v>
      </c>
      <c r="V88" s="36">
        <v>87745</v>
      </c>
      <c r="W88" s="36">
        <v>9804</v>
      </c>
      <c r="X88" s="36">
        <v>12132</v>
      </c>
      <c r="Y88" s="36">
        <v>8853</v>
      </c>
      <c r="Z88">
        <f t="shared" si="23"/>
        <v>0</v>
      </c>
      <c r="AA88">
        <f t="shared" si="38"/>
        <v>0</v>
      </c>
      <c r="AB88">
        <f t="shared" si="24"/>
        <v>0</v>
      </c>
      <c r="AC88">
        <f t="shared" si="39"/>
        <v>0</v>
      </c>
      <c r="AD88">
        <f t="shared" si="25"/>
        <v>0</v>
      </c>
      <c r="AE88">
        <f t="shared" si="26"/>
        <v>0</v>
      </c>
      <c r="AF88" s="38">
        <f t="shared" si="27"/>
        <v>0</v>
      </c>
      <c r="AG88" s="38">
        <f t="shared" si="28"/>
        <v>0</v>
      </c>
      <c r="AH88" s="38">
        <f t="shared" si="16"/>
        <v>0</v>
      </c>
      <c r="AI88">
        <f t="shared" si="29"/>
        <v>0</v>
      </c>
      <c r="AJ88">
        <f t="shared" si="30"/>
        <v>1</v>
      </c>
      <c r="AK88">
        <f t="shared" si="31"/>
        <v>0</v>
      </c>
      <c r="AL88">
        <f t="shared" si="32"/>
        <v>0</v>
      </c>
      <c r="AM88">
        <f t="shared" si="33"/>
        <v>0</v>
      </c>
      <c r="AN88">
        <f t="shared" si="34"/>
        <v>0</v>
      </c>
      <c r="AO88">
        <f t="shared" si="35"/>
        <v>0</v>
      </c>
    </row>
    <row r="89" spans="1:41" ht="12.75">
      <c r="A89">
        <v>2307560</v>
      </c>
      <c r="B89">
        <v>243</v>
      </c>
      <c r="C89" t="s">
        <v>391</v>
      </c>
      <c r="D89" t="s">
        <v>300</v>
      </c>
      <c r="E89" t="s">
        <v>301</v>
      </c>
      <c r="F89" s="35">
        <v>4280</v>
      </c>
      <c r="G89" s="3">
        <v>220</v>
      </c>
      <c r="H89">
        <v>2073754273</v>
      </c>
      <c r="I89" s="4">
        <v>6</v>
      </c>
      <c r="J89" s="4" t="s">
        <v>45</v>
      </c>
      <c r="K89" t="s">
        <v>45</v>
      </c>
      <c r="L89" s="36" t="s">
        <v>45</v>
      </c>
      <c r="M89" s="36">
        <v>434</v>
      </c>
      <c r="N89" s="36" t="s">
        <v>45</v>
      </c>
      <c r="O89" s="36" t="s">
        <v>45</v>
      </c>
      <c r="P89" s="37">
        <v>26.72</v>
      </c>
      <c r="Q89" t="s">
        <v>44</v>
      </c>
      <c r="R89" t="s">
        <v>44</v>
      </c>
      <c r="S89" t="s">
        <v>44</v>
      </c>
      <c r="T89" t="s">
        <v>45</v>
      </c>
      <c r="U89" s="36" t="s">
        <v>44</v>
      </c>
      <c r="V89" s="36">
        <v>16663</v>
      </c>
      <c r="W89" s="36">
        <v>3565</v>
      </c>
      <c r="X89" s="36">
        <v>4197</v>
      </c>
      <c r="Y89" s="36">
        <v>4229</v>
      </c>
      <c r="Z89">
        <f t="shared" si="23"/>
        <v>0</v>
      </c>
      <c r="AA89">
        <f t="shared" si="38"/>
        <v>1</v>
      </c>
      <c r="AB89">
        <f t="shared" si="24"/>
        <v>0</v>
      </c>
      <c r="AC89">
        <f t="shared" si="39"/>
        <v>0</v>
      </c>
      <c r="AD89">
        <f t="shared" si="25"/>
        <v>0</v>
      </c>
      <c r="AE89">
        <f t="shared" si="26"/>
        <v>0</v>
      </c>
      <c r="AF89" s="38">
        <f t="shared" si="27"/>
        <v>0</v>
      </c>
      <c r="AG89" s="38">
        <f t="shared" si="28"/>
        <v>0</v>
      </c>
      <c r="AH89" s="38">
        <f t="shared" si="16"/>
        <v>0</v>
      </c>
      <c r="AI89">
        <f t="shared" si="29"/>
        <v>1</v>
      </c>
      <c r="AJ89">
        <f t="shared" si="30"/>
        <v>1</v>
      </c>
      <c r="AK89" t="str">
        <f t="shared" si="31"/>
        <v>Initial</v>
      </c>
      <c r="AL89">
        <f t="shared" si="32"/>
        <v>0</v>
      </c>
      <c r="AM89" t="str">
        <f t="shared" si="33"/>
        <v>RLIS</v>
      </c>
      <c r="AN89">
        <f t="shared" si="34"/>
        <v>0</v>
      </c>
      <c r="AO89">
        <f t="shared" si="35"/>
        <v>0</v>
      </c>
    </row>
    <row r="90" spans="1:41" ht="12.75">
      <c r="A90">
        <v>2300009</v>
      </c>
      <c r="B90">
        <v>355</v>
      </c>
      <c r="C90" t="s">
        <v>168</v>
      </c>
      <c r="D90" t="s">
        <v>169</v>
      </c>
      <c r="E90" t="s">
        <v>77</v>
      </c>
      <c r="F90" s="35">
        <v>4543</v>
      </c>
      <c r="G90" s="3">
        <v>9710</v>
      </c>
      <c r="H90">
        <v>2075638805</v>
      </c>
      <c r="I90" s="4">
        <v>7</v>
      </c>
      <c r="J90" s="4" t="s">
        <v>44</v>
      </c>
      <c r="K90" t="s">
        <v>45</v>
      </c>
      <c r="L90" s="36" t="s">
        <v>46</v>
      </c>
      <c r="M90" s="36">
        <v>18</v>
      </c>
      <c r="N90" s="36" t="s">
        <v>46</v>
      </c>
      <c r="O90" s="36" t="s">
        <v>44</v>
      </c>
      <c r="P90" s="37">
        <v>31.25</v>
      </c>
      <c r="Q90" t="s">
        <v>44</v>
      </c>
      <c r="R90" t="s">
        <v>44</v>
      </c>
      <c r="S90" t="s">
        <v>44</v>
      </c>
      <c r="T90" t="s">
        <v>45</v>
      </c>
      <c r="U90" s="36" t="s">
        <v>45</v>
      </c>
      <c r="V90" s="36">
        <v>1252</v>
      </c>
      <c r="W90" s="36">
        <v>15</v>
      </c>
      <c r="X90" s="36">
        <v>50</v>
      </c>
      <c r="Y90" s="36">
        <v>95</v>
      </c>
      <c r="Z90">
        <f t="shared" si="23"/>
        <v>1</v>
      </c>
      <c r="AA90">
        <f t="shared" si="38"/>
        <v>1</v>
      </c>
      <c r="AB90">
        <f t="shared" si="24"/>
        <v>0</v>
      </c>
      <c r="AC90">
        <f t="shared" si="39"/>
        <v>0</v>
      </c>
      <c r="AD90">
        <f t="shared" si="25"/>
        <v>0</v>
      </c>
      <c r="AE90">
        <f t="shared" si="26"/>
        <v>0</v>
      </c>
      <c r="AF90" s="38" t="str">
        <f t="shared" si="27"/>
        <v>SRSA</v>
      </c>
      <c r="AG90" s="38">
        <f t="shared" si="28"/>
        <v>0</v>
      </c>
      <c r="AH90" s="38">
        <f t="shared" si="16"/>
        <v>0</v>
      </c>
      <c r="AI90">
        <f t="shared" si="29"/>
        <v>1</v>
      </c>
      <c r="AJ90">
        <f t="shared" si="30"/>
        <v>1</v>
      </c>
      <c r="AK90" t="str">
        <f t="shared" si="31"/>
        <v>Initial</v>
      </c>
      <c r="AL90" t="str">
        <f t="shared" si="32"/>
        <v>SRSA</v>
      </c>
      <c r="AM90">
        <f t="shared" si="33"/>
        <v>0</v>
      </c>
      <c r="AN90">
        <f t="shared" si="34"/>
        <v>0</v>
      </c>
      <c r="AO90">
        <f t="shared" si="35"/>
        <v>0</v>
      </c>
    </row>
    <row r="91" spans="1:41" ht="12.75">
      <c r="A91">
        <v>2307710</v>
      </c>
      <c r="B91">
        <v>253</v>
      </c>
      <c r="C91" t="s">
        <v>170</v>
      </c>
      <c r="D91" t="s">
        <v>161</v>
      </c>
      <c r="E91" t="s">
        <v>162</v>
      </c>
      <c r="F91" s="35">
        <v>4654</v>
      </c>
      <c r="G91" s="3">
        <v>1205</v>
      </c>
      <c r="H91">
        <v>2072556585</v>
      </c>
      <c r="I91" s="4">
        <v>7</v>
      </c>
      <c r="J91" s="4" t="s">
        <v>44</v>
      </c>
      <c r="K91" t="s">
        <v>45</v>
      </c>
      <c r="L91" s="36" t="s">
        <v>46</v>
      </c>
      <c r="M91" s="36">
        <v>401</v>
      </c>
      <c r="N91" s="36" t="s">
        <v>46</v>
      </c>
      <c r="O91" s="36" t="s">
        <v>44</v>
      </c>
      <c r="P91" s="37">
        <v>34.69</v>
      </c>
      <c r="Q91" t="s">
        <v>44</v>
      </c>
      <c r="R91" t="s">
        <v>44</v>
      </c>
      <c r="S91" t="s">
        <v>44</v>
      </c>
      <c r="T91" t="s">
        <v>45</v>
      </c>
      <c r="U91" s="36" t="s">
        <v>45</v>
      </c>
      <c r="V91" s="36">
        <v>39637</v>
      </c>
      <c r="W91" s="36">
        <v>7817</v>
      </c>
      <c r="X91" s="36">
        <v>5984</v>
      </c>
      <c r="Y91" s="36">
        <v>5275</v>
      </c>
      <c r="Z91">
        <f t="shared" si="23"/>
        <v>1</v>
      </c>
      <c r="AA91">
        <f t="shared" si="38"/>
        <v>1</v>
      </c>
      <c r="AB91">
        <f t="shared" si="24"/>
        <v>0</v>
      </c>
      <c r="AC91">
        <f t="shared" si="39"/>
        <v>0</v>
      </c>
      <c r="AD91">
        <f t="shared" si="25"/>
        <v>0</v>
      </c>
      <c r="AE91">
        <f t="shared" si="26"/>
        <v>0</v>
      </c>
      <c r="AF91" s="38" t="str">
        <f t="shared" si="27"/>
        <v>SRSA</v>
      </c>
      <c r="AG91" s="38">
        <f t="shared" si="28"/>
        <v>0</v>
      </c>
      <c r="AH91" s="38">
        <f t="shared" si="16"/>
        <v>0</v>
      </c>
      <c r="AI91">
        <f t="shared" si="29"/>
        <v>1</v>
      </c>
      <c r="AJ91">
        <f t="shared" si="30"/>
        <v>1</v>
      </c>
      <c r="AK91" t="str">
        <f t="shared" si="31"/>
        <v>Initial</v>
      </c>
      <c r="AL91" t="str">
        <f t="shared" si="32"/>
        <v>SRSA</v>
      </c>
      <c r="AM91">
        <f t="shared" si="33"/>
        <v>0</v>
      </c>
      <c r="AN91">
        <f t="shared" si="34"/>
        <v>0</v>
      </c>
      <c r="AO91">
        <f t="shared" si="35"/>
        <v>0</v>
      </c>
    </row>
    <row r="92" spans="1:41" ht="12.75">
      <c r="A92">
        <v>2307800</v>
      </c>
      <c r="B92">
        <v>256</v>
      </c>
      <c r="C92" t="s">
        <v>393</v>
      </c>
      <c r="D92" t="s">
        <v>394</v>
      </c>
      <c r="E92" t="s">
        <v>395</v>
      </c>
      <c r="F92" s="35">
        <v>4756</v>
      </c>
      <c r="G92" s="3">
        <v>1242</v>
      </c>
      <c r="H92">
        <v>2077283346</v>
      </c>
      <c r="I92" s="4">
        <v>7</v>
      </c>
      <c r="J92" s="4" t="s">
        <v>44</v>
      </c>
      <c r="K92" t="s">
        <v>45</v>
      </c>
      <c r="L92" s="36" t="s">
        <v>46</v>
      </c>
      <c r="M92" s="36">
        <v>766</v>
      </c>
      <c r="N92" s="36" t="s">
        <v>45</v>
      </c>
      <c r="O92" s="36" t="s">
        <v>45</v>
      </c>
      <c r="P92" s="37">
        <v>19.07</v>
      </c>
      <c r="Q92" t="s">
        <v>45</v>
      </c>
      <c r="R92" t="s">
        <v>45</v>
      </c>
      <c r="S92" t="s">
        <v>44</v>
      </c>
      <c r="T92" t="s">
        <v>45</v>
      </c>
      <c r="U92" s="36" t="s">
        <v>45</v>
      </c>
      <c r="V92" s="36">
        <v>62522</v>
      </c>
      <c r="W92" s="36">
        <v>5596</v>
      </c>
      <c r="X92" s="36">
        <v>6892</v>
      </c>
      <c r="Y92" s="36">
        <v>4528</v>
      </c>
      <c r="Z92">
        <f t="shared" si="23"/>
        <v>1</v>
      </c>
      <c r="AA92">
        <f t="shared" si="38"/>
        <v>0</v>
      </c>
      <c r="AB92">
        <f t="shared" si="24"/>
        <v>0</v>
      </c>
      <c r="AC92">
        <f t="shared" si="39"/>
        <v>0</v>
      </c>
      <c r="AD92">
        <f t="shared" si="25"/>
        <v>0</v>
      </c>
      <c r="AE92">
        <f t="shared" si="26"/>
        <v>0</v>
      </c>
      <c r="AF92" s="38">
        <f t="shared" si="27"/>
        <v>0</v>
      </c>
      <c r="AG92" s="38">
        <f t="shared" si="28"/>
        <v>0</v>
      </c>
      <c r="AH92" s="38">
        <f t="shared" si="16"/>
        <v>0</v>
      </c>
      <c r="AI92">
        <f t="shared" si="29"/>
        <v>1</v>
      </c>
      <c r="AJ92">
        <f t="shared" si="30"/>
        <v>0</v>
      </c>
      <c r="AK92">
        <f t="shared" si="31"/>
        <v>0</v>
      </c>
      <c r="AL92">
        <f t="shared" si="32"/>
        <v>0</v>
      </c>
      <c r="AM92">
        <f t="shared" si="33"/>
        <v>0</v>
      </c>
      <c r="AN92">
        <f t="shared" si="34"/>
        <v>0</v>
      </c>
      <c r="AO92">
        <f t="shared" si="35"/>
        <v>0</v>
      </c>
    </row>
    <row r="93" spans="1:41" ht="12.75">
      <c r="A93">
        <v>2300049</v>
      </c>
      <c r="B93">
        <v>961</v>
      </c>
      <c r="C93" t="s">
        <v>309</v>
      </c>
      <c r="D93" t="s">
        <v>310</v>
      </c>
      <c r="E93" t="s">
        <v>85</v>
      </c>
      <c r="F93" s="35">
        <v>4750</v>
      </c>
      <c r="G93" s="3">
        <v>1123</v>
      </c>
      <c r="H93">
        <v>2073253303</v>
      </c>
      <c r="I93" s="4">
        <v>7</v>
      </c>
      <c r="J93" s="4" t="s">
        <v>44</v>
      </c>
      <c r="K93" t="s">
        <v>45</v>
      </c>
      <c r="L93" s="36" t="s">
        <v>46</v>
      </c>
      <c r="M93" s="36"/>
      <c r="N93" s="36" t="s">
        <v>45</v>
      </c>
      <c r="O93" s="36" t="s">
        <v>45</v>
      </c>
      <c r="P93" s="37" t="s">
        <v>119</v>
      </c>
      <c r="Q93" t="s">
        <v>119</v>
      </c>
      <c r="R93" t="s">
        <v>45</v>
      </c>
      <c r="S93" t="s">
        <v>44</v>
      </c>
      <c r="T93" t="s">
        <v>45</v>
      </c>
      <c r="U93" s="36" t="s">
        <v>45</v>
      </c>
      <c r="V93" s="36"/>
      <c r="W93" s="36"/>
      <c r="X93" s="36"/>
      <c r="Y93" s="36"/>
      <c r="Z93">
        <f t="shared" si="23"/>
        <v>1</v>
      </c>
      <c r="AA93">
        <v>0</v>
      </c>
      <c r="AB93">
        <f t="shared" si="24"/>
        <v>0</v>
      </c>
      <c r="AC93">
        <v>0</v>
      </c>
      <c r="AD93">
        <f t="shared" si="25"/>
        <v>0</v>
      </c>
      <c r="AE93">
        <f t="shared" si="26"/>
        <v>0</v>
      </c>
      <c r="AF93" s="38">
        <f t="shared" si="27"/>
        <v>0</v>
      </c>
      <c r="AG93" s="38">
        <f t="shared" si="28"/>
        <v>0</v>
      </c>
      <c r="AH93" s="38"/>
      <c r="AI93">
        <f t="shared" si="29"/>
        <v>1</v>
      </c>
      <c r="AJ93">
        <f t="shared" si="30"/>
        <v>1</v>
      </c>
      <c r="AK93" t="str">
        <f t="shared" si="31"/>
        <v>Initial</v>
      </c>
      <c r="AL93">
        <f t="shared" si="32"/>
        <v>0</v>
      </c>
      <c r="AM93" t="str">
        <f t="shared" si="33"/>
        <v>RLIS</v>
      </c>
      <c r="AN93">
        <f t="shared" si="34"/>
        <v>0</v>
      </c>
      <c r="AO93" t="str">
        <f t="shared" si="35"/>
        <v>Trouble</v>
      </c>
    </row>
    <row r="94" spans="1:41" ht="12.75">
      <c r="A94">
        <v>2307920</v>
      </c>
      <c r="B94">
        <v>260</v>
      </c>
      <c r="C94" t="s">
        <v>171</v>
      </c>
      <c r="D94" t="s">
        <v>172</v>
      </c>
      <c r="E94" t="s">
        <v>173</v>
      </c>
      <c r="F94" s="35">
        <v>4355</v>
      </c>
      <c r="G94" s="3">
        <v>87</v>
      </c>
      <c r="H94">
        <v>2076853336</v>
      </c>
      <c r="I94" s="4">
        <v>7</v>
      </c>
      <c r="J94" s="4" t="s">
        <v>44</v>
      </c>
      <c r="K94" t="s">
        <v>45</v>
      </c>
      <c r="L94" s="36" t="s">
        <v>46</v>
      </c>
      <c r="M94" s="36">
        <v>198</v>
      </c>
      <c r="N94" s="36" t="s">
        <v>46</v>
      </c>
      <c r="O94" s="36" t="s">
        <v>44</v>
      </c>
      <c r="P94" s="37">
        <v>11.33</v>
      </c>
      <c r="Q94" t="s">
        <v>45</v>
      </c>
      <c r="R94" t="s">
        <v>45</v>
      </c>
      <c r="S94" t="s">
        <v>44</v>
      </c>
      <c r="T94" t="s">
        <v>45</v>
      </c>
      <c r="U94" s="36" t="s">
        <v>45</v>
      </c>
      <c r="V94" s="36">
        <v>11793</v>
      </c>
      <c r="W94" s="36">
        <v>1198</v>
      </c>
      <c r="X94" s="36">
        <v>1672</v>
      </c>
      <c r="Y94" s="36">
        <v>1120</v>
      </c>
      <c r="Z94">
        <f t="shared" si="23"/>
        <v>1</v>
      </c>
      <c r="AA94">
        <f aca="true" t="shared" si="40" ref="AA94:AA114">IF(OR(M94&lt;600,N94="YES"),1,0)</f>
        <v>1</v>
      </c>
      <c r="AB94">
        <f t="shared" si="24"/>
        <v>0</v>
      </c>
      <c r="AC94">
        <f aca="true" t="shared" si="41" ref="AC94:AC114">IF(AND(OR(M94&lt;600,N94="YES"),(AA94=0)),"Trouble",0)</f>
        <v>0</v>
      </c>
      <c r="AD94">
        <f t="shared" si="25"/>
        <v>0</v>
      </c>
      <c r="AE94">
        <f t="shared" si="26"/>
        <v>0</v>
      </c>
      <c r="AF94" s="38" t="str">
        <f t="shared" si="27"/>
        <v>SRSA</v>
      </c>
      <c r="AG94" s="38">
        <f t="shared" si="28"/>
        <v>0</v>
      </c>
      <c r="AH94" s="38">
        <f t="shared" si="16"/>
        <v>0</v>
      </c>
      <c r="AI94">
        <f t="shared" si="29"/>
        <v>1</v>
      </c>
      <c r="AJ94">
        <f t="shared" si="30"/>
        <v>0</v>
      </c>
      <c r="AK94">
        <f t="shared" si="31"/>
        <v>0</v>
      </c>
      <c r="AL94">
        <f t="shared" si="32"/>
        <v>0</v>
      </c>
      <c r="AM94">
        <f t="shared" si="33"/>
        <v>0</v>
      </c>
      <c r="AN94">
        <f t="shared" si="34"/>
        <v>0</v>
      </c>
      <c r="AO94">
        <f t="shared" si="35"/>
        <v>0</v>
      </c>
    </row>
    <row r="95" spans="1:41" ht="12.75">
      <c r="A95">
        <v>2308520</v>
      </c>
      <c r="B95">
        <v>910</v>
      </c>
      <c r="C95" t="s">
        <v>403</v>
      </c>
      <c r="D95" t="s">
        <v>172</v>
      </c>
      <c r="E95" t="s">
        <v>173</v>
      </c>
      <c r="F95" s="35">
        <v>4355</v>
      </c>
      <c r="G95" s="3">
        <v>87</v>
      </c>
      <c r="H95">
        <v>2076853336</v>
      </c>
      <c r="I95" s="4">
        <v>7</v>
      </c>
      <c r="J95" s="4" t="s">
        <v>44</v>
      </c>
      <c r="K95" t="s">
        <v>45</v>
      </c>
      <c r="L95" s="36" t="s">
        <v>46</v>
      </c>
      <c r="M95" s="36">
        <v>794</v>
      </c>
      <c r="N95" s="36" t="s">
        <v>45</v>
      </c>
      <c r="O95" s="36" t="s">
        <v>45</v>
      </c>
      <c r="P95" s="37">
        <v>9.34</v>
      </c>
      <c r="Q95" t="s">
        <v>45</v>
      </c>
      <c r="R95" t="s">
        <v>45</v>
      </c>
      <c r="S95" t="s">
        <v>44</v>
      </c>
      <c r="T95" t="s">
        <v>45</v>
      </c>
      <c r="U95" s="36" t="s">
        <v>45</v>
      </c>
      <c r="V95" s="36">
        <v>27424</v>
      </c>
      <c r="W95" s="36">
        <v>2148</v>
      </c>
      <c r="X95" s="36">
        <v>5290</v>
      </c>
      <c r="Y95" s="36">
        <v>5302</v>
      </c>
      <c r="Z95">
        <f t="shared" si="23"/>
        <v>1</v>
      </c>
      <c r="AA95">
        <f t="shared" si="40"/>
        <v>0</v>
      </c>
      <c r="AB95">
        <f t="shared" si="24"/>
        <v>0</v>
      </c>
      <c r="AC95">
        <f t="shared" si="41"/>
        <v>0</v>
      </c>
      <c r="AD95">
        <f t="shared" si="25"/>
        <v>0</v>
      </c>
      <c r="AE95">
        <f t="shared" si="26"/>
        <v>0</v>
      </c>
      <c r="AF95" s="38">
        <f t="shared" si="27"/>
        <v>0</v>
      </c>
      <c r="AG95" s="38">
        <f t="shared" si="28"/>
        <v>0</v>
      </c>
      <c r="AH95" s="38">
        <f t="shared" si="16"/>
        <v>0</v>
      </c>
      <c r="AI95">
        <f t="shared" si="29"/>
        <v>1</v>
      </c>
      <c r="AJ95">
        <f t="shared" si="30"/>
        <v>0</v>
      </c>
      <c r="AK95">
        <f t="shared" si="31"/>
        <v>0</v>
      </c>
      <c r="AL95">
        <f t="shared" si="32"/>
        <v>0</v>
      </c>
      <c r="AM95">
        <f t="shared" si="33"/>
        <v>0</v>
      </c>
      <c r="AN95">
        <f t="shared" si="34"/>
        <v>0</v>
      </c>
      <c r="AO95">
        <f t="shared" si="35"/>
        <v>0</v>
      </c>
    </row>
    <row r="96" spans="1:41" ht="12.75">
      <c r="A96">
        <v>2308100</v>
      </c>
      <c r="B96">
        <v>269</v>
      </c>
      <c r="C96" t="s">
        <v>174</v>
      </c>
      <c r="D96" t="s">
        <v>175</v>
      </c>
      <c r="E96" t="s">
        <v>176</v>
      </c>
      <c r="F96" s="35">
        <v>4256</v>
      </c>
      <c r="G96" s="3">
        <v>5515</v>
      </c>
      <c r="H96">
        <v>2073466221</v>
      </c>
      <c r="I96" s="4">
        <v>8</v>
      </c>
      <c r="J96" s="4" t="s">
        <v>44</v>
      </c>
      <c r="K96" t="s">
        <v>45</v>
      </c>
      <c r="L96" s="36" t="s">
        <v>46</v>
      </c>
      <c r="M96" s="36">
        <v>386</v>
      </c>
      <c r="N96" s="36" t="s">
        <v>46</v>
      </c>
      <c r="O96" s="36" t="s">
        <v>44</v>
      </c>
      <c r="P96" s="37">
        <v>30.94</v>
      </c>
      <c r="Q96" t="s">
        <v>44</v>
      </c>
      <c r="R96" t="s">
        <v>44</v>
      </c>
      <c r="S96" t="s">
        <v>44</v>
      </c>
      <c r="T96" t="s">
        <v>45</v>
      </c>
      <c r="U96" s="36" t="s">
        <v>45</v>
      </c>
      <c r="V96" s="36">
        <v>15483</v>
      </c>
      <c r="W96" s="36">
        <v>4588</v>
      </c>
      <c r="X96" s="36">
        <v>3999</v>
      </c>
      <c r="Y96" s="36">
        <v>4009</v>
      </c>
      <c r="Z96">
        <f t="shared" si="23"/>
        <v>1</v>
      </c>
      <c r="AA96">
        <f t="shared" si="40"/>
        <v>1</v>
      </c>
      <c r="AB96">
        <f t="shared" si="24"/>
        <v>0</v>
      </c>
      <c r="AC96">
        <f t="shared" si="41"/>
        <v>0</v>
      </c>
      <c r="AD96">
        <f t="shared" si="25"/>
        <v>0</v>
      </c>
      <c r="AE96">
        <f t="shared" si="26"/>
        <v>0</v>
      </c>
      <c r="AF96" s="38" t="str">
        <f t="shared" si="27"/>
        <v>SRSA</v>
      </c>
      <c r="AG96" s="38">
        <f t="shared" si="28"/>
        <v>0</v>
      </c>
      <c r="AH96" s="38">
        <f t="shared" si="16"/>
        <v>0</v>
      </c>
      <c r="AI96">
        <f t="shared" si="29"/>
        <v>1</v>
      </c>
      <c r="AJ96">
        <f t="shared" si="30"/>
        <v>1</v>
      </c>
      <c r="AK96" t="str">
        <f t="shared" si="31"/>
        <v>Initial</v>
      </c>
      <c r="AL96" t="str">
        <f t="shared" si="32"/>
        <v>SRSA</v>
      </c>
      <c r="AM96">
        <f t="shared" si="33"/>
        <v>0</v>
      </c>
      <c r="AN96">
        <f t="shared" si="34"/>
        <v>0</v>
      </c>
      <c r="AO96">
        <f t="shared" si="35"/>
        <v>0</v>
      </c>
    </row>
    <row r="97" spans="1:41" ht="12.75">
      <c r="A97">
        <v>2308160</v>
      </c>
      <c r="B97">
        <v>271</v>
      </c>
      <c r="C97" t="s">
        <v>177</v>
      </c>
      <c r="D97" t="s">
        <v>104</v>
      </c>
      <c r="E97" t="s">
        <v>105</v>
      </c>
      <c r="F97" s="35">
        <v>4430</v>
      </c>
      <c r="G97" s="3">
        <v>1139</v>
      </c>
      <c r="H97">
        <v>2077463500</v>
      </c>
      <c r="I97" s="4">
        <v>7</v>
      </c>
      <c r="J97" s="4" t="s">
        <v>44</v>
      </c>
      <c r="K97" t="s">
        <v>45</v>
      </c>
      <c r="L97" s="36" t="s">
        <v>46</v>
      </c>
      <c r="M97" s="36">
        <v>211</v>
      </c>
      <c r="N97" s="36" t="s">
        <v>46</v>
      </c>
      <c r="O97" s="36" t="s">
        <v>44</v>
      </c>
      <c r="P97" s="37">
        <v>36.73</v>
      </c>
      <c r="Q97" t="s">
        <v>44</v>
      </c>
      <c r="R97" t="s">
        <v>44</v>
      </c>
      <c r="S97" t="s">
        <v>44</v>
      </c>
      <c r="T97" t="s">
        <v>45</v>
      </c>
      <c r="U97" s="36" t="s">
        <v>45</v>
      </c>
      <c r="V97" s="36">
        <v>29200</v>
      </c>
      <c r="W97" s="36">
        <v>3170</v>
      </c>
      <c r="X97" s="36">
        <v>1981</v>
      </c>
      <c r="Y97" s="36">
        <v>2532</v>
      </c>
      <c r="Z97">
        <f t="shared" si="23"/>
        <v>1</v>
      </c>
      <c r="AA97">
        <f t="shared" si="40"/>
        <v>1</v>
      </c>
      <c r="AB97">
        <f t="shared" si="24"/>
        <v>0</v>
      </c>
      <c r="AC97">
        <f t="shared" si="41"/>
        <v>0</v>
      </c>
      <c r="AD97">
        <f t="shared" si="25"/>
        <v>0</v>
      </c>
      <c r="AE97">
        <f t="shared" si="26"/>
        <v>0</v>
      </c>
      <c r="AF97" s="38" t="str">
        <f t="shared" si="27"/>
        <v>SRSA</v>
      </c>
      <c r="AG97" s="38">
        <f t="shared" si="28"/>
        <v>0</v>
      </c>
      <c r="AH97" s="38">
        <f t="shared" si="16"/>
        <v>0</v>
      </c>
      <c r="AI97">
        <f t="shared" si="29"/>
        <v>1</v>
      </c>
      <c r="AJ97">
        <f t="shared" si="30"/>
        <v>1</v>
      </c>
      <c r="AK97" t="str">
        <f t="shared" si="31"/>
        <v>Initial</v>
      </c>
      <c r="AL97" t="str">
        <f t="shared" si="32"/>
        <v>SRSA</v>
      </c>
      <c r="AM97">
        <f t="shared" si="33"/>
        <v>0</v>
      </c>
      <c r="AN97">
        <f t="shared" si="34"/>
        <v>0</v>
      </c>
      <c r="AO97">
        <f t="shared" si="35"/>
        <v>0</v>
      </c>
    </row>
    <row r="98" spans="1:41" ht="12.75">
      <c r="A98">
        <v>2308250</v>
      </c>
      <c r="B98">
        <v>276</v>
      </c>
      <c r="C98" t="s">
        <v>178</v>
      </c>
      <c r="D98" t="s">
        <v>54</v>
      </c>
      <c r="E98" t="s">
        <v>55</v>
      </c>
      <c r="F98" s="35">
        <v>4461</v>
      </c>
      <c r="G98" s="3">
        <v>299</v>
      </c>
      <c r="H98">
        <v>2078278061</v>
      </c>
      <c r="I98" s="4">
        <v>8</v>
      </c>
      <c r="J98" s="4" t="s">
        <v>44</v>
      </c>
      <c r="K98" t="s">
        <v>45</v>
      </c>
      <c r="L98" s="36" t="s">
        <v>46</v>
      </c>
      <c r="M98" s="36">
        <v>384</v>
      </c>
      <c r="N98" s="36" t="s">
        <v>46</v>
      </c>
      <c r="O98" s="36" t="s">
        <v>44</v>
      </c>
      <c r="P98" s="37">
        <v>35.58</v>
      </c>
      <c r="Q98" t="s">
        <v>44</v>
      </c>
      <c r="R98" t="s">
        <v>44</v>
      </c>
      <c r="S98" t="s">
        <v>44</v>
      </c>
      <c r="T98" t="s">
        <v>45</v>
      </c>
      <c r="U98" s="36" t="s">
        <v>45</v>
      </c>
      <c r="V98" s="36">
        <v>21955</v>
      </c>
      <c r="W98" s="36">
        <v>3010</v>
      </c>
      <c r="X98" s="36">
        <v>3399</v>
      </c>
      <c r="Y98" s="36">
        <v>3461</v>
      </c>
      <c r="Z98">
        <f t="shared" si="23"/>
        <v>1</v>
      </c>
      <c r="AA98">
        <f t="shared" si="40"/>
        <v>1</v>
      </c>
      <c r="AB98">
        <f t="shared" si="24"/>
        <v>0</v>
      </c>
      <c r="AC98">
        <f t="shared" si="41"/>
        <v>0</v>
      </c>
      <c r="AD98">
        <f t="shared" si="25"/>
        <v>0</v>
      </c>
      <c r="AE98">
        <f t="shared" si="26"/>
        <v>0</v>
      </c>
      <c r="AF98" s="38" t="str">
        <f t="shared" si="27"/>
        <v>SRSA</v>
      </c>
      <c r="AG98" s="38">
        <f t="shared" si="28"/>
        <v>0</v>
      </c>
      <c r="AH98" s="38">
        <f t="shared" si="16"/>
        <v>0</v>
      </c>
      <c r="AI98">
        <f t="shared" si="29"/>
        <v>1</v>
      </c>
      <c r="AJ98">
        <f t="shared" si="30"/>
        <v>1</v>
      </c>
      <c r="AK98" t="str">
        <f t="shared" si="31"/>
        <v>Initial</v>
      </c>
      <c r="AL98" t="str">
        <f t="shared" si="32"/>
        <v>SRSA</v>
      </c>
      <c r="AM98">
        <f t="shared" si="33"/>
        <v>0</v>
      </c>
      <c r="AN98">
        <f t="shared" si="34"/>
        <v>0</v>
      </c>
      <c r="AO98">
        <f t="shared" si="35"/>
        <v>0</v>
      </c>
    </row>
    <row r="99" spans="1:41" ht="12.75">
      <c r="A99">
        <v>2308280</v>
      </c>
      <c r="B99">
        <v>277</v>
      </c>
      <c r="C99" t="s">
        <v>396</v>
      </c>
      <c r="D99" t="s">
        <v>397</v>
      </c>
      <c r="E99" t="s">
        <v>398</v>
      </c>
      <c r="F99" s="35">
        <v>4462</v>
      </c>
      <c r="G99" s="3">
        <v>1537</v>
      </c>
      <c r="H99">
        <v>2077236400</v>
      </c>
      <c r="I99" s="4">
        <v>7</v>
      </c>
      <c r="J99" s="4" t="s">
        <v>44</v>
      </c>
      <c r="K99" t="s">
        <v>45</v>
      </c>
      <c r="L99" s="36" t="s">
        <v>46</v>
      </c>
      <c r="M99" s="36">
        <v>751</v>
      </c>
      <c r="N99" s="36" t="s">
        <v>45</v>
      </c>
      <c r="O99" s="36" t="s">
        <v>45</v>
      </c>
      <c r="P99" s="37">
        <v>25.29</v>
      </c>
      <c r="Q99" t="s">
        <v>44</v>
      </c>
      <c r="R99" t="s">
        <v>44</v>
      </c>
      <c r="S99" t="s">
        <v>44</v>
      </c>
      <c r="T99" t="s">
        <v>45</v>
      </c>
      <c r="U99" s="36" t="s">
        <v>44</v>
      </c>
      <c r="V99" s="36">
        <v>61958</v>
      </c>
      <c r="W99" s="36">
        <v>7218</v>
      </c>
      <c r="X99" s="36">
        <v>7872</v>
      </c>
      <c r="Y99" s="36">
        <v>8485</v>
      </c>
      <c r="Z99">
        <f t="shared" si="23"/>
        <v>1</v>
      </c>
      <c r="AA99">
        <f t="shared" si="40"/>
        <v>0</v>
      </c>
      <c r="AB99">
        <f t="shared" si="24"/>
        <v>0</v>
      </c>
      <c r="AC99">
        <f t="shared" si="41"/>
        <v>0</v>
      </c>
      <c r="AD99">
        <f t="shared" si="25"/>
        <v>0</v>
      </c>
      <c r="AE99">
        <f t="shared" si="26"/>
        <v>0</v>
      </c>
      <c r="AF99" s="38">
        <f t="shared" si="27"/>
        <v>0</v>
      </c>
      <c r="AG99" s="38">
        <f t="shared" si="28"/>
        <v>0</v>
      </c>
      <c r="AH99" s="38">
        <f t="shared" si="16"/>
        <v>0</v>
      </c>
      <c r="AI99">
        <f t="shared" si="29"/>
        <v>1</v>
      </c>
      <c r="AJ99">
        <f t="shared" si="30"/>
        <v>1</v>
      </c>
      <c r="AK99" t="str">
        <f t="shared" si="31"/>
        <v>Initial</v>
      </c>
      <c r="AL99">
        <f t="shared" si="32"/>
        <v>0</v>
      </c>
      <c r="AM99" t="str">
        <f t="shared" si="33"/>
        <v>RLIS</v>
      </c>
      <c r="AN99">
        <f t="shared" si="34"/>
        <v>0</v>
      </c>
      <c r="AO99">
        <f t="shared" si="35"/>
        <v>0</v>
      </c>
    </row>
    <row r="100" spans="1:41" ht="12.75">
      <c r="A100">
        <v>2308310</v>
      </c>
      <c r="B100">
        <v>279</v>
      </c>
      <c r="C100" t="s">
        <v>179</v>
      </c>
      <c r="D100" t="s">
        <v>175</v>
      </c>
      <c r="E100" t="s">
        <v>176</v>
      </c>
      <c r="F100" s="35">
        <v>4256</v>
      </c>
      <c r="G100" s="3">
        <v>5515</v>
      </c>
      <c r="H100">
        <v>2073466221</v>
      </c>
      <c r="I100" s="4">
        <v>7</v>
      </c>
      <c r="J100" s="4" t="s">
        <v>44</v>
      </c>
      <c r="K100" t="s">
        <v>45</v>
      </c>
      <c r="L100" s="36" t="s">
        <v>46</v>
      </c>
      <c r="M100" s="36">
        <v>286</v>
      </c>
      <c r="N100" s="36" t="s">
        <v>46</v>
      </c>
      <c r="O100" s="36" t="s">
        <v>44</v>
      </c>
      <c r="P100" s="37">
        <v>9</v>
      </c>
      <c r="Q100" t="s">
        <v>45</v>
      </c>
      <c r="R100" t="s">
        <v>45</v>
      </c>
      <c r="S100" t="s">
        <v>44</v>
      </c>
      <c r="T100" t="s">
        <v>45</v>
      </c>
      <c r="U100" s="36" t="s">
        <v>45</v>
      </c>
      <c r="V100" s="36">
        <v>5506</v>
      </c>
      <c r="W100" s="36">
        <v>1271</v>
      </c>
      <c r="X100" s="36">
        <v>1926</v>
      </c>
      <c r="Y100" s="36">
        <v>1889</v>
      </c>
      <c r="Z100">
        <f t="shared" si="23"/>
        <v>1</v>
      </c>
      <c r="AA100">
        <f t="shared" si="40"/>
        <v>1</v>
      </c>
      <c r="AB100">
        <f t="shared" si="24"/>
        <v>0</v>
      </c>
      <c r="AC100">
        <f t="shared" si="41"/>
        <v>0</v>
      </c>
      <c r="AD100">
        <f t="shared" si="25"/>
        <v>0</v>
      </c>
      <c r="AE100">
        <f t="shared" si="26"/>
        <v>0</v>
      </c>
      <c r="AF100" s="38" t="str">
        <f t="shared" si="27"/>
        <v>SRSA</v>
      </c>
      <c r="AG100" s="38">
        <f t="shared" si="28"/>
        <v>0</v>
      </c>
      <c r="AH100" s="38">
        <f t="shared" si="16"/>
        <v>0</v>
      </c>
      <c r="AI100">
        <f t="shared" si="29"/>
        <v>1</v>
      </c>
      <c r="AJ100">
        <f t="shared" si="30"/>
        <v>0</v>
      </c>
      <c r="AK100">
        <f t="shared" si="31"/>
        <v>0</v>
      </c>
      <c r="AL100">
        <f t="shared" si="32"/>
        <v>0</v>
      </c>
      <c r="AM100">
        <f t="shared" si="33"/>
        <v>0</v>
      </c>
      <c r="AN100">
        <f t="shared" si="34"/>
        <v>0</v>
      </c>
      <c r="AO100">
        <f t="shared" si="35"/>
        <v>0</v>
      </c>
    </row>
    <row r="101" spans="1:41" ht="12.75">
      <c r="A101">
        <v>2308340</v>
      </c>
      <c r="B101">
        <v>280</v>
      </c>
      <c r="C101" t="s">
        <v>180</v>
      </c>
      <c r="D101" t="s">
        <v>181</v>
      </c>
      <c r="E101" t="s">
        <v>182</v>
      </c>
      <c r="F101" s="35">
        <v>4843</v>
      </c>
      <c r="G101" s="3">
        <v>2308</v>
      </c>
      <c r="H101">
        <v>2075894206</v>
      </c>
      <c r="I101" s="4">
        <v>7</v>
      </c>
      <c r="J101" s="4" t="s">
        <v>44</v>
      </c>
      <c r="K101" t="s">
        <v>45</v>
      </c>
      <c r="L101" s="36" t="s">
        <v>46</v>
      </c>
      <c r="M101" s="36">
        <v>4</v>
      </c>
      <c r="N101" s="36" t="s">
        <v>46</v>
      </c>
      <c r="O101" s="36" t="s">
        <v>44</v>
      </c>
      <c r="P101" s="37">
        <v>14.285714286</v>
      </c>
      <c r="Q101" t="s">
        <v>45</v>
      </c>
      <c r="R101" t="s">
        <v>45</v>
      </c>
      <c r="S101" t="s">
        <v>44</v>
      </c>
      <c r="T101" t="s">
        <v>45</v>
      </c>
      <c r="U101" s="36" t="s">
        <v>45</v>
      </c>
      <c r="V101" s="36">
        <v>769</v>
      </c>
      <c r="W101" s="36">
        <v>0</v>
      </c>
      <c r="X101" s="36">
        <v>0</v>
      </c>
      <c r="Y101" s="36">
        <v>48</v>
      </c>
      <c r="Z101">
        <f t="shared" si="23"/>
        <v>1</v>
      </c>
      <c r="AA101">
        <f t="shared" si="40"/>
        <v>1</v>
      </c>
      <c r="AB101">
        <f t="shared" si="24"/>
        <v>0</v>
      </c>
      <c r="AC101">
        <f t="shared" si="41"/>
        <v>0</v>
      </c>
      <c r="AD101">
        <f t="shared" si="25"/>
        <v>0</v>
      </c>
      <c r="AE101">
        <f t="shared" si="26"/>
        <v>0</v>
      </c>
      <c r="AF101" s="38" t="str">
        <f t="shared" si="27"/>
        <v>SRSA</v>
      </c>
      <c r="AG101" s="38">
        <f t="shared" si="28"/>
        <v>0</v>
      </c>
      <c r="AH101" s="38">
        <f t="shared" si="16"/>
        <v>0</v>
      </c>
      <c r="AI101">
        <f t="shared" si="29"/>
        <v>1</v>
      </c>
      <c r="AJ101">
        <f t="shared" si="30"/>
        <v>0</v>
      </c>
      <c r="AK101">
        <f t="shared" si="31"/>
        <v>0</v>
      </c>
      <c r="AL101">
        <f t="shared" si="32"/>
        <v>0</v>
      </c>
      <c r="AM101">
        <f t="shared" si="33"/>
        <v>0</v>
      </c>
      <c r="AN101">
        <f t="shared" si="34"/>
        <v>0</v>
      </c>
      <c r="AO101">
        <f t="shared" si="35"/>
        <v>0</v>
      </c>
    </row>
    <row r="102" spans="1:41" ht="12.75">
      <c r="A102">
        <v>2308370</v>
      </c>
      <c r="B102">
        <v>281</v>
      </c>
      <c r="C102" t="s">
        <v>399</v>
      </c>
      <c r="D102" t="s">
        <v>400</v>
      </c>
      <c r="E102" t="s">
        <v>401</v>
      </c>
      <c r="F102" s="35">
        <v>4259</v>
      </c>
      <c r="G102" s="3">
        <v>460</v>
      </c>
      <c r="H102">
        <v>2079333062</v>
      </c>
      <c r="I102" s="4">
        <v>6</v>
      </c>
      <c r="J102" s="4" t="s">
        <v>45</v>
      </c>
      <c r="K102" t="s">
        <v>45</v>
      </c>
      <c r="L102" s="36" t="s">
        <v>45</v>
      </c>
      <c r="M102" s="36">
        <v>760</v>
      </c>
      <c r="N102" s="36" t="s">
        <v>45</v>
      </c>
      <c r="O102" s="36" t="s">
        <v>45</v>
      </c>
      <c r="P102" s="37">
        <v>15.07</v>
      </c>
      <c r="Q102" t="s">
        <v>45</v>
      </c>
      <c r="R102" t="s">
        <v>45</v>
      </c>
      <c r="S102" t="s">
        <v>44</v>
      </c>
      <c r="T102" t="s">
        <v>45</v>
      </c>
      <c r="U102" s="36" t="s">
        <v>45</v>
      </c>
      <c r="V102" s="36">
        <v>13782</v>
      </c>
      <c r="W102" s="36">
        <v>3433</v>
      </c>
      <c r="X102" s="36">
        <v>4719</v>
      </c>
      <c r="Y102" s="36">
        <v>4820</v>
      </c>
      <c r="Z102">
        <f t="shared" si="23"/>
        <v>0</v>
      </c>
      <c r="AA102">
        <f t="shared" si="40"/>
        <v>0</v>
      </c>
      <c r="AB102">
        <f t="shared" si="24"/>
        <v>0</v>
      </c>
      <c r="AC102">
        <f t="shared" si="41"/>
        <v>0</v>
      </c>
      <c r="AD102">
        <f t="shared" si="25"/>
        <v>0</v>
      </c>
      <c r="AE102">
        <f t="shared" si="26"/>
        <v>0</v>
      </c>
      <c r="AF102" s="38">
        <f t="shared" si="27"/>
        <v>0</v>
      </c>
      <c r="AG102" s="38">
        <f t="shared" si="28"/>
        <v>0</v>
      </c>
      <c r="AH102" s="38">
        <f t="shared" si="16"/>
        <v>0</v>
      </c>
      <c r="AI102">
        <f t="shared" si="29"/>
        <v>1</v>
      </c>
      <c r="AJ102">
        <f t="shared" si="30"/>
        <v>0</v>
      </c>
      <c r="AK102">
        <f t="shared" si="31"/>
        <v>0</v>
      </c>
      <c r="AL102">
        <f t="shared" si="32"/>
        <v>0</v>
      </c>
      <c r="AM102">
        <f t="shared" si="33"/>
        <v>0</v>
      </c>
      <c r="AN102">
        <f t="shared" si="34"/>
        <v>0</v>
      </c>
      <c r="AO102">
        <f t="shared" si="35"/>
        <v>0</v>
      </c>
    </row>
    <row r="103" spans="1:41" ht="12.75">
      <c r="A103">
        <v>2308400</v>
      </c>
      <c r="B103">
        <v>917</v>
      </c>
      <c r="C103" t="s">
        <v>183</v>
      </c>
      <c r="D103" t="s">
        <v>66</v>
      </c>
      <c r="E103" t="s">
        <v>67</v>
      </c>
      <c r="F103" s="35">
        <v>4649</v>
      </c>
      <c r="G103" s="3">
        <v>309</v>
      </c>
      <c r="H103">
        <v>2074972154</v>
      </c>
      <c r="I103" s="4">
        <v>7</v>
      </c>
      <c r="J103" s="4" t="s">
        <v>44</v>
      </c>
      <c r="K103" t="s">
        <v>45</v>
      </c>
      <c r="L103" s="36" t="s">
        <v>46</v>
      </c>
      <c r="M103" s="36">
        <v>92</v>
      </c>
      <c r="N103" s="36" t="s">
        <v>46</v>
      </c>
      <c r="O103" s="36" t="s">
        <v>44</v>
      </c>
      <c r="P103" s="37">
        <v>32.67</v>
      </c>
      <c r="Q103" t="s">
        <v>44</v>
      </c>
      <c r="R103" t="s">
        <v>45</v>
      </c>
      <c r="S103" t="s">
        <v>44</v>
      </c>
      <c r="T103" t="s">
        <v>45</v>
      </c>
      <c r="U103" s="36" t="s">
        <v>45</v>
      </c>
      <c r="V103" s="36">
        <v>9030</v>
      </c>
      <c r="W103" s="36">
        <v>3433</v>
      </c>
      <c r="X103" s="36">
        <v>1495</v>
      </c>
      <c r="Y103" s="36">
        <v>1030</v>
      </c>
      <c r="Z103">
        <f t="shared" si="23"/>
        <v>1</v>
      </c>
      <c r="AA103">
        <f t="shared" si="40"/>
        <v>1</v>
      </c>
      <c r="AB103">
        <f t="shared" si="24"/>
        <v>0</v>
      </c>
      <c r="AC103">
        <f t="shared" si="41"/>
        <v>0</v>
      </c>
      <c r="AD103">
        <f t="shared" si="25"/>
        <v>0</v>
      </c>
      <c r="AE103">
        <f t="shared" si="26"/>
        <v>0</v>
      </c>
      <c r="AF103" s="38" t="str">
        <f t="shared" si="27"/>
        <v>SRSA</v>
      </c>
      <c r="AG103" s="38">
        <f t="shared" si="28"/>
        <v>0</v>
      </c>
      <c r="AH103" s="38">
        <f t="shared" si="16"/>
        <v>0</v>
      </c>
      <c r="AI103">
        <f t="shared" si="29"/>
        <v>1</v>
      </c>
      <c r="AJ103">
        <f t="shared" si="30"/>
        <v>1</v>
      </c>
      <c r="AK103" t="str">
        <f t="shared" si="31"/>
        <v>Initial</v>
      </c>
      <c r="AL103" t="str">
        <f t="shared" si="32"/>
        <v>SRSA</v>
      </c>
      <c r="AM103">
        <f t="shared" si="33"/>
        <v>0</v>
      </c>
      <c r="AN103">
        <f t="shared" si="34"/>
        <v>0</v>
      </c>
      <c r="AO103">
        <f t="shared" si="35"/>
        <v>0</v>
      </c>
    </row>
    <row r="104" spans="1:41" ht="12.75">
      <c r="A104">
        <v>2308490</v>
      </c>
      <c r="B104">
        <v>291</v>
      </c>
      <c r="C104" t="s">
        <v>184</v>
      </c>
      <c r="D104" t="s">
        <v>63</v>
      </c>
      <c r="E104" t="s">
        <v>64</v>
      </c>
      <c r="F104" s="35">
        <v>4660</v>
      </c>
      <c r="G104" s="3">
        <v>60</v>
      </c>
      <c r="H104">
        <v>2072885049</v>
      </c>
      <c r="I104" s="4">
        <v>7</v>
      </c>
      <c r="J104" s="4" t="s">
        <v>44</v>
      </c>
      <c r="K104" t="s">
        <v>45</v>
      </c>
      <c r="L104" s="36" t="s">
        <v>46</v>
      </c>
      <c r="M104" s="36">
        <v>179</v>
      </c>
      <c r="N104" s="36" t="s">
        <v>46</v>
      </c>
      <c r="O104" s="36" t="s">
        <v>44</v>
      </c>
      <c r="P104" s="37">
        <v>4.84</v>
      </c>
      <c r="Q104" t="s">
        <v>45</v>
      </c>
      <c r="R104" t="s">
        <v>45</v>
      </c>
      <c r="S104" t="s">
        <v>44</v>
      </c>
      <c r="T104" t="s">
        <v>45</v>
      </c>
      <c r="U104" s="36" t="s">
        <v>45</v>
      </c>
      <c r="V104" s="36">
        <v>6044</v>
      </c>
      <c r="W104" s="36">
        <v>58</v>
      </c>
      <c r="X104" s="36">
        <v>1548</v>
      </c>
      <c r="Y104" s="36">
        <v>1239</v>
      </c>
      <c r="Z104">
        <f t="shared" si="23"/>
        <v>1</v>
      </c>
      <c r="AA104">
        <f t="shared" si="40"/>
        <v>1</v>
      </c>
      <c r="AB104">
        <f t="shared" si="24"/>
        <v>0</v>
      </c>
      <c r="AC104">
        <f t="shared" si="41"/>
        <v>0</v>
      </c>
      <c r="AD104">
        <f t="shared" si="25"/>
        <v>0</v>
      </c>
      <c r="AE104">
        <f t="shared" si="26"/>
        <v>0</v>
      </c>
      <c r="AF104" s="38" t="str">
        <f t="shared" si="27"/>
        <v>SRSA</v>
      </c>
      <c r="AG104" s="38">
        <f t="shared" si="28"/>
        <v>0</v>
      </c>
      <c r="AH104" s="38">
        <f t="shared" si="16"/>
        <v>0</v>
      </c>
      <c r="AI104">
        <f t="shared" si="29"/>
        <v>1</v>
      </c>
      <c r="AJ104">
        <f t="shared" si="30"/>
        <v>0</v>
      </c>
      <c r="AK104">
        <f t="shared" si="31"/>
        <v>0</v>
      </c>
      <c r="AL104">
        <f t="shared" si="32"/>
        <v>0</v>
      </c>
      <c r="AM104">
        <f t="shared" si="33"/>
        <v>0</v>
      </c>
      <c r="AN104">
        <f t="shared" si="34"/>
        <v>0</v>
      </c>
      <c r="AO104">
        <f t="shared" si="35"/>
        <v>0</v>
      </c>
    </row>
    <row r="105" spans="1:41" ht="12.75">
      <c r="A105">
        <v>2308560</v>
      </c>
      <c r="B105">
        <v>292</v>
      </c>
      <c r="C105" t="s">
        <v>185</v>
      </c>
      <c r="D105" t="s">
        <v>172</v>
      </c>
      <c r="E105" t="s">
        <v>173</v>
      </c>
      <c r="F105" s="35">
        <v>4355</v>
      </c>
      <c r="G105" s="3">
        <v>87</v>
      </c>
      <c r="H105">
        <v>2076853336</v>
      </c>
      <c r="I105" s="4">
        <v>7</v>
      </c>
      <c r="J105" s="4" t="s">
        <v>44</v>
      </c>
      <c r="K105" t="s">
        <v>45</v>
      </c>
      <c r="L105" s="36" t="s">
        <v>46</v>
      </c>
      <c r="M105" s="36">
        <v>119</v>
      </c>
      <c r="N105" s="36" t="s">
        <v>46</v>
      </c>
      <c r="O105" s="36" t="s">
        <v>44</v>
      </c>
      <c r="P105" s="37">
        <v>33.33</v>
      </c>
      <c r="Q105" t="s">
        <v>44</v>
      </c>
      <c r="R105" t="s">
        <v>44</v>
      </c>
      <c r="S105" t="s">
        <v>44</v>
      </c>
      <c r="T105" t="s">
        <v>45</v>
      </c>
      <c r="U105" s="36" t="s">
        <v>45</v>
      </c>
      <c r="V105" s="36">
        <v>11028</v>
      </c>
      <c r="W105" s="36">
        <v>935</v>
      </c>
      <c r="X105" s="36">
        <v>1047</v>
      </c>
      <c r="Y105" s="36">
        <v>733</v>
      </c>
      <c r="Z105">
        <f t="shared" si="23"/>
        <v>1</v>
      </c>
      <c r="AA105">
        <f t="shared" si="40"/>
        <v>1</v>
      </c>
      <c r="AB105">
        <f t="shared" si="24"/>
        <v>0</v>
      </c>
      <c r="AC105">
        <f t="shared" si="41"/>
        <v>0</v>
      </c>
      <c r="AD105">
        <f t="shared" si="25"/>
        <v>0</v>
      </c>
      <c r="AE105">
        <f t="shared" si="26"/>
        <v>0</v>
      </c>
      <c r="AF105" s="38" t="str">
        <f t="shared" si="27"/>
        <v>SRSA</v>
      </c>
      <c r="AG105" s="38">
        <f t="shared" si="28"/>
        <v>0</v>
      </c>
      <c r="AH105" s="38">
        <f t="shared" si="16"/>
        <v>0</v>
      </c>
      <c r="AI105">
        <f t="shared" si="29"/>
        <v>1</v>
      </c>
      <c r="AJ105">
        <f t="shared" si="30"/>
        <v>1</v>
      </c>
      <c r="AK105" t="str">
        <f t="shared" si="31"/>
        <v>Initial</v>
      </c>
      <c r="AL105" t="str">
        <f t="shared" si="32"/>
        <v>SRSA</v>
      </c>
      <c r="AM105">
        <f t="shared" si="33"/>
        <v>0</v>
      </c>
      <c r="AN105">
        <f t="shared" si="34"/>
        <v>0</v>
      </c>
      <c r="AO105">
        <f t="shared" si="35"/>
        <v>0</v>
      </c>
    </row>
    <row r="106" spans="1:41" ht="12.75">
      <c r="A106">
        <v>2310860</v>
      </c>
      <c r="B106">
        <v>501</v>
      </c>
      <c r="C106" t="s">
        <v>443</v>
      </c>
      <c r="D106" t="s">
        <v>73</v>
      </c>
      <c r="E106" t="s">
        <v>74</v>
      </c>
      <c r="F106" s="35">
        <v>4769</v>
      </c>
      <c r="G106" s="3">
        <v>2484</v>
      </c>
      <c r="H106">
        <v>2077644101</v>
      </c>
      <c r="I106" s="4" t="s">
        <v>343</v>
      </c>
      <c r="J106" s="4" t="s">
        <v>45</v>
      </c>
      <c r="K106" t="s">
        <v>45</v>
      </c>
      <c r="L106" s="36" t="s">
        <v>45</v>
      </c>
      <c r="M106" s="36">
        <v>1967</v>
      </c>
      <c r="N106" s="36" t="s">
        <v>45</v>
      </c>
      <c r="O106" s="36" t="s">
        <v>45</v>
      </c>
      <c r="P106" s="37">
        <v>24.99</v>
      </c>
      <c r="Q106" t="s">
        <v>44</v>
      </c>
      <c r="R106" t="s">
        <v>44</v>
      </c>
      <c r="S106" t="s">
        <v>44</v>
      </c>
      <c r="T106" t="s">
        <v>45</v>
      </c>
      <c r="U106" s="36" t="s">
        <v>44</v>
      </c>
      <c r="V106" s="36">
        <v>165660</v>
      </c>
      <c r="W106" s="36">
        <v>16174</v>
      </c>
      <c r="X106" s="36">
        <v>17754</v>
      </c>
      <c r="Y106" s="36">
        <v>19427</v>
      </c>
      <c r="Z106">
        <f t="shared" si="23"/>
        <v>0</v>
      </c>
      <c r="AA106">
        <f t="shared" si="40"/>
        <v>0</v>
      </c>
      <c r="AB106">
        <f t="shared" si="24"/>
        <v>0</v>
      </c>
      <c r="AC106">
        <f t="shared" si="41"/>
        <v>0</v>
      </c>
      <c r="AD106">
        <f t="shared" si="25"/>
        <v>0</v>
      </c>
      <c r="AE106">
        <f t="shared" si="26"/>
        <v>0</v>
      </c>
      <c r="AF106" s="38">
        <f t="shared" si="27"/>
        <v>0</v>
      </c>
      <c r="AG106" s="38">
        <f t="shared" si="28"/>
        <v>0</v>
      </c>
      <c r="AH106" s="38">
        <f t="shared" si="16"/>
        <v>0</v>
      </c>
      <c r="AI106">
        <f t="shared" si="29"/>
        <v>1</v>
      </c>
      <c r="AJ106">
        <f t="shared" si="30"/>
        <v>1</v>
      </c>
      <c r="AK106" t="str">
        <f t="shared" si="31"/>
        <v>Initial</v>
      </c>
      <c r="AL106">
        <f t="shared" si="32"/>
        <v>0</v>
      </c>
      <c r="AM106" t="str">
        <f t="shared" si="33"/>
        <v>RLIS</v>
      </c>
      <c r="AN106">
        <f t="shared" si="34"/>
        <v>0</v>
      </c>
      <c r="AO106">
        <f t="shared" si="35"/>
        <v>0</v>
      </c>
    </row>
    <row r="107" spans="1:41" ht="12.75">
      <c r="A107">
        <v>2311520</v>
      </c>
      <c r="B107">
        <v>503</v>
      </c>
      <c r="C107" t="s">
        <v>476</v>
      </c>
      <c r="D107" t="s">
        <v>477</v>
      </c>
      <c r="E107" t="s">
        <v>478</v>
      </c>
      <c r="F107" s="35">
        <v>4988</v>
      </c>
      <c r="G107" s="3">
        <v>9734</v>
      </c>
      <c r="H107">
        <v>2079486136</v>
      </c>
      <c r="I107" s="4">
        <v>7</v>
      </c>
      <c r="J107" s="4" t="s">
        <v>44</v>
      </c>
      <c r="K107" t="s">
        <v>45</v>
      </c>
      <c r="L107" s="36" t="s">
        <v>46</v>
      </c>
      <c r="M107" s="36">
        <v>1517</v>
      </c>
      <c r="N107" s="36" t="s">
        <v>45</v>
      </c>
      <c r="O107" s="36" t="s">
        <v>45</v>
      </c>
      <c r="P107" s="37">
        <v>38.41</v>
      </c>
      <c r="Q107" t="s">
        <v>44</v>
      </c>
      <c r="R107" t="s">
        <v>45</v>
      </c>
      <c r="S107" t="s">
        <v>44</v>
      </c>
      <c r="T107" t="s">
        <v>45</v>
      </c>
      <c r="U107" s="36" t="s">
        <v>44</v>
      </c>
      <c r="V107" s="36">
        <v>172959</v>
      </c>
      <c r="W107" s="36">
        <v>18175</v>
      </c>
      <c r="X107" s="36">
        <v>18069</v>
      </c>
      <c r="Y107" s="36">
        <v>17413</v>
      </c>
      <c r="Z107">
        <f t="shared" si="23"/>
        <v>1</v>
      </c>
      <c r="AA107">
        <f t="shared" si="40"/>
        <v>0</v>
      </c>
      <c r="AB107">
        <f t="shared" si="24"/>
        <v>0</v>
      </c>
      <c r="AC107">
        <f t="shared" si="41"/>
        <v>0</v>
      </c>
      <c r="AD107">
        <f t="shared" si="25"/>
        <v>0</v>
      </c>
      <c r="AE107">
        <f t="shared" si="26"/>
        <v>0</v>
      </c>
      <c r="AF107" s="38">
        <f t="shared" si="27"/>
        <v>0</v>
      </c>
      <c r="AG107" s="38">
        <f t="shared" si="28"/>
        <v>0</v>
      </c>
      <c r="AH107" s="38">
        <f t="shared" si="16"/>
        <v>0</v>
      </c>
      <c r="AI107">
        <f t="shared" si="29"/>
        <v>1</v>
      </c>
      <c r="AJ107">
        <f t="shared" si="30"/>
        <v>1</v>
      </c>
      <c r="AK107" t="str">
        <f t="shared" si="31"/>
        <v>Initial</v>
      </c>
      <c r="AL107">
        <f t="shared" si="32"/>
        <v>0</v>
      </c>
      <c r="AM107" t="str">
        <f t="shared" si="33"/>
        <v>RLIS</v>
      </c>
      <c r="AN107">
        <f t="shared" si="34"/>
        <v>0</v>
      </c>
      <c r="AO107">
        <f t="shared" si="35"/>
        <v>0</v>
      </c>
    </row>
    <row r="108" spans="1:41" ht="12.75">
      <c r="A108">
        <v>2311730</v>
      </c>
      <c r="B108">
        <v>504</v>
      </c>
      <c r="C108" t="s">
        <v>186</v>
      </c>
      <c r="D108" t="s">
        <v>187</v>
      </c>
      <c r="E108" t="s">
        <v>188</v>
      </c>
      <c r="F108" s="35">
        <v>4443</v>
      </c>
      <c r="G108" s="3">
        <v>268</v>
      </c>
      <c r="H108">
        <v>2078763444</v>
      </c>
      <c r="I108" s="4">
        <v>7</v>
      </c>
      <c r="J108" s="4" t="s">
        <v>44</v>
      </c>
      <c r="K108" t="s">
        <v>45</v>
      </c>
      <c r="L108" s="36" t="s">
        <v>46</v>
      </c>
      <c r="M108" s="36">
        <v>834</v>
      </c>
      <c r="N108" s="36" t="s">
        <v>44</v>
      </c>
      <c r="O108" s="36" t="s">
        <v>44</v>
      </c>
      <c r="P108" s="37">
        <v>38.32</v>
      </c>
      <c r="Q108" t="s">
        <v>44</v>
      </c>
      <c r="R108" t="s">
        <v>44</v>
      </c>
      <c r="S108" t="s">
        <v>44</v>
      </c>
      <c r="T108" t="s">
        <v>45</v>
      </c>
      <c r="U108" s="36" t="s">
        <v>45</v>
      </c>
      <c r="V108" s="36">
        <v>78839</v>
      </c>
      <c r="W108" s="36">
        <v>10388</v>
      </c>
      <c r="X108" s="36">
        <v>9871</v>
      </c>
      <c r="Y108" s="36">
        <v>9200</v>
      </c>
      <c r="Z108">
        <f t="shared" si="23"/>
        <v>1</v>
      </c>
      <c r="AA108">
        <f t="shared" si="40"/>
        <v>1</v>
      </c>
      <c r="AB108">
        <f t="shared" si="24"/>
        <v>0</v>
      </c>
      <c r="AC108">
        <f t="shared" si="41"/>
        <v>0</v>
      </c>
      <c r="AD108">
        <f t="shared" si="25"/>
        <v>0</v>
      </c>
      <c r="AE108">
        <f t="shared" si="26"/>
        <v>0</v>
      </c>
      <c r="AF108" s="38" t="str">
        <f t="shared" si="27"/>
        <v>SRSA</v>
      </c>
      <c r="AG108" s="38">
        <f t="shared" si="28"/>
        <v>0</v>
      </c>
      <c r="AH108" s="38">
        <f t="shared" si="16"/>
        <v>0</v>
      </c>
      <c r="AI108">
        <f t="shared" si="29"/>
        <v>1</v>
      </c>
      <c r="AJ108">
        <f t="shared" si="30"/>
        <v>1</v>
      </c>
      <c r="AK108" t="str">
        <f t="shared" si="31"/>
        <v>Initial</v>
      </c>
      <c r="AL108" t="str">
        <f t="shared" si="32"/>
        <v>SRSA</v>
      </c>
      <c r="AM108">
        <f t="shared" si="33"/>
        <v>0</v>
      </c>
      <c r="AN108">
        <f t="shared" si="34"/>
        <v>0</v>
      </c>
      <c r="AO108">
        <f t="shared" si="35"/>
        <v>0</v>
      </c>
    </row>
    <row r="109" spans="1:41" ht="12.75">
      <c r="A109">
        <v>2311760</v>
      </c>
      <c r="B109">
        <v>505</v>
      </c>
      <c r="C109" t="s">
        <v>490</v>
      </c>
      <c r="D109" t="s">
        <v>491</v>
      </c>
      <c r="E109" t="s">
        <v>386</v>
      </c>
      <c r="F109" s="35">
        <v>4841</v>
      </c>
      <c r="G109" s="3">
        <v>2881</v>
      </c>
      <c r="H109">
        <v>2075966620</v>
      </c>
      <c r="I109" s="4" t="s">
        <v>343</v>
      </c>
      <c r="J109" s="4" t="s">
        <v>45</v>
      </c>
      <c r="K109" t="s">
        <v>45</v>
      </c>
      <c r="L109" s="36" t="s">
        <v>45</v>
      </c>
      <c r="M109" s="36">
        <v>1383</v>
      </c>
      <c r="N109" s="36" t="s">
        <v>45</v>
      </c>
      <c r="O109" s="36" t="s">
        <v>45</v>
      </c>
      <c r="P109" s="37">
        <v>27.73</v>
      </c>
      <c r="Q109" t="s">
        <v>44</v>
      </c>
      <c r="R109" t="s">
        <v>44</v>
      </c>
      <c r="S109" t="s">
        <v>44</v>
      </c>
      <c r="T109" t="s">
        <v>45</v>
      </c>
      <c r="U109" s="36" t="s">
        <v>44</v>
      </c>
      <c r="V109" s="36">
        <v>115012</v>
      </c>
      <c r="W109" s="36">
        <v>15034</v>
      </c>
      <c r="X109" s="36">
        <v>17237</v>
      </c>
      <c r="Y109" s="36">
        <v>8960</v>
      </c>
      <c r="Z109">
        <f t="shared" si="23"/>
        <v>0</v>
      </c>
      <c r="AA109">
        <f t="shared" si="40"/>
        <v>0</v>
      </c>
      <c r="AB109">
        <f t="shared" si="24"/>
        <v>0</v>
      </c>
      <c r="AC109">
        <f t="shared" si="41"/>
        <v>0</v>
      </c>
      <c r="AD109">
        <f t="shared" si="25"/>
        <v>0</v>
      </c>
      <c r="AE109">
        <f t="shared" si="26"/>
        <v>0</v>
      </c>
      <c r="AF109" s="38">
        <f t="shared" si="27"/>
        <v>0</v>
      </c>
      <c r="AG109" s="38">
        <f t="shared" si="28"/>
        <v>0</v>
      </c>
      <c r="AH109" s="38">
        <f t="shared" si="16"/>
        <v>0</v>
      </c>
      <c r="AI109">
        <f t="shared" si="29"/>
        <v>1</v>
      </c>
      <c r="AJ109">
        <f t="shared" si="30"/>
        <v>1</v>
      </c>
      <c r="AK109" t="str">
        <f t="shared" si="31"/>
        <v>Initial</v>
      </c>
      <c r="AL109">
        <f t="shared" si="32"/>
        <v>0</v>
      </c>
      <c r="AM109" t="str">
        <f t="shared" si="33"/>
        <v>RLIS</v>
      </c>
      <c r="AN109">
        <f t="shared" si="34"/>
        <v>0</v>
      </c>
      <c r="AO109">
        <f t="shared" si="35"/>
        <v>0</v>
      </c>
    </row>
    <row r="110" spans="1:41" ht="12.75">
      <c r="A110">
        <v>2311790</v>
      </c>
      <c r="B110">
        <v>506</v>
      </c>
      <c r="C110" t="s">
        <v>492</v>
      </c>
      <c r="D110" t="s">
        <v>493</v>
      </c>
      <c r="E110" t="s">
        <v>494</v>
      </c>
      <c r="F110" s="35">
        <v>4004</v>
      </c>
      <c r="G110" s="3">
        <v>38</v>
      </c>
      <c r="H110">
        <v>2079293831</v>
      </c>
      <c r="I110" s="4">
        <v>8</v>
      </c>
      <c r="J110" s="4" t="s">
        <v>44</v>
      </c>
      <c r="K110" t="s">
        <v>45</v>
      </c>
      <c r="L110" s="36" t="s">
        <v>46</v>
      </c>
      <c r="M110" s="36">
        <v>3759</v>
      </c>
      <c r="N110" s="36" t="s">
        <v>45</v>
      </c>
      <c r="O110" s="36" t="s">
        <v>45</v>
      </c>
      <c r="P110" s="37">
        <v>17.8</v>
      </c>
      <c r="Q110" t="s">
        <v>45</v>
      </c>
      <c r="R110" t="s">
        <v>45</v>
      </c>
      <c r="S110" t="s">
        <v>44</v>
      </c>
      <c r="T110" t="s">
        <v>45</v>
      </c>
      <c r="U110" s="36" t="s">
        <v>45</v>
      </c>
      <c r="V110" s="36">
        <v>221541</v>
      </c>
      <c r="W110" s="36">
        <v>19929</v>
      </c>
      <c r="X110" s="36">
        <v>27346</v>
      </c>
      <c r="Y110" s="36">
        <v>24492</v>
      </c>
      <c r="Z110">
        <f t="shared" si="23"/>
        <v>1</v>
      </c>
      <c r="AA110">
        <f t="shared" si="40"/>
        <v>0</v>
      </c>
      <c r="AB110">
        <f t="shared" si="24"/>
        <v>0</v>
      </c>
      <c r="AC110">
        <f t="shared" si="41"/>
        <v>0</v>
      </c>
      <c r="AD110">
        <f t="shared" si="25"/>
        <v>0</v>
      </c>
      <c r="AE110">
        <f t="shared" si="26"/>
        <v>0</v>
      </c>
      <c r="AF110" s="38">
        <f t="shared" si="27"/>
        <v>0</v>
      </c>
      <c r="AG110" s="38">
        <f t="shared" si="28"/>
        <v>0</v>
      </c>
      <c r="AH110" s="38">
        <f t="shared" si="16"/>
        <v>0</v>
      </c>
      <c r="AI110">
        <f t="shared" si="29"/>
        <v>1</v>
      </c>
      <c r="AJ110">
        <f t="shared" si="30"/>
        <v>0</v>
      </c>
      <c r="AK110">
        <f t="shared" si="31"/>
        <v>0</v>
      </c>
      <c r="AL110">
        <f t="shared" si="32"/>
        <v>0</v>
      </c>
      <c r="AM110">
        <f t="shared" si="33"/>
        <v>0</v>
      </c>
      <c r="AN110">
        <f t="shared" si="34"/>
        <v>0</v>
      </c>
      <c r="AO110">
        <f t="shared" si="35"/>
        <v>0</v>
      </c>
    </row>
    <row r="111" spans="1:41" ht="12.75">
      <c r="A111">
        <v>2311820</v>
      </c>
      <c r="B111">
        <v>507</v>
      </c>
      <c r="C111" t="s">
        <v>189</v>
      </c>
      <c r="D111" t="s">
        <v>190</v>
      </c>
      <c r="E111" t="s">
        <v>191</v>
      </c>
      <c r="F111" s="35">
        <v>4853</v>
      </c>
      <c r="G111" s="3">
        <v>9707</v>
      </c>
      <c r="H111">
        <v>2078674707</v>
      </c>
      <c r="I111" s="4">
        <v>7</v>
      </c>
      <c r="J111" s="4" t="s">
        <v>44</v>
      </c>
      <c r="K111" t="s">
        <v>45</v>
      </c>
      <c r="L111" s="36" t="s">
        <v>46</v>
      </c>
      <c r="M111" s="36">
        <v>76</v>
      </c>
      <c r="N111" s="36" t="s">
        <v>46</v>
      </c>
      <c r="O111" s="36" t="s">
        <v>44</v>
      </c>
      <c r="P111" s="37">
        <v>7.14</v>
      </c>
      <c r="Q111" t="s">
        <v>45</v>
      </c>
      <c r="R111" t="s">
        <v>45</v>
      </c>
      <c r="S111" t="s">
        <v>44</v>
      </c>
      <c r="T111" t="s">
        <v>45</v>
      </c>
      <c r="U111" s="36" t="s">
        <v>45</v>
      </c>
      <c r="V111" s="36">
        <v>1876</v>
      </c>
      <c r="W111" s="36">
        <v>29</v>
      </c>
      <c r="X111" s="36">
        <v>215</v>
      </c>
      <c r="Y111" s="36">
        <v>411</v>
      </c>
      <c r="Z111">
        <f t="shared" si="23"/>
        <v>1</v>
      </c>
      <c r="AA111">
        <f t="shared" si="40"/>
        <v>1</v>
      </c>
      <c r="AB111">
        <f t="shared" si="24"/>
        <v>0</v>
      </c>
      <c r="AC111">
        <f t="shared" si="41"/>
        <v>0</v>
      </c>
      <c r="AD111">
        <f t="shared" si="25"/>
        <v>0</v>
      </c>
      <c r="AE111">
        <f t="shared" si="26"/>
        <v>0</v>
      </c>
      <c r="AF111" s="38" t="str">
        <f t="shared" si="27"/>
        <v>SRSA</v>
      </c>
      <c r="AG111" s="38">
        <f t="shared" si="28"/>
        <v>0</v>
      </c>
      <c r="AH111" s="38">
        <f t="shared" si="16"/>
        <v>0</v>
      </c>
      <c r="AI111">
        <f t="shared" si="29"/>
        <v>1</v>
      </c>
      <c r="AJ111">
        <f t="shared" si="30"/>
        <v>0</v>
      </c>
      <c r="AK111">
        <f t="shared" si="31"/>
        <v>0</v>
      </c>
      <c r="AL111">
        <f t="shared" si="32"/>
        <v>0</v>
      </c>
      <c r="AM111">
        <f t="shared" si="33"/>
        <v>0</v>
      </c>
      <c r="AN111">
        <f t="shared" si="34"/>
        <v>0</v>
      </c>
      <c r="AO111">
        <f t="shared" si="35"/>
        <v>0</v>
      </c>
    </row>
    <row r="112" spans="1:41" ht="12.75">
      <c r="A112">
        <v>2311850</v>
      </c>
      <c r="B112">
        <v>508</v>
      </c>
      <c r="C112" t="s">
        <v>192</v>
      </c>
      <c r="D112" t="s">
        <v>193</v>
      </c>
      <c r="E112" t="s">
        <v>194</v>
      </c>
      <c r="F112" s="35">
        <v>4863</v>
      </c>
      <c r="G112" s="3">
        <v>9710</v>
      </c>
      <c r="H112">
        <v>2078634800</v>
      </c>
      <c r="I112" s="4">
        <v>7</v>
      </c>
      <c r="J112" s="4" t="s">
        <v>44</v>
      </c>
      <c r="K112" t="s">
        <v>45</v>
      </c>
      <c r="L112" s="36" t="s">
        <v>46</v>
      </c>
      <c r="M112" s="36">
        <v>201</v>
      </c>
      <c r="N112" s="36" t="s">
        <v>46</v>
      </c>
      <c r="O112" s="36" t="s">
        <v>44</v>
      </c>
      <c r="P112" s="37">
        <v>8.6124401914</v>
      </c>
      <c r="Q112" t="s">
        <v>45</v>
      </c>
      <c r="R112" t="s">
        <v>45</v>
      </c>
      <c r="S112" t="s">
        <v>44</v>
      </c>
      <c r="T112" t="s">
        <v>45</v>
      </c>
      <c r="U112" s="36" t="s">
        <v>45</v>
      </c>
      <c r="V112" s="36">
        <v>11389</v>
      </c>
      <c r="W112" s="36">
        <v>1680</v>
      </c>
      <c r="X112" s="36">
        <v>2211</v>
      </c>
      <c r="Y112" s="36">
        <v>1275</v>
      </c>
      <c r="Z112">
        <f t="shared" si="23"/>
        <v>1</v>
      </c>
      <c r="AA112">
        <f t="shared" si="40"/>
        <v>1</v>
      </c>
      <c r="AB112">
        <f t="shared" si="24"/>
        <v>0</v>
      </c>
      <c r="AC112">
        <f t="shared" si="41"/>
        <v>0</v>
      </c>
      <c r="AD112">
        <f t="shared" si="25"/>
        <v>0</v>
      </c>
      <c r="AE112">
        <f t="shared" si="26"/>
        <v>0</v>
      </c>
      <c r="AF112" s="38" t="str">
        <f t="shared" si="27"/>
        <v>SRSA</v>
      </c>
      <c r="AG112" s="38">
        <f t="shared" si="28"/>
        <v>0</v>
      </c>
      <c r="AH112" s="38">
        <f t="shared" si="16"/>
        <v>0</v>
      </c>
      <c r="AI112">
        <f t="shared" si="29"/>
        <v>1</v>
      </c>
      <c r="AJ112">
        <f t="shared" si="30"/>
        <v>0</v>
      </c>
      <c r="AK112">
        <f t="shared" si="31"/>
        <v>0</v>
      </c>
      <c r="AL112">
        <f t="shared" si="32"/>
        <v>0</v>
      </c>
      <c r="AM112">
        <f t="shared" si="33"/>
        <v>0</v>
      </c>
      <c r="AN112">
        <f t="shared" si="34"/>
        <v>0</v>
      </c>
      <c r="AO112">
        <f t="shared" si="35"/>
        <v>0</v>
      </c>
    </row>
    <row r="113" spans="1:41" ht="12.75">
      <c r="A113">
        <v>2311880</v>
      </c>
      <c r="B113">
        <v>509</v>
      </c>
      <c r="C113" t="s">
        <v>495</v>
      </c>
      <c r="D113" t="s">
        <v>496</v>
      </c>
      <c r="E113" t="s">
        <v>497</v>
      </c>
      <c r="F113" s="35">
        <v>4955</v>
      </c>
      <c r="G113" s="3">
        <v>9739</v>
      </c>
      <c r="H113">
        <v>2077786571</v>
      </c>
      <c r="I113" s="4" t="s">
        <v>343</v>
      </c>
      <c r="J113" s="4" t="s">
        <v>45</v>
      </c>
      <c r="K113" t="s">
        <v>45</v>
      </c>
      <c r="L113" s="36" t="s">
        <v>45</v>
      </c>
      <c r="M113" s="36">
        <v>2508</v>
      </c>
      <c r="N113" s="36" t="s">
        <v>45</v>
      </c>
      <c r="O113" s="36" t="s">
        <v>45</v>
      </c>
      <c r="P113" s="37">
        <v>26.36</v>
      </c>
      <c r="Q113" t="s">
        <v>44</v>
      </c>
      <c r="R113" t="s">
        <v>44</v>
      </c>
      <c r="S113" t="s">
        <v>44</v>
      </c>
      <c r="T113" t="s">
        <v>45</v>
      </c>
      <c r="U113" s="36" t="s">
        <v>44</v>
      </c>
      <c r="V113" s="36">
        <v>203590</v>
      </c>
      <c r="W113" s="36">
        <v>20542</v>
      </c>
      <c r="X113" s="36">
        <v>22344</v>
      </c>
      <c r="Y113" s="36">
        <v>25627</v>
      </c>
      <c r="Z113">
        <f t="shared" si="23"/>
        <v>0</v>
      </c>
      <c r="AA113">
        <f t="shared" si="40"/>
        <v>0</v>
      </c>
      <c r="AB113">
        <f t="shared" si="24"/>
        <v>0</v>
      </c>
      <c r="AC113">
        <f t="shared" si="41"/>
        <v>0</v>
      </c>
      <c r="AD113">
        <f t="shared" si="25"/>
        <v>0</v>
      </c>
      <c r="AE113">
        <f t="shared" si="26"/>
        <v>0</v>
      </c>
      <c r="AF113" s="38">
        <f t="shared" si="27"/>
        <v>0</v>
      </c>
      <c r="AG113" s="38">
        <f t="shared" si="28"/>
        <v>0</v>
      </c>
      <c r="AH113" s="38">
        <f t="shared" si="16"/>
        <v>0</v>
      </c>
      <c r="AI113">
        <f t="shared" si="29"/>
        <v>1</v>
      </c>
      <c r="AJ113">
        <f t="shared" si="30"/>
        <v>1</v>
      </c>
      <c r="AK113" t="str">
        <f t="shared" si="31"/>
        <v>Initial</v>
      </c>
      <c r="AL113">
        <f t="shared" si="32"/>
        <v>0</v>
      </c>
      <c r="AM113" t="str">
        <f t="shared" si="33"/>
        <v>RLIS</v>
      </c>
      <c r="AN113">
        <f t="shared" si="34"/>
        <v>0</v>
      </c>
      <c r="AO113">
        <f t="shared" si="35"/>
        <v>0</v>
      </c>
    </row>
    <row r="114" spans="1:41" ht="12.75">
      <c r="A114">
        <v>2310590</v>
      </c>
      <c r="B114">
        <v>511</v>
      </c>
      <c r="C114" t="s">
        <v>429</v>
      </c>
      <c r="D114" t="s">
        <v>430</v>
      </c>
      <c r="E114" t="s">
        <v>431</v>
      </c>
      <c r="F114" s="35">
        <v>4345</v>
      </c>
      <c r="G114" s="3">
        <v>1812</v>
      </c>
      <c r="H114">
        <v>2075825346</v>
      </c>
      <c r="I114" s="4" t="s">
        <v>343</v>
      </c>
      <c r="J114" s="4" t="s">
        <v>45</v>
      </c>
      <c r="K114" t="s">
        <v>45</v>
      </c>
      <c r="L114" s="36" t="s">
        <v>45</v>
      </c>
      <c r="M114" s="36">
        <v>2146</v>
      </c>
      <c r="N114" s="36" t="s">
        <v>45</v>
      </c>
      <c r="O114" s="36" t="s">
        <v>45</v>
      </c>
      <c r="P114" s="37">
        <v>22.06</v>
      </c>
      <c r="Q114" t="s">
        <v>44</v>
      </c>
      <c r="R114" t="s">
        <v>44</v>
      </c>
      <c r="S114" t="s">
        <v>44</v>
      </c>
      <c r="T114" t="s">
        <v>45</v>
      </c>
      <c r="U114" s="36" t="s">
        <v>44</v>
      </c>
      <c r="V114" s="36">
        <v>121068</v>
      </c>
      <c r="W114" s="36">
        <v>16802</v>
      </c>
      <c r="X114" s="36">
        <v>19394</v>
      </c>
      <c r="Y114" s="36">
        <v>14584</v>
      </c>
      <c r="Z114">
        <f t="shared" si="23"/>
        <v>0</v>
      </c>
      <c r="AA114">
        <f t="shared" si="40"/>
        <v>0</v>
      </c>
      <c r="AB114">
        <f t="shared" si="24"/>
        <v>0</v>
      </c>
      <c r="AC114">
        <f t="shared" si="41"/>
        <v>0</v>
      </c>
      <c r="AD114">
        <f t="shared" si="25"/>
        <v>0</v>
      </c>
      <c r="AE114">
        <f t="shared" si="26"/>
        <v>0</v>
      </c>
      <c r="AF114" s="38">
        <f t="shared" si="27"/>
        <v>0</v>
      </c>
      <c r="AG114" s="38">
        <f t="shared" si="28"/>
        <v>0</v>
      </c>
      <c r="AH114" s="38">
        <f t="shared" si="16"/>
        <v>0</v>
      </c>
      <c r="AI114">
        <f t="shared" si="29"/>
        <v>1</v>
      </c>
      <c r="AJ114">
        <f t="shared" si="30"/>
        <v>1</v>
      </c>
      <c r="AK114" t="str">
        <f t="shared" si="31"/>
        <v>Initial</v>
      </c>
      <c r="AL114">
        <f t="shared" si="32"/>
        <v>0</v>
      </c>
      <c r="AM114" t="str">
        <f t="shared" si="33"/>
        <v>RLIS</v>
      </c>
      <c r="AN114">
        <f t="shared" si="34"/>
        <v>0</v>
      </c>
      <c r="AO114">
        <f t="shared" si="35"/>
        <v>0</v>
      </c>
    </row>
    <row r="115" spans="1:41" ht="12.75">
      <c r="A115">
        <v>2310620</v>
      </c>
      <c r="B115">
        <v>512</v>
      </c>
      <c r="C115" t="s">
        <v>195</v>
      </c>
      <c r="D115" t="s">
        <v>196</v>
      </c>
      <c r="E115" t="s">
        <v>197</v>
      </c>
      <c r="F115" s="35">
        <v>4945</v>
      </c>
      <c r="G115" s="3">
        <v>239</v>
      </c>
      <c r="H115">
        <v>2076687749</v>
      </c>
      <c r="I115" s="4">
        <v>7</v>
      </c>
      <c r="J115" s="4" t="s">
        <v>44</v>
      </c>
      <c r="K115" t="s">
        <v>45</v>
      </c>
      <c r="L115" s="36" t="s">
        <v>46</v>
      </c>
      <c r="M115" s="36">
        <v>197</v>
      </c>
      <c r="N115" s="36" t="s">
        <v>46</v>
      </c>
      <c r="O115" s="36" t="s">
        <v>44</v>
      </c>
      <c r="P115" s="37">
        <v>23.88</v>
      </c>
      <c r="Q115" t="s">
        <v>44</v>
      </c>
      <c r="R115" t="s">
        <v>45</v>
      </c>
      <c r="S115" t="s">
        <v>44</v>
      </c>
      <c r="T115" t="s">
        <v>45</v>
      </c>
      <c r="U115" s="36" t="s">
        <v>45</v>
      </c>
      <c r="V115" s="36">
        <v>19716</v>
      </c>
      <c r="W115" s="36">
        <v>1666</v>
      </c>
      <c r="X115" s="36">
        <v>1657</v>
      </c>
      <c r="Y115" s="36">
        <v>1938</v>
      </c>
      <c r="Z115">
        <f t="shared" si="23"/>
        <v>1</v>
      </c>
      <c r="AA115">
        <f aca="true" t="shared" si="42" ref="AA115:AA198">IF(OR(M115&lt;600,N115="YES"),1,0)</f>
        <v>1</v>
      </c>
      <c r="AB115">
        <f t="shared" si="24"/>
        <v>0</v>
      </c>
      <c r="AC115">
        <f aca="true" t="shared" si="43" ref="AC115:AC198">IF(AND(OR(M115&lt;600,N115="YES"),(AA115=0)),"Trouble",0)</f>
        <v>0</v>
      </c>
      <c r="AD115">
        <f t="shared" si="25"/>
        <v>0</v>
      </c>
      <c r="AE115">
        <f t="shared" si="26"/>
        <v>0</v>
      </c>
      <c r="AF115" s="38" t="str">
        <f t="shared" si="27"/>
        <v>SRSA</v>
      </c>
      <c r="AG115" s="38">
        <f t="shared" si="28"/>
        <v>0</v>
      </c>
      <c r="AH115" s="38">
        <f t="shared" si="16"/>
        <v>0</v>
      </c>
      <c r="AI115">
        <f t="shared" si="29"/>
        <v>1</v>
      </c>
      <c r="AJ115">
        <f t="shared" si="30"/>
        <v>1</v>
      </c>
      <c r="AK115" t="str">
        <f t="shared" si="31"/>
        <v>Initial</v>
      </c>
      <c r="AL115" t="str">
        <f t="shared" si="32"/>
        <v>SRSA</v>
      </c>
      <c r="AM115">
        <f t="shared" si="33"/>
        <v>0</v>
      </c>
      <c r="AN115">
        <f t="shared" si="34"/>
        <v>0</v>
      </c>
      <c r="AO115">
        <f t="shared" si="35"/>
        <v>0</v>
      </c>
    </row>
    <row r="116" spans="1:41" ht="12.75">
      <c r="A116">
        <v>2310650</v>
      </c>
      <c r="B116">
        <v>513</v>
      </c>
      <c r="C116" t="s">
        <v>198</v>
      </c>
      <c r="D116" t="s">
        <v>199</v>
      </c>
      <c r="E116" t="s">
        <v>200</v>
      </c>
      <c r="F116" s="35">
        <v>4920</v>
      </c>
      <c r="G116" s="3">
        <v>649</v>
      </c>
      <c r="H116">
        <v>2076725502</v>
      </c>
      <c r="I116" s="4">
        <v>7</v>
      </c>
      <c r="J116" s="4" t="s">
        <v>44</v>
      </c>
      <c r="K116" t="s">
        <v>45</v>
      </c>
      <c r="L116" s="36" t="s">
        <v>46</v>
      </c>
      <c r="M116" s="36">
        <v>332</v>
      </c>
      <c r="N116" s="36" t="s">
        <v>46</v>
      </c>
      <c r="O116" s="36" t="s">
        <v>44</v>
      </c>
      <c r="P116" s="37">
        <v>42.09</v>
      </c>
      <c r="Q116" t="s">
        <v>44</v>
      </c>
      <c r="R116" t="s">
        <v>45</v>
      </c>
      <c r="S116" t="s">
        <v>44</v>
      </c>
      <c r="T116" t="s">
        <v>45</v>
      </c>
      <c r="U116" s="36" t="s">
        <v>45</v>
      </c>
      <c r="V116" s="36">
        <v>47371</v>
      </c>
      <c r="W116" s="36">
        <v>4544</v>
      </c>
      <c r="X116" s="36">
        <v>4061</v>
      </c>
      <c r="Y116" s="36">
        <v>3868</v>
      </c>
      <c r="Z116">
        <f t="shared" si="23"/>
        <v>1</v>
      </c>
      <c r="AA116">
        <f aca="true" t="shared" si="44" ref="AA116:AA130">IF(OR(M116&lt;600,N116="YES"),1,0)</f>
        <v>1</v>
      </c>
      <c r="AB116">
        <f t="shared" si="24"/>
        <v>0</v>
      </c>
      <c r="AC116">
        <f aca="true" t="shared" si="45" ref="AC116:AC130">IF(AND(OR(M116&lt;600,N116="YES"),(AA116=0)),"Trouble",0)</f>
        <v>0</v>
      </c>
      <c r="AD116">
        <f t="shared" si="25"/>
        <v>0</v>
      </c>
      <c r="AE116">
        <f t="shared" si="26"/>
        <v>0</v>
      </c>
      <c r="AF116" s="38" t="str">
        <f t="shared" si="27"/>
        <v>SRSA</v>
      </c>
      <c r="AG116" s="38">
        <f t="shared" si="28"/>
        <v>0</v>
      </c>
      <c r="AH116" s="38">
        <f t="shared" si="16"/>
        <v>0</v>
      </c>
      <c r="AI116">
        <f t="shared" si="29"/>
        <v>1</v>
      </c>
      <c r="AJ116">
        <f t="shared" si="30"/>
        <v>1</v>
      </c>
      <c r="AK116" t="str">
        <f t="shared" si="31"/>
        <v>Initial</v>
      </c>
      <c r="AL116" t="str">
        <f t="shared" si="32"/>
        <v>SRSA</v>
      </c>
      <c r="AM116">
        <f t="shared" si="33"/>
        <v>0</v>
      </c>
      <c r="AN116">
        <f t="shared" si="34"/>
        <v>0</v>
      </c>
      <c r="AO116">
        <f t="shared" si="35"/>
        <v>0</v>
      </c>
    </row>
    <row r="117" spans="1:41" ht="12.75">
      <c r="A117">
        <v>2310680</v>
      </c>
      <c r="B117">
        <v>514</v>
      </c>
      <c r="C117" t="s">
        <v>201</v>
      </c>
      <c r="D117" t="s">
        <v>107</v>
      </c>
      <c r="E117" t="s">
        <v>108</v>
      </c>
      <c r="F117" s="35">
        <v>4424</v>
      </c>
      <c r="G117" s="3">
        <v>9716</v>
      </c>
      <c r="H117">
        <v>2074482882</v>
      </c>
      <c r="I117" s="4">
        <v>7</v>
      </c>
      <c r="J117" s="4" t="s">
        <v>44</v>
      </c>
      <c r="K117" t="s">
        <v>45</v>
      </c>
      <c r="L117" s="36" t="s">
        <v>46</v>
      </c>
      <c r="M117" s="36">
        <v>199</v>
      </c>
      <c r="N117" s="36" t="s">
        <v>46</v>
      </c>
      <c r="O117" s="36" t="s">
        <v>44</v>
      </c>
      <c r="P117" s="37">
        <v>50.5</v>
      </c>
      <c r="Q117" t="s">
        <v>44</v>
      </c>
      <c r="R117" t="s">
        <v>45</v>
      </c>
      <c r="S117" t="s">
        <v>44</v>
      </c>
      <c r="T117" t="s">
        <v>45</v>
      </c>
      <c r="U117" s="36" t="s">
        <v>45</v>
      </c>
      <c r="V117" s="36">
        <v>24082</v>
      </c>
      <c r="W117" s="36">
        <v>2718</v>
      </c>
      <c r="X117" s="36">
        <v>2124</v>
      </c>
      <c r="Y117" s="36">
        <v>2062</v>
      </c>
      <c r="Z117">
        <f t="shared" si="23"/>
        <v>1</v>
      </c>
      <c r="AA117">
        <f t="shared" si="44"/>
        <v>1</v>
      </c>
      <c r="AB117">
        <f t="shared" si="24"/>
        <v>0</v>
      </c>
      <c r="AC117">
        <f t="shared" si="45"/>
        <v>0</v>
      </c>
      <c r="AD117">
        <f t="shared" si="25"/>
        <v>0</v>
      </c>
      <c r="AE117">
        <f t="shared" si="26"/>
        <v>0</v>
      </c>
      <c r="AF117" s="38" t="str">
        <f t="shared" si="27"/>
        <v>SRSA</v>
      </c>
      <c r="AG117" s="38">
        <f t="shared" si="28"/>
        <v>0</v>
      </c>
      <c r="AH117" s="38">
        <f t="shared" si="16"/>
        <v>0</v>
      </c>
      <c r="AI117">
        <f t="shared" si="29"/>
        <v>1</v>
      </c>
      <c r="AJ117">
        <f t="shared" si="30"/>
        <v>1</v>
      </c>
      <c r="AK117" t="str">
        <f t="shared" si="31"/>
        <v>Initial</v>
      </c>
      <c r="AL117" t="str">
        <f t="shared" si="32"/>
        <v>SRSA</v>
      </c>
      <c r="AM117">
        <f t="shared" si="33"/>
        <v>0</v>
      </c>
      <c r="AN117">
        <f t="shared" si="34"/>
        <v>0</v>
      </c>
      <c r="AO117">
        <f t="shared" si="35"/>
        <v>0</v>
      </c>
    </row>
    <row r="118" spans="1:41" ht="12.75">
      <c r="A118">
        <v>2310710</v>
      </c>
      <c r="B118">
        <v>515</v>
      </c>
      <c r="C118" t="s">
        <v>432</v>
      </c>
      <c r="D118" t="s">
        <v>433</v>
      </c>
      <c r="E118" t="s">
        <v>434</v>
      </c>
      <c r="F118" s="35">
        <v>4039</v>
      </c>
      <c r="G118" s="3">
        <v>1080</v>
      </c>
      <c r="H118">
        <v>2076573335</v>
      </c>
      <c r="I118" s="4" t="s">
        <v>435</v>
      </c>
      <c r="J118" s="4" t="s">
        <v>45</v>
      </c>
      <c r="K118" t="s">
        <v>45</v>
      </c>
      <c r="L118" s="36" t="s">
        <v>45</v>
      </c>
      <c r="M118" s="36">
        <v>1977</v>
      </c>
      <c r="N118" s="36" t="s">
        <v>45</v>
      </c>
      <c r="O118" s="36" t="s">
        <v>45</v>
      </c>
      <c r="P118" s="37">
        <v>12.69</v>
      </c>
      <c r="Q118" t="s">
        <v>45</v>
      </c>
      <c r="R118" t="s">
        <v>45</v>
      </c>
      <c r="S118" t="s">
        <v>44</v>
      </c>
      <c r="T118" t="s">
        <v>45</v>
      </c>
      <c r="U118" s="36" t="s">
        <v>45</v>
      </c>
      <c r="V118" s="36">
        <v>86574</v>
      </c>
      <c r="W118" s="36">
        <v>8868</v>
      </c>
      <c r="X118" s="36">
        <v>13434</v>
      </c>
      <c r="Y118" s="36">
        <v>12749</v>
      </c>
      <c r="Z118">
        <f t="shared" si="23"/>
        <v>0</v>
      </c>
      <c r="AA118">
        <f t="shared" si="44"/>
        <v>0</v>
      </c>
      <c r="AB118">
        <f t="shared" si="24"/>
        <v>0</v>
      </c>
      <c r="AC118">
        <f t="shared" si="45"/>
        <v>0</v>
      </c>
      <c r="AD118">
        <f t="shared" si="25"/>
        <v>0</v>
      </c>
      <c r="AE118">
        <f t="shared" si="26"/>
        <v>0</v>
      </c>
      <c r="AF118" s="38">
        <f t="shared" si="27"/>
        <v>0</v>
      </c>
      <c r="AG118" s="38">
        <f t="shared" si="28"/>
        <v>0</v>
      </c>
      <c r="AH118" s="38">
        <f t="shared" si="16"/>
        <v>0</v>
      </c>
      <c r="AI118">
        <f t="shared" si="29"/>
        <v>1</v>
      </c>
      <c r="AJ118">
        <f t="shared" si="30"/>
        <v>0</v>
      </c>
      <c r="AK118">
        <f t="shared" si="31"/>
        <v>0</v>
      </c>
      <c r="AL118">
        <f t="shared" si="32"/>
        <v>0</v>
      </c>
      <c r="AM118">
        <f t="shared" si="33"/>
        <v>0</v>
      </c>
      <c r="AN118">
        <f t="shared" si="34"/>
        <v>0</v>
      </c>
      <c r="AO118">
        <f t="shared" si="35"/>
        <v>0</v>
      </c>
    </row>
    <row r="119" spans="1:41" ht="12.75">
      <c r="A119">
        <v>2310740</v>
      </c>
      <c r="B119">
        <v>516</v>
      </c>
      <c r="C119" t="s">
        <v>436</v>
      </c>
      <c r="D119" t="s">
        <v>437</v>
      </c>
      <c r="E119" t="s">
        <v>438</v>
      </c>
      <c r="F119" s="35">
        <v>4347</v>
      </c>
      <c r="G119" s="3">
        <v>1799</v>
      </c>
      <c r="H119">
        <v>2076226351</v>
      </c>
      <c r="I119" s="4" t="s">
        <v>439</v>
      </c>
      <c r="J119" s="4" t="s">
        <v>45</v>
      </c>
      <c r="K119" t="s">
        <v>45</v>
      </c>
      <c r="L119" s="36" t="s">
        <v>45</v>
      </c>
      <c r="M119" s="36">
        <v>946</v>
      </c>
      <c r="N119" s="36" t="s">
        <v>45</v>
      </c>
      <c r="O119" s="36" t="s">
        <v>45</v>
      </c>
      <c r="P119" s="37">
        <v>16.68</v>
      </c>
      <c r="Q119" t="s">
        <v>45</v>
      </c>
      <c r="R119" t="s">
        <v>45</v>
      </c>
      <c r="S119" t="s">
        <v>44</v>
      </c>
      <c r="T119" t="s">
        <v>45</v>
      </c>
      <c r="U119" s="36" t="s">
        <v>45</v>
      </c>
      <c r="V119" s="36">
        <v>24061</v>
      </c>
      <c r="W119" s="36">
        <v>6458</v>
      </c>
      <c r="X119" s="36">
        <v>7775</v>
      </c>
      <c r="Y119" s="36">
        <v>5892</v>
      </c>
      <c r="Z119">
        <f t="shared" si="23"/>
        <v>0</v>
      </c>
      <c r="AA119">
        <f t="shared" si="44"/>
        <v>0</v>
      </c>
      <c r="AB119">
        <f t="shared" si="24"/>
        <v>0</v>
      </c>
      <c r="AC119">
        <f t="shared" si="45"/>
        <v>0</v>
      </c>
      <c r="AD119">
        <f t="shared" si="25"/>
        <v>0</v>
      </c>
      <c r="AE119">
        <f t="shared" si="26"/>
        <v>0</v>
      </c>
      <c r="AF119" s="38">
        <f t="shared" si="27"/>
        <v>0</v>
      </c>
      <c r="AG119" s="38">
        <f t="shared" si="28"/>
        <v>0</v>
      </c>
      <c r="AH119" s="38">
        <f t="shared" si="16"/>
        <v>0</v>
      </c>
      <c r="AI119">
        <f t="shared" si="29"/>
        <v>1</v>
      </c>
      <c r="AJ119">
        <f t="shared" si="30"/>
        <v>0</v>
      </c>
      <c r="AK119">
        <f t="shared" si="31"/>
        <v>0</v>
      </c>
      <c r="AL119">
        <f t="shared" si="32"/>
        <v>0</v>
      </c>
      <c r="AM119">
        <f t="shared" si="33"/>
        <v>0</v>
      </c>
      <c r="AN119">
        <f t="shared" si="34"/>
        <v>0</v>
      </c>
      <c r="AO119">
        <f t="shared" si="35"/>
        <v>0</v>
      </c>
    </row>
    <row r="120" spans="1:41" ht="12.75">
      <c r="A120">
        <v>2310770</v>
      </c>
      <c r="B120">
        <v>517</v>
      </c>
      <c r="C120" t="s">
        <v>440</v>
      </c>
      <c r="D120" t="s">
        <v>441</v>
      </c>
      <c r="E120" t="s">
        <v>442</v>
      </c>
      <c r="F120" s="35">
        <v>4270</v>
      </c>
      <c r="G120" s="3">
        <v>3390</v>
      </c>
      <c r="H120">
        <v>2077438972</v>
      </c>
      <c r="I120" s="4" t="s">
        <v>343</v>
      </c>
      <c r="J120" s="4" t="s">
        <v>45</v>
      </c>
      <c r="K120" t="s">
        <v>45</v>
      </c>
      <c r="L120" s="36" t="s">
        <v>45</v>
      </c>
      <c r="M120" s="36"/>
      <c r="N120" s="36" t="s">
        <v>45</v>
      </c>
      <c r="O120" s="36" t="s">
        <v>45</v>
      </c>
      <c r="P120" s="37">
        <v>12.917933131</v>
      </c>
      <c r="Q120" t="s">
        <v>45</v>
      </c>
      <c r="R120" t="s">
        <v>45</v>
      </c>
      <c r="S120" t="s">
        <v>44</v>
      </c>
      <c r="T120" t="s">
        <v>45</v>
      </c>
      <c r="U120" s="36" t="s">
        <v>45</v>
      </c>
      <c r="V120" s="36">
        <v>268714</v>
      </c>
      <c r="W120" s="36">
        <v>28943</v>
      </c>
      <c r="X120" s="36">
        <v>31661</v>
      </c>
      <c r="Y120" s="36">
        <v>36789</v>
      </c>
      <c r="Z120">
        <f t="shared" si="23"/>
        <v>0</v>
      </c>
      <c r="AA120">
        <f t="shared" si="44"/>
        <v>1</v>
      </c>
      <c r="AB120">
        <f t="shared" si="24"/>
        <v>0</v>
      </c>
      <c r="AC120">
        <f t="shared" si="45"/>
        <v>0</v>
      </c>
      <c r="AD120">
        <f t="shared" si="25"/>
        <v>0</v>
      </c>
      <c r="AE120">
        <f t="shared" si="26"/>
        <v>0</v>
      </c>
      <c r="AF120" s="38">
        <f t="shared" si="27"/>
        <v>0</v>
      </c>
      <c r="AG120" s="38">
        <f t="shared" si="28"/>
        <v>0</v>
      </c>
      <c r="AH120" s="38">
        <f t="shared" si="16"/>
        <v>0</v>
      </c>
      <c r="AI120">
        <f t="shared" si="29"/>
        <v>1</v>
      </c>
      <c r="AJ120">
        <f t="shared" si="30"/>
        <v>0</v>
      </c>
      <c r="AK120">
        <f t="shared" si="31"/>
        <v>0</v>
      </c>
      <c r="AL120">
        <f t="shared" si="32"/>
        <v>0</v>
      </c>
      <c r="AM120">
        <f t="shared" si="33"/>
        <v>0</v>
      </c>
      <c r="AN120">
        <f t="shared" si="34"/>
        <v>0</v>
      </c>
      <c r="AO120">
        <f t="shared" si="35"/>
        <v>0</v>
      </c>
    </row>
    <row r="121" spans="1:41" ht="12.75">
      <c r="A121">
        <v>2310830</v>
      </c>
      <c r="B121">
        <v>519</v>
      </c>
      <c r="C121" t="s">
        <v>202</v>
      </c>
      <c r="D121" t="s">
        <v>203</v>
      </c>
      <c r="E121" t="s">
        <v>204</v>
      </c>
      <c r="F121" s="35">
        <v>4652</v>
      </c>
      <c r="G121" s="3">
        <v>1200</v>
      </c>
      <c r="H121">
        <v>2077335573</v>
      </c>
      <c r="I121" s="4">
        <v>7</v>
      </c>
      <c r="J121" s="4" t="s">
        <v>44</v>
      </c>
      <c r="K121" t="s">
        <v>45</v>
      </c>
      <c r="L121" s="36" t="s">
        <v>46</v>
      </c>
      <c r="M121" s="36">
        <v>204</v>
      </c>
      <c r="N121" s="36" t="s">
        <v>46</v>
      </c>
      <c r="O121" s="36" t="s">
        <v>44</v>
      </c>
      <c r="P121" s="37">
        <v>60.54</v>
      </c>
      <c r="Q121" t="s">
        <v>44</v>
      </c>
      <c r="R121" t="s">
        <v>45</v>
      </c>
      <c r="S121" t="s">
        <v>44</v>
      </c>
      <c r="T121" t="s">
        <v>45</v>
      </c>
      <c r="U121" s="36" t="s">
        <v>45</v>
      </c>
      <c r="V121" s="36">
        <v>41959</v>
      </c>
      <c r="W121" s="36">
        <v>5274</v>
      </c>
      <c r="X121" s="36">
        <v>4075</v>
      </c>
      <c r="Y121" s="36">
        <v>3070</v>
      </c>
      <c r="Z121">
        <f t="shared" si="23"/>
        <v>1</v>
      </c>
      <c r="AA121">
        <f t="shared" si="44"/>
        <v>1</v>
      </c>
      <c r="AB121">
        <f t="shared" si="24"/>
        <v>0</v>
      </c>
      <c r="AC121">
        <f t="shared" si="45"/>
        <v>0</v>
      </c>
      <c r="AD121">
        <f t="shared" si="25"/>
        <v>0</v>
      </c>
      <c r="AE121">
        <f t="shared" si="26"/>
        <v>0</v>
      </c>
      <c r="AF121" s="38" t="str">
        <f t="shared" si="27"/>
        <v>SRSA</v>
      </c>
      <c r="AG121" s="38">
        <f t="shared" si="28"/>
        <v>0</v>
      </c>
      <c r="AH121" s="38">
        <f t="shared" si="16"/>
        <v>0</v>
      </c>
      <c r="AI121">
        <f t="shared" si="29"/>
        <v>1</v>
      </c>
      <c r="AJ121">
        <f t="shared" si="30"/>
        <v>1</v>
      </c>
      <c r="AK121" t="str">
        <f t="shared" si="31"/>
        <v>Initial</v>
      </c>
      <c r="AL121" t="str">
        <f t="shared" si="32"/>
        <v>SRSA</v>
      </c>
      <c r="AM121">
        <f t="shared" si="33"/>
        <v>0</v>
      </c>
      <c r="AN121">
        <f t="shared" si="34"/>
        <v>0</v>
      </c>
      <c r="AO121">
        <f t="shared" si="35"/>
        <v>0</v>
      </c>
    </row>
    <row r="122" spans="1:41" ht="12.75">
      <c r="A122">
        <v>2310890</v>
      </c>
      <c r="B122">
        <v>520</v>
      </c>
      <c r="C122" t="s">
        <v>444</v>
      </c>
      <c r="D122" t="s">
        <v>445</v>
      </c>
      <c r="E122" t="s">
        <v>446</v>
      </c>
      <c r="F122" s="35">
        <v>4742</v>
      </c>
      <c r="G122" s="3">
        <v>190</v>
      </c>
      <c r="H122">
        <v>2074734455</v>
      </c>
      <c r="I122" s="4">
        <v>6</v>
      </c>
      <c r="J122" s="4" t="s">
        <v>45</v>
      </c>
      <c r="K122" t="s">
        <v>45</v>
      </c>
      <c r="L122" s="36" t="s">
        <v>45</v>
      </c>
      <c r="M122" s="36">
        <v>611</v>
      </c>
      <c r="N122" s="36" t="s">
        <v>45</v>
      </c>
      <c r="O122" s="36" t="s">
        <v>45</v>
      </c>
      <c r="P122" s="37">
        <v>38.28</v>
      </c>
      <c r="Q122" t="s">
        <v>44</v>
      </c>
      <c r="R122" t="s">
        <v>44</v>
      </c>
      <c r="S122" t="s">
        <v>44</v>
      </c>
      <c r="T122" t="s">
        <v>45</v>
      </c>
      <c r="U122" s="36" t="s">
        <v>44</v>
      </c>
      <c r="V122" s="36">
        <v>43583</v>
      </c>
      <c r="W122" s="36">
        <v>8196</v>
      </c>
      <c r="X122" s="36">
        <v>6754</v>
      </c>
      <c r="Y122" s="36">
        <v>6843</v>
      </c>
      <c r="Z122">
        <f t="shared" si="23"/>
        <v>0</v>
      </c>
      <c r="AA122">
        <f t="shared" si="44"/>
        <v>0</v>
      </c>
      <c r="AB122">
        <f t="shared" si="24"/>
        <v>0</v>
      </c>
      <c r="AC122">
        <f t="shared" si="45"/>
        <v>0</v>
      </c>
      <c r="AD122">
        <f t="shared" si="25"/>
        <v>0</v>
      </c>
      <c r="AE122">
        <f t="shared" si="26"/>
        <v>0</v>
      </c>
      <c r="AF122" s="38">
        <f t="shared" si="27"/>
        <v>0</v>
      </c>
      <c r="AG122" s="38">
        <f t="shared" si="28"/>
        <v>0</v>
      </c>
      <c r="AH122" s="38">
        <f t="shared" si="16"/>
        <v>0</v>
      </c>
      <c r="AI122">
        <f t="shared" si="29"/>
        <v>1</v>
      </c>
      <c r="AJ122">
        <f t="shared" si="30"/>
        <v>1</v>
      </c>
      <c r="AK122" t="str">
        <f t="shared" si="31"/>
        <v>Initial</v>
      </c>
      <c r="AL122">
        <f t="shared" si="32"/>
        <v>0</v>
      </c>
      <c r="AM122" t="str">
        <f t="shared" si="33"/>
        <v>RLIS</v>
      </c>
      <c r="AN122">
        <f t="shared" si="34"/>
        <v>0</v>
      </c>
      <c r="AO122">
        <f t="shared" si="35"/>
        <v>0</v>
      </c>
    </row>
    <row r="123" spans="1:41" ht="12.75">
      <c r="A123">
        <v>2310920</v>
      </c>
      <c r="B123">
        <v>521</v>
      </c>
      <c r="C123" t="s">
        <v>447</v>
      </c>
      <c r="D123" t="s">
        <v>448</v>
      </c>
      <c r="E123" t="s">
        <v>449</v>
      </c>
      <c r="F123" s="35">
        <v>4224</v>
      </c>
      <c r="G123" s="3">
        <v>9519</v>
      </c>
      <c r="H123">
        <v>2075627254</v>
      </c>
      <c r="I123" s="4">
        <v>7</v>
      </c>
      <c r="J123" s="4" t="s">
        <v>44</v>
      </c>
      <c r="K123" t="s">
        <v>45</v>
      </c>
      <c r="L123" s="36" t="s">
        <v>46</v>
      </c>
      <c r="M123" s="36">
        <v>806</v>
      </c>
      <c r="N123" s="36" t="s">
        <v>45</v>
      </c>
      <c r="O123" s="36" t="s">
        <v>45</v>
      </c>
      <c r="P123" s="37">
        <v>28.13</v>
      </c>
      <c r="Q123" t="s">
        <v>44</v>
      </c>
      <c r="R123" t="s">
        <v>44</v>
      </c>
      <c r="S123" t="s">
        <v>44</v>
      </c>
      <c r="T123" t="s">
        <v>45</v>
      </c>
      <c r="U123" s="36" t="s">
        <v>44</v>
      </c>
      <c r="V123" s="36">
        <v>46905</v>
      </c>
      <c r="W123" s="36">
        <v>6765</v>
      </c>
      <c r="X123" s="36">
        <v>7791</v>
      </c>
      <c r="Y123" s="36">
        <v>8015</v>
      </c>
      <c r="Z123">
        <f t="shared" si="23"/>
        <v>1</v>
      </c>
      <c r="AA123">
        <f t="shared" si="44"/>
        <v>0</v>
      </c>
      <c r="AB123">
        <f t="shared" si="24"/>
        <v>0</v>
      </c>
      <c r="AC123">
        <f t="shared" si="45"/>
        <v>0</v>
      </c>
      <c r="AD123">
        <f t="shared" si="25"/>
        <v>0</v>
      </c>
      <c r="AE123">
        <f t="shared" si="26"/>
        <v>0</v>
      </c>
      <c r="AF123" s="38">
        <f t="shared" si="27"/>
        <v>0</v>
      </c>
      <c r="AG123" s="38">
        <f t="shared" si="28"/>
        <v>0</v>
      </c>
      <c r="AH123" s="38">
        <f t="shared" si="16"/>
        <v>0</v>
      </c>
      <c r="AI123">
        <f t="shared" si="29"/>
        <v>1</v>
      </c>
      <c r="AJ123">
        <f t="shared" si="30"/>
        <v>1</v>
      </c>
      <c r="AK123" t="str">
        <f t="shared" si="31"/>
        <v>Initial</v>
      </c>
      <c r="AL123">
        <f t="shared" si="32"/>
        <v>0</v>
      </c>
      <c r="AM123" t="str">
        <f t="shared" si="33"/>
        <v>RLIS</v>
      </c>
      <c r="AN123">
        <f t="shared" si="34"/>
        <v>0</v>
      </c>
      <c r="AO123">
        <f t="shared" si="35"/>
        <v>0</v>
      </c>
    </row>
    <row r="124" spans="1:41" ht="12.75">
      <c r="A124">
        <v>2310950</v>
      </c>
      <c r="B124">
        <v>522</v>
      </c>
      <c r="C124" t="s">
        <v>450</v>
      </c>
      <c r="D124" t="s">
        <v>451</v>
      </c>
      <c r="E124" t="s">
        <v>452</v>
      </c>
      <c r="F124" s="35">
        <v>4444</v>
      </c>
      <c r="G124" s="3">
        <v>279</v>
      </c>
      <c r="H124">
        <v>2078623255</v>
      </c>
      <c r="I124" s="4" t="s">
        <v>453</v>
      </c>
      <c r="J124" s="4" t="s">
        <v>45</v>
      </c>
      <c r="K124" t="s">
        <v>45</v>
      </c>
      <c r="L124" s="36" t="s">
        <v>45</v>
      </c>
      <c r="M124" s="36"/>
      <c r="N124" s="36" t="s">
        <v>45</v>
      </c>
      <c r="O124" s="36" t="s">
        <v>45</v>
      </c>
      <c r="P124" s="37">
        <v>11.8</v>
      </c>
      <c r="Q124" t="s">
        <v>45</v>
      </c>
      <c r="R124" t="s">
        <v>45</v>
      </c>
      <c r="S124" t="s">
        <v>45</v>
      </c>
      <c r="T124" t="s">
        <v>45</v>
      </c>
      <c r="U124" s="36" t="s">
        <v>45</v>
      </c>
      <c r="V124" s="36">
        <v>91747</v>
      </c>
      <c r="W124" s="36">
        <v>7583</v>
      </c>
      <c r="X124" s="36">
        <v>12791</v>
      </c>
      <c r="Y124" s="36">
        <v>13572</v>
      </c>
      <c r="Z124">
        <f t="shared" si="23"/>
        <v>0</v>
      </c>
      <c r="AA124">
        <f t="shared" si="44"/>
        <v>1</v>
      </c>
      <c r="AB124">
        <f t="shared" si="24"/>
        <v>0</v>
      </c>
      <c r="AC124">
        <f t="shared" si="45"/>
        <v>0</v>
      </c>
      <c r="AD124">
        <f t="shared" si="25"/>
        <v>0</v>
      </c>
      <c r="AE124">
        <f t="shared" si="26"/>
        <v>0</v>
      </c>
      <c r="AF124" s="38">
        <f t="shared" si="27"/>
        <v>0</v>
      </c>
      <c r="AG124" s="38">
        <f t="shared" si="28"/>
        <v>0</v>
      </c>
      <c r="AH124" s="38">
        <f t="shared" si="16"/>
        <v>0</v>
      </c>
      <c r="AI124">
        <f t="shared" si="29"/>
        <v>0</v>
      </c>
      <c r="AJ124">
        <f t="shared" si="30"/>
        <v>0</v>
      </c>
      <c r="AK124">
        <f t="shared" si="31"/>
        <v>0</v>
      </c>
      <c r="AL124">
        <f t="shared" si="32"/>
        <v>0</v>
      </c>
      <c r="AM124">
        <f t="shared" si="33"/>
        <v>0</v>
      </c>
      <c r="AN124">
        <f t="shared" si="34"/>
        <v>0</v>
      </c>
      <c r="AO124">
        <f t="shared" si="35"/>
        <v>0</v>
      </c>
    </row>
    <row r="125" spans="1:41" ht="12.75">
      <c r="A125">
        <v>2310980</v>
      </c>
      <c r="B125">
        <v>523</v>
      </c>
      <c r="C125" t="s">
        <v>454</v>
      </c>
      <c r="D125" t="s">
        <v>222</v>
      </c>
      <c r="E125" t="s">
        <v>223</v>
      </c>
      <c r="F125" s="35">
        <v>4419</v>
      </c>
      <c r="G125" s="3">
        <v>208</v>
      </c>
      <c r="H125">
        <v>2078485173</v>
      </c>
      <c r="I125" s="4">
        <v>7</v>
      </c>
      <c r="J125" s="4" t="s">
        <v>44</v>
      </c>
      <c r="K125" t="s">
        <v>45</v>
      </c>
      <c r="L125" s="36" t="s">
        <v>46</v>
      </c>
      <c r="M125" s="36">
        <v>645</v>
      </c>
      <c r="N125" s="36" t="s">
        <v>46</v>
      </c>
      <c r="O125" s="36" t="s">
        <v>45</v>
      </c>
      <c r="P125" s="37">
        <v>28.97</v>
      </c>
      <c r="Q125" t="s">
        <v>44</v>
      </c>
      <c r="R125" t="s">
        <v>44</v>
      </c>
      <c r="S125" t="s">
        <v>44</v>
      </c>
      <c r="T125" t="s">
        <v>45</v>
      </c>
      <c r="U125" s="36" t="s">
        <v>44</v>
      </c>
      <c r="V125" s="36">
        <v>35775</v>
      </c>
      <c r="W125" s="36">
        <v>5055</v>
      </c>
      <c r="X125" s="36">
        <v>5758</v>
      </c>
      <c r="Y125" s="36">
        <v>6104</v>
      </c>
      <c r="Z125">
        <f t="shared" si="23"/>
        <v>1</v>
      </c>
      <c r="AA125">
        <f t="shared" si="44"/>
        <v>0</v>
      </c>
      <c r="AB125">
        <f t="shared" si="24"/>
        <v>0</v>
      </c>
      <c r="AC125">
        <f t="shared" si="45"/>
        <v>0</v>
      </c>
      <c r="AD125">
        <f t="shared" si="25"/>
        <v>0</v>
      </c>
      <c r="AE125">
        <f t="shared" si="26"/>
        <v>0</v>
      </c>
      <c r="AF125" s="38">
        <f t="shared" si="27"/>
        <v>0</v>
      </c>
      <c r="AG125" s="38">
        <f t="shared" si="28"/>
        <v>0</v>
      </c>
      <c r="AH125" s="38">
        <f t="shared" si="16"/>
        <v>0</v>
      </c>
      <c r="AI125">
        <f t="shared" si="29"/>
        <v>1</v>
      </c>
      <c r="AJ125">
        <f t="shared" si="30"/>
        <v>1</v>
      </c>
      <c r="AK125" t="str">
        <f t="shared" si="31"/>
        <v>Initial</v>
      </c>
      <c r="AL125">
        <f t="shared" si="32"/>
        <v>0</v>
      </c>
      <c r="AM125" t="str">
        <f t="shared" si="33"/>
        <v>RLIS</v>
      </c>
      <c r="AN125">
        <f t="shared" si="34"/>
        <v>0</v>
      </c>
      <c r="AO125">
        <f t="shared" si="35"/>
        <v>0</v>
      </c>
    </row>
    <row r="126" spans="1:41" ht="12.75">
      <c r="A126">
        <v>2311010</v>
      </c>
      <c r="B126">
        <v>524</v>
      </c>
      <c r="C126" t="s">
        <v>205</v>
      </c>
      <c r="D126" t="s">
        <v>206</v>
      </c>
      <c r="E126" t="s">
        <v>207</v>
      </c>
      <c r="F126" s="35">
        <v>4785</v>
      </c>
      <c r="G126" s="3">
        <v>1200</v>
      </c>
      <c r="H126">
        <v>2078682746</v>
      </c>
      <c r="I126" s="4">
        <v>7</v>
      </c>
      <c r="J126" s="4" t="s">
        <v>44</v>
      </c>
      <c r="K126" t="s">
        <v>45</v>
      </c>
      <c r="L126" s="36" t="s">
        <v>46</v>
      </c>
      <c r="M126" s="36">
        <v>434</v>
      </c>
      <c r="N126" s="36" t="s">
        <v>46</v>
      </c>
      <c r="O126" s="36" t="s">
        <v>44</v>
      </c>
      <c r="P126" s="37">
        <v>53.85</v>
      </c>
      <c r="Q126" t="s">
        <v>44</v>
      </c>
      <c r="R126" t="s">
        <v>45</v>
      </c>
      <c r="S126" t="s">
        <v>44</v>
      </c>
      <c r="T126" t="s">
        <v>45</v>
      </c>
      <c r="U126" s="36" t="s">
        <v>45</v>
      </c>
      <c r="V126" s="36">
        <v>48972</v>
      </c>
      <c r="W126" s="36">
        <v>10037</v>
      </c>
      <c r="X126" s="36">
        <v>7830</v>
      </c>
      <c r="Y126" s="36">
        <v>5775</v>
      </c>
      <c r="Z126">
        <f t="shared" si="23"/>
        <v>1</v>
      </c>
      <c r="AA126">
        <f t="shared" si="44"/>
        <v>1</v>
      </c>
      <c r="AB126">
        <f t="shared" si="24"/>
        <v>0</v>
      </c>
      <c r="AC126">
        <f t="shared" si="45"/>
        <v>0</v>
      </c>
      <c r="AD126">
        <f t="shared" si="25"/>
        <v>0</v>
      </c>
      <c r="AE126">
        <f t="shared" si="26"/>
        <v>0</v>
      </c>
      <c r="AF126" s="38" t="str">
        <f t="shared" si="27"/>
        <v>SRSA</v>
      </c>
      <c r="AG126" s="38">
        <f t="shared" si="28"/>
        <v>0</v>
      </c>
      <c r="AH126" s="38">
        <f t="shared" si="16"/>
        <v>0</v>
      </c>
      <c r="AI126">
        <f t="shared" si="29"/>
        <v>1</v>
      </c>
      <c r="AJ126">
        <f t="shared" si="30"/>
        <v>1</v>
      </c>
      <c r="AK126" t="str">
        <f t="shared" si="31"/>
        <v>Initial</v>
      </c>
      <c r="AL126" t="str">
        <f t="shared" si="32"/>
        <v>SRSA</v>
      </c>
      <c r="AM126">
        <f t="shared" si="33"/>
        <v>0</v>
      </c>
      <c r="AN126">
        <f t="shared" si="34"/>
        <v>0</v>
      </c>
      <c r="AO126">
        <f t="shared" si="35"/>
        <v>0</v>
      </c>
    </row>
    <row r="127" spans="1:41" ht="12.75">
      <c r="A127">
        <v>2311040</v>
      </c>
      <c r="B127">
        <v>525</v>
      </c>
      <c r="C127" t="s">
        <v>208</v>
      </c>
      <c r="D127" t="s">
        <v>209</v>
      </c>
      <c r="E127" t="s">
        <v>210</v>
      </c>
      <c r="F127" s="35">
        <v>4777</v>
      </c>
      <c r="G127" s="3">
        <v>20</v>
      </c>
      <c r="H127">
        <v>2073654272</v>
      </c>
      <c r="I127" s="4">
        <v>7</v>
      </c>
      <c r="J127" s="4" t="s">
        <v>44</v>
      </c>
      <c r="K127" t="s">
        <v>45</v>
      </c>
      <c r="L127" s="36" t="s">
        <v>46</v>
      </c>
      <c r="M127" s="36">
        <v>456</v>
      </c>
      <c r="N127" s="36" t="s">
        <v>46</v>
      </c>
      <c r="O127" s="36" t="s">
        <v>44</v>
      </c>
      <c r="P127" s="37">
        <v>39.16</v>
      </c>
      <c r="Q127" t="s">
        <v>44</v>
      </c>
      <c r="R127" t="s">
        <v>45</v>
      </c>
      <c r="S127" t="s">
        <v>44</v>
      </c>
      <c r="T127" t="s">
        <v>45</v>
      </c>
      <c r="U127" s="36" t="s">
        <v>45</v>
      </c>
      <c r="V127" s="36">
        <v>55856</v>
      </c>
      <c r="W127" s="36">
        <v>6297</v>
      </c>
      <c r="X127" s="36">
        <v>6147</v>
      </c>
      <c r="Y127" s="36">
        <v>4945</v>
      </c>
      <c r="Z127">
        <f t="shared" si="23"/>
        <v>1</v>
      </c>
      <c r="AA127">
        <f t="shared" si="44"/>
        <v>1</v>
      </c>
      <c r="AB127">
        <f t="shared" si="24"/>
        <v>0</v>
      </c>
      <c r="AC127">
        <f t="shared" si="45"/>
        <v>0</v>
      </c>
      <c r="AD127">
        <f t="shared" si="25"/>
        <v>0</v>
      </c>
      <c r="AE127">
        <f t="shared" si="26"/>
        <v>0</v>
      </c>
      <c r="AF127" s="38" t="str">
        <f t="shared" si="27"/>
        <v>SRSA</v>
      </c>
      <c r="AG127" s="38">
        <f t="shared" si="28"/>
        <v>0</v>
      </c>
      <c r="AH127" s="38">
        <f t="shared" si="16"/>
        <v>0</v>
      </c>
      <c r="AI127">
        <f t="shared" si="29"/>
        <v>1</v>
      </c>
      <c r="AJ127">
        <f t="shared" si="30"/>
        <v>1</v>
      </c>
      <c r="AK127" t="str">
        <f t="shared" si="31"/>
        <v>Initial</v>
      </c>
      <c r="AL127" t="str">
        <f t="shared" si="32"/>
        <v>SRSA</v>
      </c>
      <c r="AM127">
        <f t="shared" si="33"/>
        <v>0</v>
      </c>
      <c r="AN127">
        <f t="shared" si="34"/>
        <v>0</v>
      </c>
      <c r="AO127">
        <f t="shared" si="35"/>
        <v>0</v>
      </c>
    </row>
    <row r="128" spans="1:41" ht="12.75">
      <c r="A128">
        <v>2311070</v>
      </c>
      <c r="B128">
        <v>526</v>
      </c>
      <c r="C128" t="s">
        <v>211</v>
      </c>
      <c r="D128" t="s">
        <v>140</v>
      </c>
      <c r="E128" t="s">
        <v>141</v>
      </c>
      <c r="F128" s="35">
        <v>4605</v>
      </c>
      <c r="G128" s="3">
        <v>9708</v>
      </c>
      <c r="H128">
        <v>2076677571</v>
      </c>
      <c r="I128" s="4">
        <v>7</v>
      </c>
      <c r="J128" s="4" t="s">
        <v>44</v>
      </c>
      <c r="K128" t="s">
        <v>45</v>
      </c>
      <c r="L128" s="36" t="s">
        <v>46</v>
      </c>
      <c r="M128" s="36">
        <v>81</v>
      </c>
      <c r="N128" s="36" t="s">
        <v>46</v>
      </c>
      <c r="O128" s="36" t="s">
        <v>44</v>
      </c>
      <c r="P128" s="37">
        <v>33.72</v>
      </c>
      <c r="Q128" t="s">
        <v>44</v>
      </c>
      <c r="R128" t="s">
        <v>44</v>
      </c>
      <c r="S128" t="s">
        <v>44</v>
      </c>
      <c r="T128" t="s">
        <v>45</v>
      </c>
      <c r="U128" s="36" t="s">
        <v>45</v>
      </c>
      <c r="V128" s="36">
        <v>9102</v>
      </c>
      <c r="W128" s="36">
        <v>789</v>
      </c>
      <c r="X128" s="36">
        <v>899</v>
      </c>
      <c r="Y128" s="36">
        <v>753</v>
      </c>
      <c r="Z128">
        <f t="shared" si="23"/>
        <v>1</v>
      </c>
      <c r="AA128">
        <f t="shared" si="44"/>
        <v>1</v>
      </c>
      <c r="AB128">
        <f t="shared" si="24"/>
        <v>0</v>
      </c>
      <c r="AC128">
        <f t="shared" si="45"/>
        <v>0</v>
      </c>
      <c r="AD128">
        <f t="shared" si="25"/>
        <v>0</v>
      </c>
      <c r="AE128">
        <f t="shared" si="26"/>
        <v>0</v>
      </c>
      <c r="AF128" s="38" t="str">
        <f t="shared" si="27"/>
        <v>SRSA</v>
      </c>
      <c r="AG128" s="38">
        <f t="shared" si="28"/>
        <v>0</v>
      </c>
      <c r="AH128" s="38">
        <f t="shared" si="16"/>
        <v>0</v>
      </c>
      <c r="AI128">
        <f t="shared" si="29"/>
        <v>1</v>
      </c>
      <c r="AJ128">
        <f t="shared" si="30"/>
        <v>1</v>
      </c>
      <c r="AK128" t="str">
        <f t="shared" si="31"/>
        <v>Initial</v>
      </c>
      <c r="AL128" t="str">
        <f t="shared" si="32"/>
        <v>SRSA</v>
      </c>
      <c r="AM128">
        <f t="shared" si="33"/>
        <v>0</v>
      </c>
      <c r="AN128">
        <f t="shared" si="34"/>
        <v>0</v>
      </c>
      <c r="AO128">
        <f t="shared" si="35"/>
        <v>0</v>
      </c>
    </row>
    <row r="129" spans="1:41" ht="12.75">
      <c r="A129">
        <v>2311100</v>
      </c>
      <c r="B129">
        <v>527</v>
      </c>
      <c r="C129" t="s">
        <v>455</v>
      </c>
      <c r="D129" t="s">
        <v>456</v>
      </c>
      <c r="E129" t="s">
        <v>457</v>
      </c>
      <c r="F129" s="35">
        <v>4743</v>
      </c>
      <c r="G129" s="3">
        <v>1232</v>
      </c>
      <c r="H129">
        <v>2078343189</v>
      </c>
      <c r="I129" s="4">
        <v>7</v>
      </c>
      <c r="J129" s="4" t="s">
        <v>44</v>
      </c>
      <c r="K129" t="s">
        <v>45</v>
      </c>
      <c r="L129" s="36" t="s">
        <v>46</v>
      </c>
      <c r="M129" s="36">
        <v>1167</v>
      </c>
      <c r="N129" s="36" t="s">
        <v>45</v>
      </c>
      <c r="O129" s="36" t="s">
        <v>45</v>
      </c>
      <c r="P129" s="37">
        <v>33.2</v>
      </c>
      <c r="Q129" t="s">
        <v>44</v>
      </c>
      <c r="R129" t="s">
        <v>44</v>
      </c>
      <c r="S129" t="s">
        <v>44</v>
      </c>
      <c r="T129" t="s">
        <v>45</v>
      </c>
      <c r="U129" s="36" t="s">
        <v>44</v>
      </c>
      <c r="V129" s="36">
        <v>92575</v>
      </c>
      <c r="W129" s="36">
        <v>18891</v>
      </c>
      <c r="X129" s="36">
        <v>15157</v>
      </c>
      <c r="Y129" s="36">
        <v>13469</v>
      </c>
      <c r="Z129">
        <f t="shared" si="23"/>
        <v>1</v>
      </c>
      <c r="AA129">
        <f t="shared" si="44"/>
        <v>0</v>
      </c>
      <c r="AB129">
        <f t="shared" si="24"/>
        <v>0</v>
      </c>
      <c r="AC129">
        <f t="shared" si="45"/>
        <v>0</v>
      </c>
      <c r="AD129">
        <f t="shared" si="25"/>
        <v>0</v>
      </c>
      <c r="AE129">
        <f t="shared" si="26"/>
        <v>0</v>
      </c>
      <c r="AF129" s="38">
        <f t="shared" si="27"/>
        <v>0</v>
      </c>
      <c r="AG129" s="38">
        <f t="shared" si="28"/>
        <v>0</v>
      </c>
      <c r="AH129" s="38">
        <f t="shared" si="16"/>
        <v>0</v>
      </c>
      <c r="AI129">
        <f t="shared" si="29"/>
        <v>1</v>
      </c>
      <c r="AJ129">
        <f t="shared" si="30"/>
        <v>1</v>
      </c>
      <c r="AK129" t="str">
        <f t="shared" si="31"/>
        <v>Initial</v>
      </c>
      <c r="AL129">
        <f t="shared" si="32"/>
        <v>0</v>
      </c>
      <c r="AM129" t="str">
        <f t="shared" si="33"/>
        <v>RLIS</v>
      </c>
      <c r="AN129">
        <f t="shared" si="34"/>
        <v>0</v>
      </c>
      <c r="AO129">
        <f t="shared" si="35"/>
        <v>0</v>
      </c>
    </row>
    <row r="130" spans="1:41" ht="12.75">
      <c r="A130">
        <v>2311130</v>
      </c>
      <c r="B130">
        <v>528</v>
      </c>
      <c r="C130" t="s">
        <v>458</v>
      </c>
      <c r="D130" t="s">
        <v>318</v>
      </c>
      <c r="E130" t="s">
        <v>182</v>
      </c>
      <c r="F130" s="35">
        <v>4843</v>
      </c>
      <c r="G130" s="3">
        <v>1267</v>
      </c>
      <c r="H130">
        <v>2072363358</v>
      </c>
      <c r="I130" s="4" t="s">
        <v>343</v>
      </c>
      <c r="J130" s="4" t="s">
        <v>45</v>
      </c>
      <c r="K130" t="s">
        <v>45</v>
      </c>
      <c r="L130" s="36" t="s">
        <v>45</v>
      </c>
      <c r="M130" s="36">
        <v>829</v>
      </c>
      <c r="N130" s="36" t="s">
        <v>45</v>
      </c>
      <c r="O130" s="36" t="s">
        <v>45</v>
      </c>
      <c r="P130" s="37">
        <v>21.63</v>
      </c>
      <c r="Q130" t="s">
        <v>44</v>
      </c>
      <c r="R130" t="s">
        <v>44</v>
      </c>
      <c r="S130" t="s">
        <v>44</v>
      </c>
      <c r="T130" t="s">
        <v>45</v>
      </c>
      <c r="U130" s="36" t="s">
        <v>44</v>
      </c>
      <c r="V130" s="36">
        <v>57507</v>
      </c>
      <c r="W130" s="36">
        <v>2937</v>
      </c>
      <c r="X130" s="36">
        <v>5037</v>
      </c>
      <c r="Y130" s="36">
        <v>5630</v>
      </c>
      <c r="Z130">
        <f t="shared" si="23"/>
        <v>0</v>
      </c>
      <c r="AA130">
        <f t="shared" si="44"/>
        <v>0</v>
      </c>
      <c r="AB130">
        <f t="shared" si="24"/>
        <v>0</v>
      </c>
      <c r="AC130">
        <f t="shared" si="45"/>
        <v>0</v>
      </c>
      <c r="AD130">
        <f t="shared" si="25"/>
        <v>0</v>
      </c>
      <c r="AE130">
        <f t="shared" si="26"/>
        <v>0</v>
      </c>
      <c r="AF130" s="38">
        <f t="shared" si="27"/>
        <v>0</v>
      </c>
      <c r="AG130" s="38">
        <f t="shared" si="28"/>
        <v>0</v>
      </c>
      <c r="AH130" s="38">
        <f t="shared" si="16"/>
        <v>0</v>
      </c>
      <c r="AI130">
        <f t="shared" si="29"/>
        <v>1</v>
      </c>
      <c r="AJ130">
        <f t="shared" si="30"/>
        <v>1</v>
      </c>
      <c r="AK130" t="str">
        <f t="shared" si="31"/>
        <v>Initial</v>
      </c>
      <c r="AL130">
        <f t="shared" si="32"/>
        <v>0</v>
      </c>
      <c r="AM130" t="str">
        <f t="shared" si="33"/>
        <v>RLIS</v>
      </c>
      <c r="AN130">
        <f t="shared" si="34"/>
        <v>0</v>
      </c>
      <c r="AO130">
        <f t="shared" si="35"/>
        <v>0</v>
      </c>
    </row>
    <row r="131" spans="1:41" ht="12.75">
      <c r="A131">
        <v>2311160</v>
      </c>
      <c r="B131">
        <v>529</v>
      </c>
      <c r="C131" t="s">
        <v>459</v>
      </c>
      <c r="D131" t="s">
        <v>225</v>
      </c>
      <c r="E131" t="s">
        <v>460</v>
      </c>
      <c r="F131" s="35">
        <v>4730</v>
      </c>
      <c r="G131" s="3">
        <v>190</v>
      </c>
      <c r="H131">
        <v>2075326555</v>
      </c>
      <c r="I131" s="4">
        <v>7</v>
      </c>
      <c r="J131" s="4" t="s">
        <v>44</v>
      </c>
      <c r="K131" t="s">
        <v>45</v>
      </c>
      <c r="L131" s="36" t="s">
        <v>46</v>
      </c>
      <c r="M131" s="36">
        <v>1247</v>
      </c>
      <c r="N131" s="36" t="s">
        <v>45</v>
      </c>
      <c r="O131" s="36" t="s">
        <v>45</v>
      </c>
      <c r="P131" s="37">
        <v>38.72</v>
      </c>
      <c r="Q131" t="s">
        <v>44</v>
      </c>
      <c r="R131" t="s">
        <v>44</v>
      </c>
      <c r="S131" t="s">
        <v>44</v>
      </c>
      <c r="T131" t="s">
        <v>45</v>
      </c>
      <c r="U131" s="36" t="s">
        <v>44</v>
      </c>
      <c r="V131" s="36">
        <v>93398</v>
      </c>
      <c r="W131" s="36">
        <v>15093</v>
      </c>
      <c r="X131" s="36">
        <v>13897</v>
      </c>
      <c r="Y131" s="36">
        <v>13245</v>
      </c>
      <c r="Z131">
        <f t="shared" si="23"/>
        <v>1</v>
      </c>
      <c r="AA131">
        <f t="shared" si="42"/>
        <v>0</v>
      </c>
      <c r="AB131">
        <f t="shared" si="24"/>
        <v>0</v>
      </c>
      <c r="AC131">
        <f t="shared" si="43"/>
        <v>0</v>
      </c>
      <c r="AD131">
        <f t="shared" si="25"/>
        <v>0</v>
      </c>
      <c r="AE131">
        <f t="shared" si="26"/>
        <v>0</v>
      </c>
      <c r="AF131" s="38">
        <f t="shared" si="27"/>
        <v>0</v>
      </c>
      <c r="AG131" s="38">
        <f t="shared" si="28"/>
        <v>0</v>
      </c>
      <c r="AH131" s="38">
        <f t="shared" si="16"/>
        <v>0</v>
      </c>
      <c r="AI131">
        <f t="shared" si="29"/>
        <v>1</v>
      </c>
      <c r="AJ131">
        <f t="shared" si="30"/>
        <v>1</v>
      </c>
      <c r="AK131" t="str">
        <f t="shared" si="31"/>
        <v>Initial</v>
      </c>
      <c r="AL131">
        <f t="shared" si="32"/>
        <v>0</v>
      </c>
      <c r="AM131" t="str">
        <f t="shared" si="33"/>
        <v>RLIS</v>
      </c>
      <c r="AN131">
        <f t="shared" si="34"/>
        <v>0</v>
      </c>
      <c r="AO131">
        <f t="shared" si="35"/>
        <v>0</v>
      </c>
    </row>
    <row r="132" spans="1:41" ht="12.75">
      <c r="A132">
        <v>2311220</v>
      </c>
      <c r="B132">
        <v>530</v>
      </c>
      <c r="C132" t="s">
        <v>212</v>
      </c>
      <c r="D132" t="s">
        <v>213</v>
      </c>
      <c r="E132" t="s">
        <v>214</v>
      </c>
      <c r="F132" s="35">
        <v>4455</v>
      </c>
      <c r="G132" s="3">
        <v>9730</v>
      </c>
      <c r="H132">
        <v>2077382665</v>
      </c>
      <c r="I132" s="4">
        <v>7</v>
      </c>
      <c r="J132" s="4" t="s">
        <v>44</v>
      </c>
      <c r="K132" t="s">
        <v>45</v>
      </c>
      <c r="L132" s="36" t="s">
        <v>46</v>
      </c>
      <c r="M132" s="36">
        <v>239</v>
      </c>
      <c r="N132" s="36" t="s">
        <v>46</v>
      </c>
      <c r="O132" s="36" t="s">
        <v>44</v>
      </c>
      <c r="P132" s="37">
        <v>41.87</v>
      </c>
      <c r="Q132" t="s">
        <v>44</v>
      </c>
      <c r="R132" t="s">
        <v>44</v>
      </c>
      <c r="S132" t="s">
        <v>44</v>
      </c>
      <c r="T132" t="s">
        <v>45</v>
      </c>
      <c r="U132" s="36" t="s">
        <v>45</v>
      </c>
      <c r="V132" s="36">
        <v>33964</v>
      </c>
      <c r="W132" s="36">
        <v>4953</v>
      </c>
      <c r="X132" s="36">
        <v>5136</v>
      </c>
      <c r="Y132" s="36">
        <v>4054</v>
      </c>
      <c r="Z132">
        <f t="shared" si="23"/>
        <v>1</v>
      </c>
      <c r="AA132">
        <f>IF(OR(M132&lt;600,N132="YES"),1,0)</f>
        <v>1</v>
      </c>
      <c r="AB132">
        <f t="shared" si="24"/>
        <v>0</v>
      </c>
      <c r="AC132">
        <f>IF(AND(OR(M132&lt;600,N132="YES"),(AA132=0)),"Trouble",0)</f>
        <v>0</v>
      </c>
      <c r="AD132">
        <f t="shared" si="25"/>
        <v>0</v>
      </c>
      <c r="AE132">
        <f t="shared" si="26"/>
        <v>0</v>
      </c>
      <c r="AF132" s="38" t="str">
        <f t="shared" si="27"/>
        <v>SRSA</v>
      </c>
      <c r="AG132" s="38">
        <f t="shared" si="28"/>
        <v>0</v>
      </c>
      <c r="AH132" s="38">
        <f t="shared" si="16"/>
        <v>0</v>
      </c>
      <c r="AI132">
        <f t="shared" si="29"/>
        <v>1</v>
      </c>
      <c r="AJ132">
        <f t="shared" si="30"/>
        <v>1</v>
      </c>
      <c r="AK132" t="str">
        <f t="shared" si="31"/>
        <v>Initial</v>
      </c>
      <c r="AL132" t="str">
        <f t="shared" si="32"/>
        <v>SRSA</v>
      </c>
      <c r="AM132">
        <f t="shared" si="33"/>
        <v>0</v>
      </c>
      <c r="AN132">
        <f t="shared" si="34"/>
        <v>0</v>
      </c>
      <c r="AO132">
        <f t="shared" si="35"/>
        <v>0</v>
      </c>
    </row>
    <row r="133" spans="1:41" ht="12.75">
      <c r="A133">
        <v>2311250</v>
      </c>
      <c r="B133">
        <v>531</v>
      </c>
      <c r="C133" t="s">
        <v>461</v>
      </c>
      <c r="D133" t="s">
        <v>462</v>
      </c>
      <c r="E133" t="s">
        <v>463</v>
      </c>
      <c r="F133" s="35">
        <v>4448</v>
      </c>
      <c r="G133" s="3">
        <v>326</v>
      </c>
      <c r="H133">
        <v>2077323112</v>
      </c>
      <c r="I133" s="4">
        <v>7</v>
      </c>
      <c r="J133" s="4" t="s">
        <v>44</v>
      </c>
      <c r="K133" t="s">
        <v>45</v>
      </c>
      <c r="L133" s="36" t="s">
        <v>46</v>
      </c>
      <c r="M133" s="36">
        <v>715</v>
      </c>
      <c r="N133" s="36" t="s">
        <v>45</v>
      </c>
      <c r="O133" s="36" t="s">
        <v>45</v>
      </c>
      <c r="P133" s="37">
        <v>37.7</v>
      </c>
      <c r="Q133" t="s">
        <v>44</v>
      </c>
      <c r="R133" t="s">
        <v>44</v>
      </c>
      <c r="S133" t="s">
        <v>44</v>
      </c>
      <c r="T133" t="s">
        <v>45</v>
      </c>
      <c r="U133" s="36" t="s">
        <v>44</v>
      </c>
      <c r="V133" s="36">
        <v>46450</v>
      </c>
      <c r="W133" s="36">
        <v>7860</v>
      </c>
      <c r="X133" s="36">
        <v>7152</v>
      </c>
      <c r="Y133" s="36">
        <v>7398</v>
      </c>
      <c r="Z133">
        <f t="shared" si="23"/>
        <v>1</v>
      </c>
      <c r="AA133">
        <f>IF(OR(M133&lt;600,N133="YES"),1,0)</f>
        <v>0</v>
      </c>
      <c r="AB133">
        <f t="shared" si="24"/>
        <v>0</v>
      </c>
      <c r="AC133">
        <f>IF(AND(OR(M133&lt;600,N133="YES"),(AA133=0)),"Trouble",0)</f>
        <v>0</v>
      </c>
      <c r="AD133">
        <f t="shared" si="25"/>
        <v>0</v>
      </c>
      <c r="AE133">
        <f t="shared" si="26"/>
        <v>0</v>
      </c>
      <c r="AF133" s="38">
        <f t="shared" si="27"/>
        <v>0</v>
      </c>
      <c r="AG133" s="38">
        <f t="shared" si="28"/>
        <v>0</v>
      </c>
      <c r="AH133" s="38">
        <f t="shared" si="16"/>
        <v>0</v>
      </c>
      <c r="AI133">
        <f t="shared" si="29"/>
        <v>1</v>
      </c>
      <c r="AJ133">
        <f t="shared" si="30"/>
        <v>1</v>
      </c>
      <c r="AK133" t="str">
        <f t="shared" si="31"/>
        <v>Initial</v>
      </c>
      <c r="AL133">
        <f t="shared" si="32"/>
        <v>0</v>
      </c>
      <c r="AM133" t="str">
        <f t="shared" si="33"/>
        <v>RLIS</v>
      </c>
      <c r="AN133">
        <f t="shared" si="34"/>
        <v>0</v>
      </c>
      <c r="AO133">
        <f t="shared" si="35"/>
        <v>0</v>
      </c>
    </row>
    <row r="134" spans="1:41" ht="12.75">
      <c r="A134">
        <v>2311280</v>
      </c>
      <c r="B134">
        <v>532</v>
      </c>
      <c r="C134" t="s">
        <v>215</v>
      </c>
      <c r="D134" t="s">
        <v>216</v>
      </c>
      <c r="E134" t="s">
        <v>217</v>
      </c>
      <c r="F134" s="35">
        <v>4732</v>
      </c>
      <c r="G134" s="3">
        <v>289</v>
      </c>
      <c r="H134">
        <v>2074353661</v>
      </c>
      <c r="I134" s="4">
        <v>7</v>
      </c>
      <c r="J134" s="4" t="s">
        <v>44</v>
      </c>
      <c r="K134" t="s">
        <v>45</v>
      </c>
      <c r="L134" s="36" t="s">
        <v>46</v>
      </c>
      <c r="M134" s="36">
        <v>348</v>
      </c>
      <c r="N134" s="36" t="s">
        <v>46</v>
      </c>
      <c r="O134" s="36" t="s">
        <v>44</v>
      </c>
      <c r="P134" s="37">
        <v>25.9</v>
      </c>
      <c r="Q134" t="s">
        <v>44</v>
      </c>
      <c r="R134" t="s">
        <v>44</v>
      </c>
      <c r="S134" t="s">
        <v>44</v>
      </c>
      <c r="T134" t="s">
        <v>45</v>
      </c>
      <c r="U134" s="36" t="s">
        <v>45</v>
      </c>
      <c r="V134" s="36">
        <v>30740</v>
      </c>
      <c r="W134" s="36">
        <v>3653</v>
      </c>
      <c r="X134" s="36">
        <v>3884</v>
      </c>
      <c r="Y134" s="36">
        <v>3803</v>
      </c>
      <c r="Z134">
        <f aca="true" t="shared" si="46" ref="Z134:Z197">IF(OR(J134="YES",L134="YES"),1,0)</f>
        <v>1</v>
      </c>
      <c r="AA134">
        <f t="shared" si="42"/>
        <v>1</v>
      </c>
      <c r="AB134">
        <f aca="true" t="shared" si="47" ref="AB134:AB197">IF(AND(OR(J134="YES",L134="YES"),(Z134=0)),"Trouble",0)</f>
        <v>0</v>
      </c>
      <c r="AC134">
        <f t="shared" si="43"/>
        <v>0</v>
      </c>
      <c r="AD134">
        <f aca="true" t="shared" si="48" ref="AD134:AD197">IF(AND(AND(J134="NO",L134="NO"),(O134="YES")),"Trouble",0)</f>
        <v>0</v>
      </c>
      <c r="AE134">
        <f aca="true" t="shared" si="49" ref="AE134:AE197">IF(AND(AND(M134&gt;=600,N134="NO"),(O134="YES")),"Trouble",0)</f>
        <v>0</v>
      </c>
      <c r="AF134" s="38" t="str">
        <f aca="true" t="shared" si="50" ref="AF134:AF197">IF(AND(Z134=1,AA134=1),"SRSA",0)</f>
        <v>SRSA</v>
      </c>
      <c r="AG134" s="38">
        <f aca="true" t="shared" si="51" ref="AG134:AG197">IF(AND(AF134=0,O134="YES"),"Trouble",0)</f>
        <v>0</v>
      </c>
      <c r="AH134" s="38">
        <f aca="true" t="shared" si="52" ref="AH134:AH197">IF(AND(AF134="SRSA",O134="NO"),"Trouble",0)</f>
        <v>0</v>
      </c>
      <c r="AI134">
        <f aca="true" t="shared" si="53" ref="AI134:AI197">IF(S134="YES",1,0)</f>
        <v>1</v>
      </c>
      <c r="AJ134">
        <f aca="true" t="shared" si="54" ref="AJ134:AJ197">IF(P134&gt;=20,1,0)</f>
        <v>1</v>
      </c>
      <c r="AK134" t="str">
        <f aca="true" t="shared" si="55" ref="AK134:AK197">IF(AND(AI134=1,AJ134=1),"Initial",0)</f>
        <v>Initial</v>
      </c>
      <c r="AL134" t="str">
        <f aca="true" t="shared" si="56" ref="AL134:AL197">IF(AND(AF134="SRSA",AK134="Initial"),"SRSA",0)</f>
        <v>SRSA</v>
      </c>
      <c r="AM134">
        <f aca="true" t="shared" si="57" ref="AM134:AM197">IF(AND(AK134="Initial",AL134=0),"RLIS",0)</f>
        <v>0</v>
      </c>
      <c r="AN134">
        <f aca="true" t="shared" si="58" ref="AN134:AN197">IF(AND(AM134=0,U134="YES"),"Trouble",0)</f>
        <v>0</v>
      </c>
      <c r="AO134">
        <f aca="true" t="shared" si="59" ref="AO134:AO197">IF(AND(U134="NO",AM134="RLIS"),"Trouble",0)</f>
        <v>0</v>
      </c>
    </row>
    <row r="135" spans="1:41" ht="12.75">
      <c r="A135">
        <v>2311310</v>
      </c>
      <c r="B135">
        <v>533</v>
      </c>
      <c r="C135" t="s">
        <v>218</v>
      </c>
      <c r="D135" t="s">
        <v>219</v>
      </c>
      <c r="E135" t="s">
        <v>220</v>
      </c>
      <c r="F135" s="35">
        <v>4745</v>
      </c>
      <c r="G135" s="3">
        <v>6158</v>
      </c>
      <c r="H135">
        <v>2075437334</v>
      </c>
      <c r="I135" s="4">
        <v>7</v>
      </c>
      <c r="J135" s="4" t="s">
        <v>44</v>
      </c>
      <c r="K135" t="s">
        <v>45</v>
      </c>
      <c r="L135" s="36" t="s">
        <v>46</v>
      </c>
      <c r="M135" s="36">
        <v>338</v>
      </c>
      <c r="N135" s="36" t="s">
        <v>46</v>
      </c>
      <c r="O135" s="36" t="s">
        <v>44</v>
      </c>
      <c r="P135" s="37">
        <v>22.25</v>
      </c>
      <c r="Q135" t="s">
        <v>44</v>
      </c>
      <c r="R135" t="s">
        <v>44</v>
      </c>
      <c r="S135" t="s">
        <v>44</v>
      </c>
      <c r="T135" t="s">
        <v>45</v>
      </c>
      <c r="U135" s="36" t="s">
        <v>45</v>
      </c>
      <c r="V135" s="36">
        <v>19414</v>
      </c>
      <c r="W135" s="36">
        <v>2104</v>
      </c>
      <c r="X135" s="36">
        <v>2667</v>
      </c>
      <c r="Y135" s="36">
        <v>1924</v>
      </c>
      <c r="Z135">
        <f t="shared" si="46"/>
        <v>1</v>
      </c>
      <c r="AA135">
        <f t="shared" si="42"/>
        <v>1</v>
      </c>
      <c r="AB135">
        <f t="shared" si="47"/>
        <v>0</v>
      </c>
      <c r="AC135">
        <f t="shared" si="43"/>
        <v>0</v>
      </c>
      <c r="AD135">
        <f t="shared" si="48"/>
        <v>0</v>
      </c>
      <c r="AE135">
        <f t="shared" si="49"/>
        <v>0</v>
      </c>
      <c r="AF135" s="38" t="str">
        <f t="shared" si="50"/>
        <v>SRSA</v>
      </c>
      <c r="AG135" s="38">
        <f t="shared" si="51"/>
        <v>0</v>
      </c>
      <c r="AH135" s="38">
        <f t="shared" si="52"/>
        <v>0</v>
      </c>
      <c r="AI135">
        <f t="shared" si="53"/>
        <v>1</v>
      </c>
      <c r="AJ135">
        <f t="shared" si="54"/>
        <v>1</v>
      </c>
      <c r="AK135" t="str">
        <f t="shared" si="55"/>
        <v>Initial</v>
      </c>
      <c r="AL135" t="str">
        <f t="shared" si="56"/>
        <v>SRSA</v>
      </c>
      <c r="AM135">
        <f t="shared" si="57"/>
        <v>0</v>
      </c>
      <c r="AN135">
        <f t="shared" si="58"/>
        <v>0</v>
      </c>
      <c r="AO135">
        <f t="shared" si="59"/>
        <v>0</v>
      </c>
    </row>
    <row r="136" spans="1:41" ht="12.75">
      <c r="A136">
        <v>2311340</v>
      </c>
      <c r="B136">
        <v>534</v>
      </c>
      <c r="C136" t="s">
        <v>464</v>
      </c>
      <c r="D136" t="s">
        <v>465</v>
      </c>
      <c r="E136" t="s">
        <v>466</v>
      </c>
      <c r="F136" s="35">
        <v>4915</v>
      </c>
      <c r="G136" s="3">
        <v>363</v>
      </c>
      <c r="H136">
        <v>2073381960</v>
      </c>
      <c r="I136" s="4" t="s">
        <v>343</v>
      </c>
      <c r="J136" s="4" t="s">
        <v>45</v>
      </c>
      <c r="K136" t="s">
        <v>45</v>
      </c>
      <c r="L136" s="36" t="s">
        <v>45</v>
      </c>
      <c r="M136" s="36">
        <v>1931</v>
      </c>
      <c r="N136" s="36" t="s">
        <v>45</v>
      </c>
      <c r="O136" s="36" t="s">
        <v>45</v>
      </c>
      <c r="P136" s="37">
        <v>30.21</v>
      </c>
      <c r="Q136" t="s">
        <v>44</v>
      </c>
      <c r="R136" t="s">
        <v>44</v>
      </c>
      <c r="S136" t="s">
        <v>44</v>
      </c>
      <c r="T136" t="s">
        <v>45</v>
      </c>
      <c r="U136" s="36" t="s">
        <v>44</v>
      </c>
      <c r="V136" s="36">
        <v>168777</v>
      </c>
      <c r="W136" s="36">
        <v>15925</v>
      </c>
      <c r="X136" s="36">
        <v>18715</v>
      </c>
      <c r="Y136" s="36">
        <v>18384</v>
      </c>
      <c r="Z136">
        <f t="shared" si="46"/>
        <v>0</v>
      </c>
      <c r="AA136">
        <f t="shared" si="42"/>
        <v>0</v>
      </c>
      <c r="AB136">
        <f t="shared" si="47"/>
        <v>0</v>
      </c>
      <c r="AC136">
        <f t="shared" si="43"/>
        <v>0</v>
      </c>
      <c r="AD136">
        <f t="shared" si="48"/>
        <v>0</v>
      </c>
      <c r="AE136">
        <f t="shared" si="49"/>
        <v>0</v>
      </c>
      <c r="AF136" s="38">
        <f t="shared" si="50"/>
        <v>0</v>
      </c>
      <c r="AG136" s="38">
        <f t="shared" si="51"/>
        <v>0</v>
      </c>
      <c r="AH136" s="38">
        <f t="shared" si="52"/>
        <v>0</v>
      </c>
      <c r="AI136">
        <f t="shared" si="53"/>
        <v>1</v>
      </c>
      <c r="AJ136">
        <f t="shared" si="54"/>
        <v>1</v>
      </c>
      <c r="AK136" t="str">
        <f t="shared" si="55"/>
        <v>Initial</v>
      </c>
      <c r="AL136">
        <f t="shared" si="56"/>
        <v>0</v>
      </c>
      <c r="AM136" t="str">
        <f t="shared" si="57"/>
        <v>RLIS</v>
      </c>
      <c r="AN136">
        <f t="shared" si="58"/>
        <v>0</v>
      </c>
      <c r="AO136">
        <f t="shared" si="59"/>
        <v>0</v>
      </c>
    </row>
    <row r="137" spans="1:41" ht="12.75">
      <c r="A137">
        <v>2311370</v>
      </c>
      <c r="B137">
        <v>535</v>
      </c>
      <c r="C137" t="s">
        <v>467</v>
      </c>
      <c r="D137" t="s">
        <v>468</v>
      </c>
      <c r="E137" t="s">
        <v>469</v>
      </c>
      <c r="F137" s="35">
        <v>3903</v>
      </c>
      <c r="G137" s="3" t="s">
        <v>236</v>
      </c>
      <c r="H137">
        <v>2074392438</v>
      </c>
      <c r="I137" s="4" t="s">
        <v>383</v>
      </c>
      <c r="J137" s="4" t="s">
        <v>45</v>
      </c>
      <c r="K137" t="s">
        <v>45</v>
      </c>
      <c r="L137" s="36" t="s">
        <v>45</v>
      </c>
      <c r="M137" s="36"/>
      <c r="N137" s="36" t="s">
        <v>45</v>
      </c>
      <c r="O137" s="36" t="s">
        <v>45</v>
      </c>
      <c r="P137" s="37">
        <v>7.58</v>
      </c>
      <c r="Q137" t="s">
        <v>45</v>
      </c>
      <c r="R137" t="s">
        <v>45</v>
      </c>
      <c r="S137" t="s">
        <v>45</v>
      </c>
      <c r="T137" t="s">
        <v>45</v>
      </c>
      <c r="U137" s="36" t="s">
        <v>45</v>
      </c>
      <c r="V137" s="36">
        <v>94868</v>
      </c>
      <c r="W137" s="36">
        <v>5640</v>
      </c>
      <c r="X137" s="36">
        <v>14709</v>
      </c>
      <c r="Y137" s="36">
        <v>18921</v>
      </c>
      <c r="Z137">
        <f t="shared" si="46"/>
        <v>0</v>
      </c>
      <c r="AA137">
        <f t="shared" si="42"/>
        <v>1</v>
      </c>
      <c r="AB137">
        <f t="shared" si="47"/>
        <v>0</v>
      </c>
      <c r="AC137">
        <f t="shared" si="43"/>
        <v>0</v>
      </c>
      <c r="AD137">
        <f t="shared" si="48"/>
        <v>0</v>
      </c>
      <c r="AE137">
        <f t="shared" si="49"/>
        <v>0</v>
      </c>
      <c r="AF137" s="38">
        <f t="shared" si="50"/>
        <v>0</v>
      </c>
      <c r="AG137" s="38">
        <f t="shared" si="51"/>
        <v>0</v>
      </c>
      <c r="AH137" s="38">
        <f t="shared" si="52"/>
        <v>0</v>
      </c>
      <c r="AI137">
        <f t="shared" si="53"/>
        <v>0</v>
      </c>
      <c r="AJ137">
        <f t="shared" si="54"/>
        <v>0</v>
      </c>
      <c r="AK137">
        <f t="shared" si="55"/>
        <v>0</v>
      </c>
      <c r="AL137">
        <f t="shared" si="56"/>
        <v>0</v>
      </c>
      <c r="AM137">
        <f t="shared" si="57"/>
        <v>0</v>
      </c>
      <c r="AN137">
        <f t="shared" si="58"/>
        <v>0</v>
      </c>
      <c r="AO137">
        <f t="shared" si="59"/>
        <v>0</v>
      </c>
    </row>
    <row r="138" spans="1:41" ht="12.75">
      <c r="A138">
        <v>2311400</v>
      </c>
      <c r="B138">
        <v>536</v>
      </c>
      <c r="C138" t="s">
        <v>470</v>
      </c>
      <c r="D138" t="s">
        <v>471</v>
      </c>
      <c r="E138" t="s">
        <v>472</v>
      </c>
      <c r="F138" s="35">
        <v>4254</v>
      </c>
      <c r="G138" s="3">
        <v>718</v>
      </c>
      <c r="H138">
        <v>2078976722</v>
      </c>
      <c r="I138" s="4">
        <v>7</v>
      </c>
      <c r="J138" s="4" t="s">
        <v>44</v>
      </c>
      <c r="K138" t="s">
        <v>44</v>
      </c>
      <c r="L138" s="36" t="s">
        <v>46</v>
      </c>
      <c r="M138" s="36">
        <v>950</v>
      </c>
      <c r="N138" s="36" t="s">
        <v>45</v>
      </c>
      <c r="O138" s="36" t="s">
        <v>45</v>
      </c>
      <c r="P138" s="37">
        <v>38.66</v>
      </c>
      <c r="Q138" t="s">
        <v>44</v>
      </c>
      <c r="R138" t="s">
        <v>44</v>
      </c>
      <c r="S138" t="s">
        <v>44</v>
      </c>
      <c r="T138" t="s">
        <v>44</v>
      </c>
      <c r="U138" s="36" t="s">
        <v>44</v>
      </c>
      <c r="V138" s="36">
        <v>77184</v>
      </c>
      <c r="W138" s="36">
        <v>13471</v>
      </c>
      <c r="X138" s="36">
        <v>10467</v>
      </c>
      <c r="Y138" s="36">
        <v>11149</v>
      </c>
      <c r="Z138">
        <f t="shared" si="46"/>
        <v>1</v>
      </c>
      <c r="AA138">
        <f t="shared" si="42"/>
        <v>0</v>
      </c>
      <c r="AB138">
        <f t="shared" si="47"/>
        <v>0</v>
      </c>
      <c r="AC138">
        <f t="shared" si="43"/>
        <v>0</v>
      </c>
      <c r="AD138">
        <f t="shared" si="48"/>
        <v>0</v>
      </c>
      <c r="AE138">
        <f t="shared" si="49"/>
        <v>0</v>
      </c>
      <c r="AF138" s="38">
        <f t="shared" si="50"/>
        <v>0</v>
      </c>
      <c r="AG138" s="38">
        <f t="shared" si="51"/>
        <v>0</v>
      </c>
      <c r="AH138" s="38">
        <f t="shared" si="52"/>
        <v>0</v>
      </c>
      <c r="AI138">
        <f t="shared" si="53"/>
        <v>1</v>
      </c>
      <c r="AJ138">
        <f t="shared" si="54"/>
        <v>1</v>
      </c>
      <c r="AK138" t="str">
        <f t="shared" si="55"/>
        <v>Initial</v>
      </c>
      <c r="AL138">
        <f t="shared" si="56"/>
        <v>0</v>
      </c>
      <c r="AM138" t="str">
        <f t="shared" si="57"/>
        <v>RLIS</v>
      </c>
      <c r="AN138">
        <f t="shared" si="58"/>
        <v>0</v>
      </c>
      <c r="AO138">
        <f t="shared" si="59"/>
        <v>0</v>
      </c>
    </row>
    <row r="139" spans="1:41" ht="12.75">
      <c r="A139">
        <v>2311430</v>
      </c>
      <c r="B139">
        <v>537</v>
      </c>
      <c r="C139" t="s">
        <v>473</v>
      </c>
      <c r="D139" t="s">
        <v>474</v>
      </c>
      <c r="E139" t="s">
        <v>475</v>
      </c>
      <c r="F139" s="35">
        <v>4643</v>
      </c>
      <c r="G139" s="3">
        <v>79</v>
      </c>
      <c r="H139">
        <v>2074832734</v>
      </c>
      <c r="I139" s="4">
        <v>7</v>
      </c>
      <c r="J139" s="4" t="s">
        <v>44</v>
      </c>
      <c r="K139" t="s">
        <v>45</v>
      </c>
      <c r="L139" s="36" t="s">
        <v>46</v>
      </c>
      <c r="M139" s="36">
        <v>797</v>
      </c>
      <c r="N139" s="36" t="s">
        <v>45</v>
      </c>
      <c r="O139" s="36" t="s">
        <v>45</v>
      </c>
      <c r="P139" s="37">
        <v>39.93</v>
      </c>
      <c r="Q139" t="s">
        <v>44</v>
      </c>
      <c r="R139" t="s">
        <v>45</v>
      </c>
      <c r="S139" t="s">
        <v>44</v>
      </c>
      <c r="T139" t="s">
        <v>45</v>
      </c>
      <c r="U139" s="36" t="s">
        <v>44</v>
      </c>
      <c r="V139" s="36">
        <v>99179</v>
      </c>
      <c r="W139" s="36">
        <v>13047</v>
      </c>
      <c r="X139" s="36">
        <v>11891</v>
      </c>
      <c r="Y139" s="36">
        <v>9260</v>
      </c>
      <c r="Z139">
        <f t="shared" si="46"/>
        <v>1</v>
      </c>
      <c r="AA139">
        <f t="shared" si="42"/>
        <v>0</v>
      </c>
      <c r="AB139">
        <f t="shared" si="47"/>
        <v>0</v>
      </c>
      <c r="AC139">
        <f t="shared" si="43"/>
        <v>0</v>
      </c>
      <c r="AD139">
        <f t="shared" si="48"/>
        <v>0</v>
      </c>
      <c r="AE139">
        <f t="shared" si="49"/>
        <v>0</v>
      </c>
      <c r="AF139" s="38">
        <f t="shared" si="50"/>
        <v>0</v>
      </c>
      <c r="AG139" s="38">
        <f t="shared" si="51"/>
        <v>0</v>
      </c>
      <c r="AH139" s="38">
        <f t="shared" si="52"/>
        <v>0</v>
      </c>
      <c r="AI139">
        <f t="shared" si="53"/>
        <v>1</v>
      </c>
      <c r="AJ139">
        <f t="shared" si="54"/>
        <v>1</v>
      </c>
      <c r="AK139" t="str">
        <f t="shared" si="55"/>
        <v>Initial</v>
      </c>
      <c r="AL139">
        <f t="shared" si="56"/>
        <v>0</v>
      </c>
      <c r="AM139" t="str">
        <f t="shared" si="57"/>
        <v>RLIS</v>
      </c>
      <c r="AN139">
        <f t="shared" si="58"/>
        <v>0</v>
      </c>
      <c r="AO139">
        <f t="shared" si="59"/>
        <v>0</v>
      </c>
    </row>
    <row r="140" spans="1:41" ht="12.75">
      <c r="A140">
        <v>2311460</v>
      </c>
      <c r="B140">
        <v>538</v>
      </c>
      <c r="C140" t="s">
        <v>221</v>
      </c>
      <c r="D140" t="s">
        <v>222</v>
      </c>
      <c r="E140" t="s">
        <v>223</v>
      </c>
      <c r="F140" s="35">
        <v>4419</v>
      </c>
      <c r="G140" s="3">
        <v>208</v>
      </c>
      <c r="H140">
        <v>2078485173</v>
      </c>
      <c r="I140" s="4">
        <v>7</v>
      </c>
      <c r="J140" s="4" t="s">
        <v>44</v>
      </c>
      <c r="K140" t="s">
        <v>45</v>
      </c>
      <c r="L140" s="36" t="s">
        <v>46</v>
      </c>
      <c r="M140" s="36">
        <v>248</v>
      </c>
      <c r="N140" s="36" t="s">
        <v>46</v>
      </c>
      <c r="O140" s="36" t="s">
        <v>44</v>
      </c>
      <c r="P140" s="37">
        <v>32.17</v>
      </c>
      <c r="Q140" t="s">
        <v>44</v>
      </c>
      <c r="R140" t="s">
        <v>44</v>
      </c>
      <c r="S140" t="s">
        <v>44</v>
      </c>
      <c r="T140" t="s">
        <v>45</v>
      </c>
      <c r="U140" s="36" t="s">
        <v>45</v>
      </c>
      <c r="V140" s="36">
        <v>26372</v>
      </c>
      <c r="W140" s="36">
        <v>3594</v>
      </c>
      <c r="X140" s="36">
        <v>3635</v>
      </c>
      <c r="Y140" s="36">
        <v>2449</v>
      </c>
      <c r="Z140">
        <f t="shared" si="46"/>
        <v>1</v>
      </c>
      <c r="AA140">
        <f t="shared" si="42"/>
        <v>1</v>
      </c>
      <c r="AB140">
        <f t="shared" si="47"/>
        <v>0</v>
      </c>
      <c r="AC140">
        <f t="shared" si="43"/>
        <v>0</v>
      </c>
      <c r="AD140">
        <f t="shared" si="48"/>
        <v>0</v>
      </c>
      <c r="AE140">
        <f t="shared" si="49"/>
        <v>0</v>
      </c>
      <c r="AF140" s="38" t="str">
        <f t="shared" si="50"/>
        <v>SRSA</v>
      </c>
      <c r="AG140" s="38">
        <f t="shared" si="51"/>
        <v>0</v>
      </c>
      <c r="AH140" s="38">
        <f t="shared" si="52"/>
        <v>0</v>
      </c>
      <c r="AI140">
        <f t="shared" si="53"/>
        <v>1</v>
      </c>
      <c r="AJ140">
        <f t="shared" si="54"/>
        <v>1</v>
      </c>
      <c r="AK140" t="str">
        <f t="shared" si="55"/>
        <v>Initial</v>
      </c>
      <c r="AL140" t="str">
        <f t="shared" si="56"/>
        <v>SRSA</v>
      </c>
      <c r="AM140">
        <f t="shared" si="57"/>
        <v>0</v>
      </c>
      <c r="AN140">
        <f t="shared" si="58"/>
        <v>0</v>
      </c>
      <c r="AO140">
        <f t="shared" si="59"/>
        <v>0</v>
      </c>
    </row>
    <row r="141" spans="1:41" ht="12.75">
      <c r="A141">
        <v>2311490</v>
      </c>
      <c r="B141">
        <v>539</v>
      </c>
      <c r="C141" t="s">
        <v>224</v>
      </c>
      <c r="D141" t="s">
        <v>225</v>
      </c>
      <c r="E141" t="s">
        <v>226</v>
      </c>
      <c r="F141" s="35">
        <v>4220</v>
      </c>
      <c r="G141" s="3">
        <v>190</v>
      </c>
      <c r="H141">
        <v>2073362666</v>
      </c>
      <c r="I141" s="4">
        <v>7</v>
      </c>
      <c r="J141" s="4" t="s">
        <v>44</v>
      </c>
      <c r="K141" t="s">
        <v>45</v>
      </c>
      <c r="L141" s="36" t="s">
        <v>46</v>
      </c>
      <c r="M141" s="36">
        <v>582</v>
      </c>
      <c r="N141" s="36" t="s">
        <v>46</v>
      </c>
      <c r="O141" s="36" t="s">
        <v>44</v>
      </c>
      <c r="P141" s="37">
        <v>32.48</v>
      </c>
      <c r="Q141" t="s">
        <v>44</v>
      </c>
      <c r="R141" t="s">
        <v>44</v>
      </c>
      <c r="S141" t="s">
        <v>44</v>
      </c>
      <c r="T141" t="s">
        <v>45</v>
      </c>
      <c r="U141" s="36" t="s">
        <v>45</v>
      </c>
      <c r="V141" s="36">
        <v>50336</v>
      </c>
      <c r="W141" s="36">
        <v>7422</v>
      </c>
      <c r="X141" s="36">
        <v>7261</v>
      </c>
      <c r="Y141" s="36">
        <v>6938</v>
      </c>
      <c r="Z141">
        <f t="shared" si="46"/>
        <v>1</v>
      </c>
      <c r="AA141">
        <f t="shared" si="42"/>
        <v>1</v>
      </c>
      <c r="AB141">
        <f t="shared" si="47"/>
        <v>0</v>
      </c>
      <c r="AC141">
        <f t="shared" si="43"/>
        <v>0</v>
      </c>
      <c r="AD141">
        <f t="shared" si="48"/>
        <v>0</v>
      </c>
      <c r="AE141">
        <f t="shared" si="49"/>
        <v>0</v>
      </c>
      <c r="AF141" s="38" t="str">
        <f t="shared" si="50"/>
        <v>SRSA</v>
      </c>
      <c r="AG141" s="38">
        <f t="shared" si="51"/>
        <v>0</v>
      </c>
      <c r="AH141" s="38">
        <f t="shared" si="52"/>
        <v>0</v>
      </c>
      <c r="AI141">
        <f t="shared" si="53"/>
        <v>1</v>
      </c>
      <c r="AJ141">
        <f t="shared" si="54"/>
        <v>1</v>
      </c>
      <c r="AK141" t="str">
        <f t="shared" si="55"/>
        <v>Initial</v>
      </c>
      <c r="AL141" t="str">
        <f t="shared" si="56"/>
        <v>SRSA</v>
      </c>
      <c r="AM141">
        <f t="shared" si="57"/>
        <v>0</v>
      </c>
      <c r="AN141">
        <f t="shared" si="58"/>
        <v>0</v>
      </c>
      <c r="AO141">
        <f t="shared" si="59"/>
        <v>0</v>
      </c>
    </row>
    <row r="142" spans="1:41" ht="12.75">
      <c r="A142">
        <v>2311550</v>
      </c>
      <c r="B142">
        <v>540</v>
      </c>
      <c r="C142" t="s">
        <v>479</v>
      </c>
      <c r="D142" t="s">
        <v>480</v>
      </c>
      <c r="E142" t="s">
        <v>481</v>
      </c>
      <c r="F142" s="35">
        <v>4864</v>
      </c>
      <c r="G142" s="3">
        <v>913</v>
      </c>
      <c r="H142">
        <v>2072734070</v>
      </c>
      <c r="I142" s="4" t="s">
        <v>343</v>
      </c>
      <c r="J142" s="4" t="s">
        <v>45</v>
      </c>
      <c r="K142" t="s">
        <v>45</v>
      </c>
      <c r="L142" s="36" t="s">
        <v>45</v>
      </c>
      <c r="M142" s="36">
        <v>1996</v>
      </c>
      <c r="N142" s="36" t="s">
        <v>45</v>
      </c>
      <c r="O142" s="36" t="s">
        <v>45</v>
      </c>
      <c r="P142" s="37">
        <v>33.3</v>
      </c>
      <c r="Q142" t="s">
        <v>44</v>
      </c>
      <c r="R142" t="s">
        <v>44</v>
      </c>
      <c r="S142" t="s">
        <v>44</v>
      </c>
      <c r="T142" t="s">
        <v>45</v>
      </c>
      <c r="U142" s="36" t="s">
        <v>44</v>
      </c>
      <c r="V142" s="36">
        <v>170856</v>
      </c>
      <c r="W142" s="36">
        <v>14567</v>
      </c>
      <c r="X142" s="36">
        <v>17948</v>
      </c>
      <c r="Y142" s="36">
        <v>13566</v>
      </c>
      <c r="Z142">
        <f t="shared" si="46"/>
        <v>0</v>
      </c>
      <c r="AA142">
        <f t="shared" si="42"/>
        <v>0</v>
      </c>
      <c r="AB142">
        <f t="shared" si="47"/>
        <v>0</v>
      </c>
      <c r="AC142">
        <f t="shared" si="43"/>
        <v>0</v>
      </c>
      <c r="AD142">
        <f t="shared" si="48"/>
        <v>0</v>
      </c>
      <c r="AE142">
        <f t="shared" si="49"/>
        <v>0</v>
      </c>
      <c r="AF142" s="38">
        <f t="shared" si="50"/>
        <v>0</v>
      </c>
      <c r="AG142" s="38">
        <f t="shared" si="51"/>
        <v>0</v>
      </c>
      <c r="AH142" s="38">
        <f t="shared" si="52"/>
        <v>0</v>
      </c>
      <c r="AI142">
        <f t="shared" si="53"/>
        <v>1</v>
      </c>
      <c r="AJ142">
        <f t="shared" si="54"/>
        <v>1</v>
      </c>
      <c r="AK142" t="str">
        <f t="shared" si="55"/>
        <v>Initial</v>
      </c>
      <c r="AL142">
        <f t="shared" si="56"/>
        <v>0</v>
      </c>
      <c r="AM142" t="str">
        <f t="shared" si="57"/>
        <v>RLIS</v>
      </c>
      <c r="AN142">
        <f t="shared" si="58"/>
        <v>0</v>
      </c>
      <c r="AO142">
        <f t="shared" si="59"/>
        <v>0</v>
      </c>
    </row>
    <row r="143" spans="1:41" ht="12.75">
      <c r="A143">
        <v>2311580</v>
      </c>
      <c r="B143">
        <v>541</v>
      </c>
      <c r="C143" t="s">
        <v>482</v>
      </c>
      <c r="D143" t="s">
        <v>483</v>
      </c>
      <c r="E143" t="s">
        <v>484</v>
      </c>
      <c r="F143" s="35">
        <v>4463</v>
      </c>
      <c r="G143" s="3">
        <v>1016</v>
      </c>
      <c r="H143">
        <v>2079437317</v>
      </c>
      <c r="I143" s="4">
        <v>7</v>
      </c>
      <c r="J143" s="4" t="s">
        <v>44</v>
      </c>
      <c r="K143" t="s">
        <v>45</v>
      </c>
      <c r="L143" s="36" t="s">
        <v>46</v>
      </c>
      <c r="M143" s="36">
        <v>803</v>
      </c>
      <c r="N143" s="36" t="s">
        <v>45</v>
      </c>
      <c r="O143" s="36" t="s">
        <v>45</v>
      </c>
      <c r="P143" s="37">
        <v>44.65</v>
      </c>
      <c r="Q143" t="s">
        <v>44</v>
      </c>
      <c r="R143" t="s">
        <v>44</v>
      </c>
      <c r="S143" t="s">
        <v>44</v>
      </c>
      <c r="T143" t="s">
        <v>45</v>
      </c>
      <c r="U143" s="36" t="s">
        <v>44</v>
      </c>
      <c r="V143" s="36">
        <v>61475</v>
      </c>
      <c r="W143" s="36">
        <v>11951</v>
      </c>
      <c r="X143" s="36">
        <v>9891</v>
      </c>
      <c r="Y143" s="36">
        <v>9641</v>
      </c>
      <c r="Z143">
        <f t="shared" si="46"/>
        <v>1</v>
      </c>
      <c r="AA143">
        <f t="shared" si="42"/>
        <v>0</v>
      </c>
      <c r="AB143">
        <f t="shared" si="47"/>
        <v>0</v>
      </c>
      <c r="AC143">
        <f t="shared" si="43"/>
        <v>0</v>
      </c>
      <c r="AD143">
        <f t="shared" si="48"/>
        <v>0</v>
      </c>
      <c r="AE143">
        <f t="shared" si="49"/>
        <v>0</v>
      </c>
      <c r="AF143" s="38">
        <f t="shared" si="50"/>
        <v>0</v>
      </c>
      <c r="AG143" s="38">
        <f t="shared" si="51"/>
        <v>0</v>
      </c>
      <c r="AH143" s="38">
        <f t="shared" si="52"/>
        <v>0</v>
      </c>
      <c r="AI143">
        <f t="shared" si="53"/>
        <v>1</v>
      </c>
      <c r="AJ143">
        <f t="shared" si="54"/>
        <v>1</v>
      </c>
      <c r="AK143" t="str">
        <f t="shared" si="55"/>
        <v>Initial</v>
      </c>
      <c r="AL143">
        <f t="shared" si="56"/>
        <v>0</v>
      </c>
      <c r="AM143" t="str">
        <f t="shared" si="57"/>
        <v>RLIS</v>
      </c>
      <c r="AN143">
        <f t="shared" si="58"/>
        <v>0</v>
      </c>
      <c r="AO143">
        <f t="shared" si="59"/>
        <v>0</v>
      </c>
    </row>
    <row r="144" spans="1:41" ht="12.75">
      <c r="A144">
        <v>2311610</v>
      </c>
      <c r="B144">
        <v>542</v>
      </c>
      <c r="C144" t="s">
        <v>227</v>
      </c>
      <c r="D144" t="s">
        <v>228</v>
      </c>
      <c r="E144" t="s">
        <v>229</v>
      </c>
      <c r="F144" s="35">
        <v>4758</v>
      </c>
      <c r="G144" s="3">
        <v>1006</v>
      </c>
      <c r="H144">
        <v>2074253771</v>
      </c>
      <c r="I144" s="4">
        <v>7</v>
      </c>
      <c r="J144" s="4" t="s">
        <v>44</v>
      </c>
      <c r="K144" t="s">
        <v>45</v>
      </c>
      <c r="L144" s="36" t="s">
        <v>46</v>
      </c>
      <c r="M144" s="36">
        <v>440</v>
      </c>
      <c r="N144" s="36" t="s">
        <v>46</v>
      </c>
      <c r="O144" s="36" t="s">
        <v>44</v>
      </c>
      <c r="P144" s="37">
        <v>29.92</v>
      </c>
      <c r="Q144" t="s">
        <v>44</v>
      </c>
      <c r="R144" t="s">
        <v>45</v>
      </c>
      <c r="S144" t="s">
        <v>44</v>
      </c>
      <c r="T144" t="s">
        <v>45</v>
      </c>
      <c r="U144" s="36" t="s">
        <v>44</v>
      </c>
      <c r="V144" s="36">
        <v>35373</v>
      </c>
      <c r="W144" s="36">
        <v>4295</v>
      </c>
      <c r="X144" s="36">
        <v>4821</v>
      </c>
      <c r="Y144" s="36">
        <v>4556</v>
      </c>
      <c r="Z144">
        <f t="shared" si="46"/>
        <v>1</v>
      </c>
      <c r="AA144">
        <f t="shared" si="42"/>
        <v>1</v>
      </c>
      <c r="AB144">
        <f t="shared" si="47"/>
        <v>0</v>
      </c>
      <c r="AC144">
        <f t="shared" si="43"/>
        <v>0</v>
      </c>
      <c r="AD144">
        <f t="shared" si="48"/>
        <v>0</v>
      </c>
      <c r="AE144">
        <f t="shared" si="49"/>
        <v>0</v>
      </c>
      <c r="AF144" s="38" t="str">
        <f t="shared" si="50"/>
        <v>SRSA</v>
      </c>
      <c r="AG144" s="38">
        <f t="shared" si="51"/>
        <v>0</v>
      </c>
      <c r="AH144" s="38">
        <f t="shared" si="52"/>
        <v>0</v>
      </c>
      <c r="AI144">
        <f t="shared" si="53"/>
        <v>1</v>
      </c>
      <c r="AJ144">
        <f t="shared" si="54"/>
        <v>1</v>
      </c>
      <c r="AK144" t="str">
        <f t="shared" si="55"/>
        <v>Initial</v>
      </c>
      <c r="AL144" t="str">
        <f t="shared" si="56"/>
        <v>SRSA</v>
      </c>
      <c r="AM144">
        <f t="shared" si="57"/>
        <v>0</v>
      </c>
      <c r="AN144" t="str">
        <f t="shared" si="58"/>
        <v>Trouble</v>
      </c>
      <c r="AO144">
        <f t="shared" si="59"/>
        <v>0</v>
      </c>
    </row>
    <row r="145" spans="1:41" ht="12.75">
      <c r="A145">
        <v>2311640</v>
      </c>
      <c r="B145">
        <v>543</v>
      </c>
      <c r="C145" t="s">
        <v>485</v>
      </c>
      <c r="D145" t="s">
        <v>486</v>
      </c>
      <c r="E145" t="s">
        <v>409</v>
      </c>
      <c r="F145" s="35">
        <v>4257</v>
      </c>
      <c r="G145" s="3">
        <v>1531</v>
      </c>
      <c r="H145">
        <v>2073647896</v>
      </c>
      <c r="I145" s="4">
        <v>7</v>
      </c>
      <c r="J145" s="4" t="s">
        <v>44</v>
      </c>
      <c r="K145" t="s">
        <v>45</v>
      </c>
      <c r="L145" s="36" t="s">
        <v>46</v>
      </c>
      <c r="M145" s="36">
        <v>1594</v>
      </c>
      <c r="N145" s="36" t="s">
        <v>45</v>
      </c>
      <c r="O145" s="36" t="s">
        <v>45</v>
      </c>
      <c r="P145" s="37">
        <v>38.42</v>
      </c>
      <c r="Q145" t="s">
        <v>44</v>
      </c>
      <c r="R145" t="s">
        <v>45</v>
      </c>
      <c r="S145" t="s">
        <v>44</v>
      </c>
      <c r="T145" t="s">
        <v>45</v>
      </c>
      <c r="U145" s="36" t="s">
        <v>44</v>
      </c>
      <c r="V145" s="36">
        <v>171153</v>
      </c>
      <c r="W145" s="36">
        <v>16685</v>
      </c>
      <c r="X145" s="36">
        <v>15590</v>
      </c>
      <c r="Y145" s="36">
        <v>17134</v>
      </c>
      <c r="Z145">
        <f t="shared" si="46"/>
        <v>1</v>
      </c>
      <c r="AA145">
        <f t="shared" si="42"/>
        <v>0</v>
      </c>
      <c r="AB145">
        <f t="shared" si="47"/>
        <v>0</v>
      </c>
      <c r="AC145">
        <f t="shared" si="43"/>
        <v>0</v>
      </c>
      <c r="AD145">
        <f t="shared" si="48"/>
        <v>0</v>
      </c>
      <c r="AE145">
        <f t="shared" si="49"/>
        <v>0</v>
      </c>
      <c r="AF145" s="38">
        <f t="shared" si="50"/>
        <v>0</v>
      </c>
      <c r="AG145" s="38">
        <f t="shared" si="51"/>
        <v>0</v>
      </c>
      <c r="AH145" s="38">
        <f t="shared" si="52"/>
        <v>0</v>
      </c>
      <c r="AI145">
        <f t="shared" si="53"/>
        <v>1</v>
      </c>
      <c r="AJ145">
        <f t="shared" si="54"/>
        <v>1</v>
      </c>
      <c r="AK145" t="str">
        <f t="shared" si="55"/>
        <v>Initial</v>
      </c>
      <c r="AL145">
        <f t="shared" si="56"/>
        <v>0</v>
      </c>
      <c r="AM145" t="str">
        <f t="shared" si="57"/>
        <v>RLIS</v>
      </c>
      <c r="AN145">
        <f t="shared" si="58"/>
        <v>0</v>
      </c>
      <c r="AO145">
        <f t="shared" si="59"/>
        <v>0</v>
      </c>
    </row>
    <row r="146" spans="1:41" ht="12.75">
      <c r="A146">
        <v>2311670</v>
      </c>
      <c r="B146">
        <v>544</v>
      </c>
      <c r="C146" t="s">
        <v>487</v>
      </c>
      <c r="D146" t="s">
        <v>488</v>
      </c>
      <c r="E146" t="s">
        <v>489</v>
      </c>
      <c r="F146" s="35">
        <v>4217</v>
      </c>
      <c r="G146" s="3">
        <v>4844</v>
      </c>
      <c r="H146">
        <v>2078242185</v>
      </c>
      <c r="I146" s="4">
        <v>7</v>
      </c>
      <c r="J146" s="4" t="s">
        <v>44</v>
      </c>
      <c r="K146" t="s">
        <v>45</v>
      </c>
      <c r="L146" s="36" t="s">
        <v>46</v>
      </c>
      <c r="M146" s="36">
        <v>1056</v>
      </c>
      <c r="N146" s="36" t="s">
        <v>45</v>
      </c>
      <c r="O146" s="36" t="s">
        <v>45</v>
      </c>
      <c r="P146" s="37">
        <v>26.83</v>
      </c>
      <c r="Q146" t="s">
        <v>44</v>
      </c>
      <c r="R146" t="s">
        <v>44</v>
      </c>
      <c r="S146" t="s">
        <v>44</v>
      </c>
      <c r="T146" t="s">
        <v>45</v>
      </c>
      <c r="U146" s="36" t="s">
        <v>44</v>
      </c>
      <c r="V146" s="36">
        <v>47719</v>
      </c>
      <c r="W146" s="36">
        <v>8328</v>
      </c>
      <c r="X146" s="36">
        <v>10399</v>
      </c>
      <c r="Y146" s="36">
        <v>10121</v>
      </c>
      <c r="Z146">
        <f t="shared" si="46"/>
        <v>1</v>
      </c>
      <c r="AA146">
        <f t="shared" si="42"/>
        <v>0</v>
      </c>
      <c r="AB146">
        <f t="shared" si="47"/>
        <v>0</v>
      </c>
      <c r="AC146">
        <f t="shared" si="43"/>
        <v>0</v>
      </c>
      <c r="AD146">
        <f t="shared" si="48"/>
        <v>0</v>
      </c>
      <c r="AE146">
        <f t="shared" si="49"/>
        <v>0</v>
      </c>
      <c r="AF146" s="38">
        <f t="shared" si="50"/>
        <v>0</v>
      </c>
      <c r="AG146" s="38">
        <f t="shared" si="51"/>
        <v>0</v>
      </c>
      <c r="AH146" s="38">
        <f t="shared" si="52"/>
        <v>0</v>
      </c>
      <c r="AI146">
        <f t="shared" si="53"/>
        <v>1</v>
      </c>
      <c r="AJ146">
        <f t="shared" si="54"/>
        <v>1</v>
      </c>
      <c r="AK146" t="str">
        <f t="shared" si="55"/>
        <v>Initial</v>
      </c>
      <c r="AL146">
        <f t="shared" si="56"/>
        <v>0</v>
      </c>
      <c r="AM146" t="str">
        <f t="shared" si="57"/>
        <v>RLIS</v>
      </c>
      <c r="AN146">
        <f t="shared" si="58"/>
        <v>0</v>
      </c>
      <c r="AO146">
        <f t="shared" si="59"/>
        <v>0</v>
      </c>
    </row>
    <row r="147" spans="1:41" ht="12.75">
      <c r="A147">
        <v>2311700</v>
      </c>
      <c r="B147">
        <v>545</v>
      </c>
      <c r="C147" t="s">
        <v>230</v>
      </c>
      <c r="D147" t="s">
        <v>231</v>
      </c>
      <c r="E147" t="s">
        <v>232</v>
      </c>
      <c r="F147" s="35">
        <v>4786</v>
      </c>
      <c r="G147" s="3">
        <v>507</v>
      </c>
      <c r="H147">
        <v>2074558301</v>
      </c>
      <c r="I147" s="4">
        <v>7</v>
      </c>
      <c r="J147" s="4" t="s">
        <v>44</v>
      </c>
      <c r="K147" t="s">
        <v>45</v>
      </c>
      <c r="L147" s="36" t="s">
        <v>46</v>
      </c>
      <c r="M147" s="36">
        <v>371</v>
      </c>
      <c r="N147" s="36" t="s">
        <v>46</v>
      </c>
      <c r="O147" s="36" t="s">
        <v>44</v>
      </c>
      <c r="P147" s="37">
        <v>31.22</v>
      </c>
      <c r="Q147" t="s">
        <v>44</v>
      </c>
      <c r="R147" t="s">
        <v>44</v>
      </c>
      <c r="S147" t="s">
        <v>44</v>
      </c>
      <c r="T147" t="s">
        <v>45</v>
      </c>
      <c r="U147" s="36" t="s">
        <v>45</v>
      </c>
      <c r="V147" s="36">
        <v>27702</v>
      </c>
      <c r="W147" s="36">
        <v>3784</v>
      </c>
      <c r="X147" s="36">
        <v>4195</v>
      </c>
      <c r="Y147" s="36">
        <v>3417</v>
      </c>
      <c r="Z147">
        <f t="shared" si="46"/>
        <v>1</v>
      </c>
      <c r="AA147">
        <f t="shared" si="42"/>
        <v>1</v>
      </c>
      <c r="AB147">
        <f t="shared" si="47"/>
        <v>0</v>
      </c>
      <c r="AC147">
        <f t="shared" si="43"/>
        <v>0</v>
      </c>
      <c r="AD147">
        <f t="shared" si="48"/>
        <v>0</v>
      </c>
      <c r="AE147">
        <f t="shared" si="49"/>
        <v>0</v>
      </c>
      <c r="AF147" s="38" t="str">
        <f t="shared" si="50"/>
        <v>SRSA</v>
      </c>
      <c r="AG147" s="38">
        <f t="shared" si="51"/>
        <v>0</v>
      </c>
      <c r="AH147" s="38">
        <f t="shared" si="52"/>
        <v>0</v>
      </c>
      <c r="AI147">
        <f t="shared" si="53"/>
        <v>1</v>
      </c>
      <c r="AJ147">
        <f t="shared" si="54"/>
        <v>1</v>
      </c>
      <c r="AK147" t="str">
        <f t="shared" si="55"/>
        <v>Initial</v>
      </c>
      <c r="AL147" t="str">
        <f t="shared" si="56"/>
        <v>SRSA</v>
      </c>
      <c r="AM147">
        <f t="shared" si="57"/>
        <v>0</v>
      </c>
      <c r="AN147">
        <f t="shared" si="58"/>
        <v>0</v>
      </c>
      <c r="AO147">
        <f t="shared" si="59"/>
        <v>0</v>
      </c>
    </row>
    <row r="148" spans="1:41" ht="12.75">
      <c r="A148">
        <v>2314530</v>
      </c>
      <c r="B148">
        <v>546</v>
      </c>
      <c r="C148" t="s">
        <v>571</v>
      </c>
      <c r="D148" t="s">
        <v>572</v>
      </c>
      <c r="E148" t="s">
        <v>573</v>
      </c>
      <c r="F148" s="35">
        <v>4930</v>
      </c>
      <c r="G148" s="3">
        <v>1313</v>
      </c>
      <c r="H148">
        <v>2079245262</v>
      </c>
      <c r="I148" s="4">
        <v>7</v>
      </c>
      <c r="J148" s="4" t="s">
        <v>44</v>
      </c>
      <c r="K148" t="s">
        <v>45</v>
      </c>
      <c r="L148" s="36" t="s">
        <v>46</v>
      </c>
      <c r="M148" s="36">
        <v>1012</v>
      </c>
      <c r="N148" s="36" t="s">
        <v>45</v>
      </c>
      <c r="O148" s="36" t="s">
        <v>45</v>
      </c>
      <c r="P148" s="37">
        <v>43.03</v>
      </c>
      <c r="Q148" t="s">
        <v>44</v>
      </c>
      <c r="R148" t="s">
        <v>44</v>
      </c>
      <c r="S148" t="s">
        <v>44</v>
      </c>
      <c r="T148" t="s">
        <v>45</v>
      </c>
      <c r="U148" s="36" t="s">
        <v>44</v>
      </c>
      <c r="V148" s="36">
        <v>80044</v>
      </c>
      <c r="W148" s="36">
        <v>14903</v>
      </c>
      <c r="X148" s="36">
        <v>11398</v>
      </c>
      <c r="Y148" s="36">
        <v>11545</v>
      </c>
      <c r="Z148">
        <f t="shared" si="46"/>
        <v>1</v>
      </c>
      <c r="AA148">
        <f t="shared" si="42"/>
        <v>0</v>
      </c>
      <c r="AB148">
        <f t="shared" si="47"/>
        <v>0</v>
      </c>
      <c r="AC148">
        <f t="shared" si="43"/>
        <v>0</v>
      </c>
      <c r="AD148">
        <f t="shared" si="48"/>
        <v>0</v>
      </c>
      <c r="AE148">
        <f t="shared" si="49"/>
        <v>0</v>
      </c>
      <c r="AF148" s="38">
        <f t="shared" si="50"/>
        <v>0</v>
      </c>
      <c r="AG148" s="38">
        <f t="shared" si="51"/>
        <v>0</v>
      </c>
      <c r="AH148" s="38">
        <f t="shared" si="52"/>
        <v>0</v>
      </c>
      <c r="AI148">
        <f t="shared" si="53"/>
        <v>1</v>
      </c>
      <c r="AJ148">
        <f t="shared" si="54"/>
        <v>1</v>
      </c>
      <c r="AK148" t="str">
        <f t="shared" si="55"/>
        <v>Initial</v>
      </c>
      <c r="AL148">
        <f t="shared" si="56"/>
        <v>0</v>
      </c>
      <c r="AM148" t="str">
        <f t="shared" si="57"/>
        <v>RLIS</v>
      </c>
      <c r="AN148">
        <f t="shared" si="58"/>
        <v>0</v>
      </c>
      <c r="AO148">
        <f t="shared" si="59"/>
        <v>0</v>
      </c>
    </row>
    <row r="149" spans="1:41" ht="12.75">
      <c r="A149">
        <v>2314360</v>
      </c>
      <c r="B149">
        <v>547</v>
      </c>
      <c r="C149" t="s">
        <v>559</v>
      </c>
      <c r="D149" t="s">
        <v>560</v>
      </c>
      <c r="E149" t="s">
        <v>561</v>
      </c>
      <c r="F149" s="35">
        <v>4963</v>
      </c>
      <c r="G149" s="3">
        <v>1102</v>
      </c>
      <c r="H149">
        <v>2074657384</v>
      </c>
      <c r="I149" s="4" t="s">
        <v>343</v>
      </c>
      <c r="J149" s="4" t="s">
        <v>45</v>
      </c>
      <c r="K149" t="s">
        <v>45</v>
      </c>
      <c r="L149" s="36" t="s">
        <v>45</v>
      </c>
      <c r="M149" s="36"/>
      <c r="N149" s="36" t="s">
        <v>45</v>
      </c>
      <c r="O149" s="36" t="s">
        <v>45</v>
      </c>
      <c r="P149" s="37">
        <v>18.33</v>
      </c>
      <c r="Q149" t="s">
        <v>45</v>
      </c>
      <c r="R149" t="s">
        <v>45</v>
      </c>
      <c r="S149" t="s">
        <v>44</v>
      </c>
      <c r="T149" t="s">
        <v>45</v>
      </c>
      <c r="U149" s="36" t="s">
        <v>45</v>
      </c>
      <c r="V149" s="36">
        <v>108694</v>
      </c>
      <c r="W149" s="36">
        <v>13748</v>
      </c>
      <c r="X149" s="36">
        <v>18785</v>
      </c>
      <c r="Y149" s="36">
        <v>16223</v>
      </c>
      <c r="Z149">
        <f t="shared" si="46"/>
        <v>0</v>
      </c>
      <c r="AA149">
        <f t="shared" si="42"/>
        <v>1</v>
      </c>
      <c r="AB149">
        <f t="shared" si="47"/>
        <v>0</v>
      </c>
      <c r="AC149">
        <f t="shared" si="43"/>
        <v>0</v>
      </c>
      <c r="AD149">
        <f t="shared" si="48"/>
        <v>0</v>
      </c>
      <c r="AE149">
        <f t="shared" si="49"/>
        <v>0</v>
      </c>
      <c r="AF149" s="38">
        <f t="shared" si="50"/>
        <v>0</v>
      </c>
      <c r="AG149" s="38">
        <f t="shared" si="51"/>
        <v>0</v>
      </c>
      <c r="AH149" s="38">
        <f t="shared" si="52"/>
        <v>0</v>
      </c>
      <c r="AI149">
        <f t="shared" si="53"/>
        <v>1</v>
      </c>
      <c r="AJ149">
        <f t="shared" si="54"/>
        <v>0</v>
      </c>
      <c r="AK149">
        <f t="shared" si="55"/>
        <v>0</v>
      </c>
      <c r="AL149">
        <f t="shared" si="56"/>
        <v>0</v>
      </c>
      <c r="AM149">
        <f t="shared" si="57"/>
        <v>0</v>
      </c>
      <c r="AN149">
        <f t="shared" si="58"/>
        <v>0</v>
      </c>
      <c r="AO149">
        <f t="shared" si="59"/>
        <v>0</v>
      </c>
    </row>
    <row r="150" spans="1:41" ht="12.75">
      <c r="A150">
        <v>2314500</v>
      </c>
      <c r="B150">
        <v>548</v>
      </c>
      <c r="C150" t="s">
        <v>568</v>
      </c>
      <c r="D150" t="s">
        <v>569</v>
      </c>
      <c r="E150" t="s">
        <v>570</v>
      </c>
      <c r="F150" s="35">
        <v>4953</v>
      </c>
      <c r="G150" s="3">
        <v>40</v>
      </c>
      <c r="H150">
        <v>2073685091</v>
      </c>
      <c r="I150" s="4">
        <v>7</v>
      </c>
      <c r="J150" s="4" t="s">
        <v>44</v>
      </c>
      <c r="K150" t="s">
        <v>45</v>
      </c>
      <c r="L150" s="36" t="s">
        <v>46</v>
      </c>
      <c r="M150" s="36">
        <v>2031</v>
      </c>
      <c r="N150" s="36" t="s">
        <v>45</v>
      </c>
      <c r="O150" s="36" t="s">
        <v>45</v>
      </c>
      <c r="P150" s="37">
        <v>33.29</v>
      </c>
      <c r="Q150" t="s">
        <v>44</v>
      </c>
      <c r="R150" t="s">
        <v>44</v>
      </c>
      <c r="S150" t="s">
        <v>44</v>
      </c>
      <c r="T150" t="s">
        <v>45</v>
      </c>
      <c r="U150" s="36" t="s">
        <v>44</v>
      </c>
      <c r="V150" s="36">
        <v>186049</v>
      </c>
      <c r="W150" s="36">
        <v>21170</v>
      </c>
      <c r="X150" s="36">
        <v>21344</v>
      </c>
      <c r="Y150" s="36">
        <v>21239</v>
      </c>
      <c r="Z150">
        <f t="shared" si="46"/>
        <v>1</v>
      </c>
      <c r="AA150">
        <f t="shared" si="42"/>
        <v>0</v>
      </c>
      <c r="AB150">
        <f t="shared" si="47"/>
        <v>0</v>
      </c>
      <c r="AC150">
        <f t="shared" si="43"/>
        <v>0</v>
      </c>
      <c r="AD150">
        <f t="shared" si="48"/>
        <v>0</v>
      </c>
      <c r="AE150">
        <f t="shared" si="49"/>
        <v>0</v>
      </c>
      <c r="AF150" s="38">
        <f t="shared" si="50"/>
        <v>0</v>
      </c>
      <c r="AG150" s="38">
        <f t="shared" si="51"/>
        <v>0</v>
      </c>
      <c r="AH150" s="38">
        <f t="shared" si="52"/>
        <v>0</v>
      </c>
      <c r="AI150">
        <f t="shared" si="53"/>
        <v>1</v>
      </c>
      <c r="AJ150">
        <f t="shared" si="54"/>
        <v>1</v>
      </c>
      <c r="AK150" t="str">
        <f t="shared" si="55"/>
        <v>Initial</v>
      </c>
      <c r="AL150">
        <f t="shared" si="56"/>
        <v>0</v>
      </c>
      <c r="AM150" t="str">
        <f t="shared" si="57"/>
        <v>RLIS</v>
      </c>
      <c r="AN150">
        <f t="shared" si="58"/>
        <v>0</v>
      </c>
      <c r="AO150">
        <f t="shared" si="59"/>
        <v>0</v>
      </c>
    </row>
    <row r="151" spans="1:41" ht="12.75">
      <c r="A151">
        <v>2314330</v>
      </c>
      <c r="B151">
        <v>549</v>
      </c>
      <c r="C151" t="s">
        <v>556</v>
      </c>
      <c r="D151" t="s">
        <v>557</v>
      </c>
      <c r="E151" t="s">
        <v>558</v>
      </c>
      <c r="F151" s="35">
        <v>4937</v>
      </c>
      <c r="G151" s="3">
        <v>1370</v>
      </c>
      <c r="H151">
        <v>2074534200</v>
      </c>
      <c r="I151" s="4" t="s">
        <v>343</v>
      </c>
      <c r="J151" s="4" t="s">
        <v>45</v>
      </c>
      <c r="K151" t="s">
        <v>45</v>
      </c>
      <c r="L151" s="36" t="s">
        <v>45</v>
      </c>
      <c r="M151" s="36">
        <v>2470</v>
      </c>
      <c r="N151" s="36" t="s">
        <v>45</v>
      </c>
      <c r="O151" s="36" t="s">
        <v>45</v>
      </c>
      <c r="P151" s="37">
        <v>27.28</v>
      </c>
      <c r="Q151" t="s">
        <v>44</v>
      </c>
      <c r="R151" t="s">
        <v>44</v>
      </c>
      <c r="S151" t="s">
        <v>44</v>
      </c>
      <c r="T151" t="s">
        <v>45</v>
      </c>
      <c r="U151" s="36" t="s">
        <v>44</v>
      </c>
      <c r="V151" s="36">
        <v>142269</v>
      </c>
      <c r="W151" s="36">
        <v>29016</v>
      </c>
      <c r="X151" s="36">
        <v>27870</v>
      </c>
      <c r="Y151" s="36">
        <v>26050</v>
      </c>
      <c r="Z151">
        <f t="shared" si="46"/>
        <v>0</v>
      </c>
      <c r="AA151">
        <f t="shared" si="42"/>
        <v>0</v>
      </c>
      <c r="AB151">
        <f t="shared" si="47"/>
        <v>0</v>
      </c>
      <c r="AC151">
        <f t="shared" si="43"/>
        <v>0</v>
      </c>
      <c r="AD151">
        <f t="shared" si="48"/>
        <v>0</v>
      </c>
      <c r="AE151">
        <f t="shared" si="49"/>
        <v>0</v>
      </c>
      <c r="AF151" s="38">
        <f t="shared" si="50"/>
        <v>0</v>
      </c>
      <c r="AG151" s="38">
        <f t="shared" si="51"/>
        <v>0</v>
      </c>
      <c r="AH151" s="38">
        <f t="shared" si="52"/>
        <v>0</v>
      </c>
      <c r="AI151">
        <f t="shared" si="53"/>
        <v>1</v>
      </c>
      <c r="AJ151">
        <f t="shared" si="54"/>
        <v>1</v>
      </c>
      <c r="AK151" t="str">
        <f t="shared" si="55"/>
        <v>Initial</v>
      </c>
      <c r="AL151">
        <f t="shared" si="56"/>
        <v>0</v>
      </c>
      <c r="AM151" t="str">
        <f t="shared" si="57"/>
        <v>RLIS</v>
      </c>
      <c r="AN151">
        <f t="shared" si="58"/>
        <v>0</v>
      </c>
      <c r="AO151">
        <f t="shared" si="59"/>
        <v>0</v>
      </c>
    </row>
    <row r="152" spans="1:41" ht="12.75">
      <c r="A152">
        <v>2314390</v>
      </c>
      <c r="B152">
        <v>550</v>
      </c>
      <c r="C152" t="s">
        <v>562</v>
      </c>
      <c r="D152" t="s">
        <v>563</v>
      </c>
      <c r="E152" t="s">
        <v>564</v>
      </c>
      <c r="F152" s="35">
        <v>4861</v>
      </c>
      <c r="G152" s="3">
        <v>182</v>
      </c>
      <c r="H152">
        <v>2073542555</v>
      </c>
      <c r="I152" s="4">
        <v>7</v>
      </c>
      <c r="J152" s="4" t="s">
        <v>44</v>
      </c>
      <c r="K152" t="s">
        <v>45</v>
      </c>
      <c r="L152" s="36" t="s">
        <v>46</v>
      </c>
      <c r="M152" s="36">
        <v>936</v>
      </c>
      <c r="N152" s="36" t="s">
        <v>45</v>
      </c>
      <c r="O152" s="36" t="s">
        <v>45</v>
      </c>
      <c r="P152" s="37">
        <v>22.14</v>
      </c>
      <c r="Q152" t="s">
        <v>44</v>
      </c>
      <c r="R152" t="s">
        <v>44</v>
      </c>
      <c r="S152" t="s">
        <v>44</v>
      </c>
      <c r="T152" t="s">
        <v>45</v>
      </c>
      <c r="U152" s="36" t="s">
        <v>44</v>
      </c>
      <c r="V152" s="36">
        <v>71362</v>
      </c>
      <c r="W152" s="36">
        <v>7320</v>
      </c>
      <c r="X152" s="36">
        <v>8033</v>
      </c>
      <c r="Y152" s="36">
        <v>9920</v>
      </c>
      <c r="Z152">
        <f t="shared" si="46"/>
        <v>1</v>
      </c>
      <c r="AA152">
        <f t="shared" si="42"/>
        <v>0</v>
      </c>
      <c r="AB152">
        <f t="shared" si="47"/>
        <v>0</v>
      </c>
      <c r="AC152">
        <f t="shared" si="43"/>
        <v>0</v>
      </c>
      <c r="AD152">
        <f t="shared" si="48"/>
        <v>0</v>
      </c>
      <c r="AE152">
        <f t="shared" si="49"/>
        <v>0</v>
      </c>
      <c r="AF152" s="38">
        <f t="shared" si="50"/>
        <v>0</v>
      </c>
      <c r="AG152" s="38">
        <f t="shared" si="51"/>
        <v>0</v>
      </c>
      <c r="AH152" s="38">
        <f t="shared" si="52"/>
        <v>0</v>
      </c>
      <c r="AI152">
        <f t="shared" si="53"/>
        <v>1</v>
      </c>
      <c r="AJ152">
        <f t="shared" si="54"/>
        <v>1</v>
      </c>
      <c r="AK152" t="str">
        <f t="shared" si="55"/>
        <v>Initial</v>
      </c>
      <c r="AL152">
        <f t="shared" si="56"/>
        <v>0</v>
      </c>
      <c r="AM152" t="str">
        <f t="shared" si="57"/>
        <v>RLIS</v>
      </c>
      <c r="AN152">
        <f t="shared" si="58"/>
        <v>0</v>
      </c>
      <c r="AO152">
        <f t="shared" si="59"/>
        <v>0</v>
      </c>
    </row>
    <row r="153" spans="1:41" ht="12.75">
      <c r="A153">
        <v>2314240</v>
      </c>
      <c r="B153">
        <v>551</v>
      </c>
      <c r="C153" t="s">
        <v>550</v>
      </c>
      <c r="D153" t="s">
        <v>551</v>
      </c>
      <c r="E153" t="s">
        <v>552</v>
      </c>
      <c r="F153" s="35">
        <v>4021</v>
      </c>
      <c r="G153" s="3">
        <v>606</v>
      </c>
      <c r="H153">
        <v>2078294800</v>
      </c>
      <c r="I153" s="4" t="s">
        <v>367</v>
      </c>
      <c r="J153" s="4" t="s">
        <v>45</v>
      </c>
      <c r="K153" t="s">
        <v>45</v>
      </c>
      <c r="L153" s="36" t="s">
        <v>45</v>
      </c>
      <c r="M153" s="36"/>
      <c r="N153" s="36" t="s">
        <v>45</v>
      </c>
      <c r="O153" s="36" t="s">
        <v>45</v>
      </c>
      <c r="P153" s="37">
        <v>2.03</v>
      </c>
      <c r="Q153" t="s">
        <v>45</v>
      </c>
      <c r="R153" t="s">
        <v>45</v>
      </c>
      <c r="S153" t="s">
        <v>45</v>
      </c>
      <c r="T153" t="s">
        <v>45</v>
      </c>
      <c r="U153" s="36" t="s">
        <v>45</v>
      </c>
      <c r="V153" s="36">
        <v>49583</v>
      </c>
      <c r="W153" s="36">
        <v>2133</v>
      </c>
      <c r="X153" s="36">
        <v>9930</v>
      </c>
      <c r="Y153" s="36">
        <v>14948</v>
      </c>
      <c r="Z153">
        <f t="shared" si="46"/>
        <v>0</v>
      </c>
      <c r="AA153">
        <f t="shared" si="42"/>
        <v>1</v>
      </c>
      <c r="AB153">
        <f t="shared" si="47"/>
        <v>0</v>
      </c>
      <c r="AC153">
        <f t="shared" si="43"/>
        <v>0</v>
      </c>
      <c r="AD153">
        <f t="shared" si="48"/>
        <v>0</v>
      </c>
      <c r="AE153">
        <f t="shared" si="49"/>
        <v>0</v>
      </c>
      <c r="AF153" s="38">
        <f t="shared" si="50"/>
        <v>0</v>
      </c>
      <c r="AG153" s="38">
        <f t="shared" si="51"/>
        <v>0</v>
      </c>
      <c r="AH153" s="38">
        <f t="shared" si="52"/>
        <v>0</v>
      </c>
      <c r="AI153">
        <f t="shared" si="53"/>
        <v>0</v>
      </c>
      <c r="AJ153">
        <f t="shared" si="54"/>
        <v>0</v>
      </c>
      <c r="AK153">
        <f t="shared" si="55"/>
        <v>0</v>
      </c>
      <c r="AL153">
        <f t="shared" si="56"/>
        <v>0</v>
      </c>
      <c r="AM153">
        <f t="shared" si="57"/>
        <v>0</v>
      </c>
      <c r="AN153">
        <f t="shared" si="58"/>
        <v>0</v>
      </c>
      <c r="AO153">
        <f t="shared" si="59"/>
        <v>0</v>
      </c>
    </row>
    <row r="154" spans="1:41" ht="12.75">
      <c r="A154">
        <v>2314160</v>
      </c>
      <c r="B154">
        <v>552</v>
      </c>
      <c r="C154" t="s">
        <v>539</v>
      </c>
      <c r="D154" t="s">
        <v>540</v>
      </c>
      <c r="E154" t="s">
        <v>541</v>
      </c>
      <c r="F154" s="35">
        <v>4282</v>
      </c>
      <c r="G154" s="3">
        <v>9778</v>
      </c>
      <c r="H154">
        <v>2072253795</v>
      </c>
      <c r="I154" s="4" t="s">
        <v>542</v>
      </c>
      <c r="J154" s="4" t="s">
        <v>44</v>
      </c>
      <c r="K154" t="s">
        <v>45</v>
      </c>
      <c r="L154" s="36" t="s">
        <v>46</v>
      </c>
      <c r="M154" s="36"/>
      <c r="N154" s="36" t="s">
        <v>45</v>
      </c>
      <c r="O154" s="36" t="s">
        <v>45</v>
      </c>
      <c r="P154" s="37">
        <v>15.45</v>
      </c>
      <c r="Q154" t="s">
        <v>45</v>
      </c>
      <c r="R154" t="s">
        <v>45</v>
      </c>
      <c r="S154" t="s">
        <v>44</v>
      </c>
      <c r="T154" t="s">
        <v>45</v>
      </c>
      <c r="U154" s="36" t="s">
        <v>45</v>
      </c>
      <c r="V154" s="36">
        <v>93248</v>
      </c>
      <c r="W154" s="36">
        <v>10008</v>
      </c>
      <c r="X154" s="36">
        <v>15491</v>
      </c>
      <c r="Y154" s="36">
        <v>13613</v>
      </c>
      <c r="Z154">
        <f t="shared" si="46"/>
        <v>1</v>
      </c>
      <c r="AA154">
        <v>0</v>
      </c>
      <c r="AB154">
        <f t="shared" si="47"/>
        <v>0</v>
      </c>
      <c r="AC154">
        <v>0</v>
      </c>
      <c r="AD154">
        <f t="shared" si="48"/>
        <v>0</v>
      </c>
      <c r="AE154">
        <f t="shared" si="49"/>
        <v>0</v>
      </c>
      <c r="AF154" s="38">
        <f t="shared" si="50"/>
        <v>0</v>
      </c>
      <c r="AG154" s="38">
        <f t="shared" si="51"/>
        <v>0</v>
      </c>
      <c r="AH154" s="38">
        <f t="shared" si="52"/>
        <v>0</v>
      </c>
      <c r="AI154">
        <f t="shared" si="53"/>
        <v>1</v>
      </c>
      <c r="AJ154">
        <f t="shared" si="54"/>
        <v>0</v>
      </c>
      <c r="AK154">
        <f t="shared" si="55"/>
        <v>0</v>
      </c>
      <c r="AL154">
        <f t="shared" si="56"/>
        <v>0</v>
      </c>
      <c r="AM154">
        <f t="shared" si="57"/>
        <v>0</v>
      </c>
      <c r="AN154">
        <f t="shared" si="58"/>
        <v>0</v>
      </c>
      <c r="AO154">
        <f t="shared" si="59"/>
        <v>0</v>
      </c>
    </row>
    <row r="155" spans="1:41" ht="12.75">
      <c r="A155">
        <v>2314610</v>
      </c>
      <c r="B155">
        <v>553</v>
      </c>
      <c r="C155" t="s">
        <v>580</v>
      </c>
      <c r="D155" t="s">
        <v>581</v>
      </c>
      <c r="E155" t="s">
        <v>582</v>
      </c>
      <c r="F155" s="35">
        <v>4967</v>
      </c>
      <c r="G155" s="3">
        <v>488</v>
      </c>
      <c r="H155">
        <v>2074875107</v>
      </c>
      <c r="I155" s="4" t="s">
        <v>343</v>
      </c>
      <c r="J155" s="4" t="s">
        <v>45</v>
      </c>
      <c r="K155" t="s">
        <v>45</v>
      </c>
      <c r="L155" s="36" t="s">
        <v>45</v>
      </c>
      <c r="M155" s="36">
        <v>770</v>
      </c>
      <c r="N155" s="36" t="s">
        <v>45</v>
      </c>
      <c r="O155" s="36" t="s">
        <v>45</v>
      </c>
      <c r="P155" s="37">
        <v>30.51</v>
      </c>
      <c r="Q155" t="s">
        <v>44</v>
      </c>
      <c r="R155" t="s">
        <v>44</v>
      </c>
      <c r="S155" t="s">
        <v>44</v>
      </c>
      <c r="T155" t="s">
        <v>45</v>
      </c>
      <c r="U155" s="36" t="s">
        <v>44</v>
      </c>
      <c r="V155" s="36">
        <v>105030</v>
      </c>
      <c r="W155" s="36">
        <v>7568</v>
      </c>
      <c r="X155" s="36">
        <v>9812</v>
      </c>
      <c r="Y155" s="36">
        <v>11000</v>
      </c>
      <c r="Z155">
        <f t="shared" si="46"/>
        <v>0</v>
      </c>
      <c r="AA155">
        <f t="shared" si="42"/>
        <v>0</v>
      </c>
      <c r="AB155">
        <f t="shared" si="47"/>
        <v>0</v>
      </c>
      <c r="AC155">
        <f t="shared" si="43"/>
        <v>0</v>
      </c>
      <c r="AD155">
        <f t="shared" si="48"/>
        <v>0</v>
      </c>
      <c r="AE155">
        <f t="shared" si="49"/>
        <v>0</v>
      </c>
      <c r="AF155" s="38">
        <f t="shared" si="50"/>
        <v>0</v>
      </c>
      <c r="AG155" s="38">
        <f t="shared" si="51"/>
        <v>0</v>
      </c>
      <c r="AH155" s="38">
        <f t="shared" si="52"/>
        <v>0</v>
      </c>
      <c r="AI155">
        <f t="shared" si="53"/>
        <v>1</v>
      </c>
      <c r="AJ155">
        <f t="shared" si="54"/>
        <v>1</v>
      </c>
      <c r="AK155" t="str">
        <f t="shared" si="55"/>
        <v>Initial</v>
      </c>
      <c r="AL155">
        <f t="shared" si="56"/>
        <v>0</v>
      </c>
      <c r="AM155" t="str">
        <f t="shared" si="57"/>
        <v>RLIS</v>
      </c>
      <c r="AN155">
        <f t="shared" si="58"/>
        <v>0</v>
      </c>
      <c r="AO155">
        <f t="shared" si="59"/>
        <v>0</v>
      </c>
    </row>
    <row r="156" spans="1:41" ht="12.75">
      <c r="A156">
        <v>2314590</v>
      </c>
      <c r="B156">
        <v>554</v>
      </c>
      <c r="C156" t="s">
        <v>577</v>
      </c>
      <c r="D156" t="s">
        <v>578</v>
      </c>
      <c r="E156" t="s">
        <v>579</v>
      </c>
      <c r="F156" s="35">
        <v>4976</v>
      </c>
      <c r="G156" s="3">
        <v>9739</v>
      </c>
      <c r="H156">
        <v>2074749508</v>
      </c>
      <c r="I156" s="4" t="s">
        <v>343</v>
      </c>
      <c r="J156" s="4" t="s">
        <v>45</v>
      </c>
      <c r="K156" t="s">
        <v>45</v>
      </c>
      <c r="L156" s="36" t="s">
        <v>45</v>
      </c>
      <c r="M156" s="36">
        <v>2854</v>
      </c>
      <c r="N156" s="36" t="s">
        <v>45</v>
      </c>
      <c r="O156" s="36" t="s">
        <v>45</v>
      </c>
      <c r="P156" s="37">
        <v>30.24</v>
      </c>
      <c r="Q156" t="s">
        <v>44</v>
      </c>
      <c r="R156" t="s">
        <v>44</v>
      </c>
      <c r="S156" t="s">
        <v>44</v>
      </c>
      <c r="T156" t="s">
        <v>45</v>
      </c>
      <c r="U156" s="36" t="s">
        <v>44</v>
      </c>
      <c r="V156" s="36">
        <v>259209</v>
      </c>
      <c r="W156" s="36">
        <v>26430</v>
      </c>
      <c r="X156" s="36">
        <v>26064</v>
      </c>
      <c r="Y156" s="36">
        <v>28204</v>
      </c>
      <c r="Z156">
        <f t="shared" si="46"/>
        <v>0</v>
      </c>
      <c r="AA156">
        <f t="shared" si="42"/>
        <v>0</v>
      </c>
      <c r="AB156">
        <f t="shared" si="47"/>
        <v>0</v>
      </c>
      <c r="AC156">
        <f t="shared" si="43"/>
        <v>0</v>
      </c>
      <c r="AD156">
        <f t="shared" si="48"/>
        <v>0</v>
      </c>
      <c r="AE156">
        <f t="shared" si="49"/>
        <v>0</v>
      </c>
      <c r="AF156" s="38">
        <f t="shared" si="50"/>
        <v>0</v>
      </c>
      <c r="AG156" s="38">
        <f t="shared" si="51"/>
        <v>0</v>
      </c>
      <c r="AH156" s="38">
        <f t="shared" si="52"/>
        <v>0</v>
      </c>
      <c r="AI156">
        <f t="shared" si="53"/>
        <v>1</v>
      </c>
      <c r="AJ156">
        <f t="shared" si="54"/>
        <v>1</v>
      </c>
      <c r="AK156" t="str">
        <f t="shared" si="55"/>
        <v>Initial</v>
      </c>
      <c r="AL156">
        <f t="shared" si="56"/>
        <v>0</v>
      </c>
      <c r="AM156" t="str">
        <f t="shared" si="57"/>
        <v>RLIS</v>
      </c>
      <c r="AN156">
        <f t="shared" si="58"/>
        <v>0</v>
      </c>
      <c r="AO156">
        <f t="shared" si="59"/>
        <v>0</v>
      </c>
    </row>
    <row r="157" spans="1:41" ht="12.75">
      <c r="A157">
        <v>2314190</v>
      </c>
      <c r="B157">
        <v>555</v>
      </c>
      <c r="C157" t="s">
        <v>543</v>
      </c>
      <c r="D157" t="s">
        <v>544</v>
      </c>
      <c r="E157" t="s">
        <v>545</v>
      </c>
      <c r="F157" s="35">
        <v>4041</v>
      </c>
      <c r="G157" s="3">
        <v>3830</v>
      </c>
      <c r="H157">
        <v>2076258683</v>
      </c>
      <c r="I157" s="4">
        <v>7</v>
      </c>
      <c r="J157" s="4" t="s">
        <v>44</v>
      </c>
      <c r="K157" t="s">
        <v>45</v>
      </c>
      <c r="L157" s="36" t="s">
        <v>46</v>
      </c>
      <c r="M157" s="36">
        <v>1245</v>
      </c>
      <c r="N157" s="36" t="s">
        <v>45</v>
      </c>
      <c r="O157" s="36" t="s">
        <v>45</v>
      </c>
      <c r="P157" s="37">
        <v>28.9</v>
      </c>
      <c r="Q157" t="s">
        <v>44</v>
      </c>
      <c r="R157" t="s">
        <v>44</v>
      </c>
      <c r="S157" t="s">
        <v>44</v>
      </c>
      <c r="T157" t="s">
        <v>45</v>
      </c>
      <c r="U157" s="36" t="s">
        <v>44</v>
      </c>
      <c r="V157" s="36">
        <v>87647</v>
      </c>
      <c r="W157" s="36">
        <v>12346</v>
      </c>
      <c r="X157" s="36">
        <v>12743</v>
      </c>
      <c r="Y157" s="36">
        <v>12757</v>
      </c>
      <c r="Z157">
        <f t="shared" si="46"/>
        <v>1</v>
      </c>
      <c r="AA157">
        <f t="shared" si="42"/>
        <v>0</v>
      </c>
      <c r="AB157">
        <f t="shared" si="47"/>
        <v>0</v>
      </c>
      <c r="AC157">
        <f t="shared" si="43"/>
        <v>0</v>
      </c>
      <c r="AD157">
        <f t="shared" si="48"/>
        <v>0</v>
      </c>
      <c r="AE157">
        <f t="shared" si="49"/>
        <v>0</v>
      </c>
      <c r="AF157" s="38">
        <f t="shared" si="50"/>
        <v>0</v>
      </c>
      <c r="AG157" s="38">
        <f t="shared" si="51"/>
        <v>0</v>
      </c>
      <c r="AH157" s="38">
        <f t="shared" si="52"/>
        <v>0</v>
      </c>
      <c r="AI157">
        <f t="shared" si="53"/>
        <v>1</v>
      </c>
      <c r="AJ157">
        <f t="shared" si="54"/>
        <v>1</v>
      </c>
      <c r="AK157" t="str">
        <f t="shared" si="55"/>
        <v>Initial</v>
      </c>
      <c r="AL157">
        <f t="shared" si="56"/>
        <v>0</v>
      </c>
      <c r="AM157" t="str">
        <f t="shared" si="57"/>
        <v>RLIS</v>
      </c>
      <c r="AN157">
        <f t="shared" si="58"/>
        <v>0</v>
      </c>
      <c r="AO157">
        <f t="shared" si="59"/>
        <v>0</v>
      </c>
    </row>
    <row r="158" spans="1:41" ht="12.75">
      <c r="A158">
        <v>2314640</v>
      </c>
      <c r="B158">
        <v>556</v>
      </c>
      <c r="C158" t="s">
        <v>583</v>
      </c>
      <c r="D158" t="s">
        <v>584</v>
      </c>
      <c r="E158" t="s">
        <v>585</v>
      </c>
      <c r="F158" s="35">
        <v>4974</v>
      </c>
      <c r="G158" s="3">
        <v>3332</v>
      </c>
      <c r="H158">
        <v>2075486643</v>
      </c>
      <c r="I158" s="4">
        <v>7</v>
      </c>
      <c r="J158" s="4" t="s">
        <v>44</v>
      </c>
      <c r="K158" t="s">
        <v>45</v>
      </c>
      <c r="L158" s="36" t="s">
        <v>46</v>
      </c>
      <c r="M158" s="36">
        <v>737</v>
      </c>
      <c r="N158" s="36" t="s">
        <v>45</v>
      </c>
      <c r="O158" s="36" t="s">
        <v>45</v>
      </c>
      <c r="P158" s="37">
        <v>35.91</v>
      </c>
      <c r="Q158" t="s">
        <v>44</v>
      </c>
      <c r="R158" t="s">
        <v>44</v>
      </c>
      <c r="S158" t="s">
        <v>44</v>
      </c>
      <c r="T158" t="s">
        <v>45</v>
      </c>
      <c r="U158" s="36" t="s">
        <v>44</v>
      </c>
      <c r="V158" s="36">
        <v>74700</v>
      </c>
      <c r="W158" s="36">
        <v>8386</v>
      </c>
      <c r="X158" s="36">
        <v>8688</v>
      </c>
      <c r="Y158" s="36">
        <v>8163</v>
      </c>
      <c r="Z158">
        <f t="shared" si="46"/>
        <v>1</v>
      </c>
      <c r="AA158">
        <f t="shared" si="42"/>
        <v>0</v>
      </c>
      <c r="AB158">
        <f t="shared" si="47"/>
        <v>0</v>
      </c>
      <c r="AC158">
        <f t="shared" si="43"/>
        <v>0</v>
      </c>
      <c r="AD158">
        <f t="shared" si="48"/>
        <v>0</v>
      </c>
      <c r="AE158">
        <f t="shared" si="49"/>
        <v>0</v>
      </c>
      <c r="AF158" s="38">
        <f t="shared" si="50"/>
        <v>0</v>
      </c>
      <c r="AG158" s="38">
        <f t="shared" si="51"/>
        <v>0</v>
      </c>
      <c r="AH158" s="38">
        <f t="shared" si="52"/>
        <v>0</v>
      </c>
      <c r="AI158">
        <f t="shared" si="53"/>
        <v>1</v>
      </c>
      <c r="AJ158">
        <f t="shared" si="54"/>
        <v>1</v>
      </c>
      <c r="AK158" t="str">
        <f t="shared" si="55"/>
        <v>Initial</v>
      </c>
      <c r="AL158">
        <f t="shared" si="56"/>
        <v>0</v>
      </c>
      <c r="AM158" t="str">
        <f t="shared" si="57"/>
        <v>RLIS</v>
      </c>
      <c r="AN158">
        <f t="shared" si="58"/>
        <v>0</v>
      </c>
      <c r="AO158">
        <f t="shared" si="59"/>
        <v>0</v>
      </c>
    </row>
    <row r="159" spans="1:41" ht="12.75">
      <c r="A159">
        <v>2314670</v>
      </c>
      <c r="B159">
        <v>557</v>
      </c>
      <c r="C159" t="s">
        <v>586</v>
      </c>
      <c r="D159" t="s">
        <v>587</v>
      </c>
      <c r="E159" t="s">
        <v>588</v>
      </c>
      <c r="F159" s="35">
        <v>4087</v>
      </c>
      <c r="G159" s="3">
        <v>499</v>
      </c>
      <c r="H159">
        <v>2072473221</v>
      </c>
      <c r="I159" s="4" t="s">
        <v>343</v>
      </c>
      <c r="J159" s="4" t="s">
        <v>45</v>
      </c>
      <c r="K159" t="s">
        <v>45</v>
      </c>
      <c r="L159" s="36" t="s">
        <v>45</v>
      </c>
      <c r="M159" s="36"/>
      <c r="N159" s="36" t="s">
        <v>45</v>
      </c>
      <c r="O159" s="36" t="s">
        <v>45</v>
      </c>
      <c r="P159" s="37">
        <v>14.36</v>
      </c>
      <c r="Q159" t="s">
        <v>45</v>
      </c>
      <c r="R159" t="s">
        <v>45</v>
      </c>
      <c r="S159" t="s">
        <v>44</v>
      </c>
      <c r="T159" t="s">
        <v>45</v>
      </c>
      <c r="U159" s="36" t="s">
        <v>45</v>
      </c>
      <c r="V159" s="36">
        <v>137794</v>
      </c>
      <c r="W159" s="36">
        <v>15180</v>
      </c>
      <c r="X159" s="36">
        <v>24066</v>
      </c>
      <c r="Y159" s="36">
        <v>21972</v>
      </c>
      <c r="Z159">
        <f t="shared" si="46"/>
        <v>0</v>
      </c>
      <c r="AA159">
        <f t="shared" si="42"/>
        <v>1</v>
      </c>
      <c r="AB159">
        <f t="shared" si="47"/>
        <v>0</v>
      </c>
      <c r="AC159">
        <f t="shared" si="43"/>
        <v>0</v>
      </c>
      <c r="AD159">
        <f t="shared" si="48"/>
        <v>0</v>
      </c>
      <c r="AE159">
        <f t="shared" si="49"/>
        <v>0</v>
      </c>
      <c r="AF159" s="38">
        <f t="shared" si="50"/>
        <v>0</v>
      </c>
      <c r="AG159" s="38">
        <f t="shared" si="51"/>
        <v>0</v>
      </c>
      <c r="AH159" s="38">
        <f t="shared" si="52"/>
        <v>0</v>
      </c>
      <c r="AI159">
        <f t="shared" si="53"/>
        <v>1</v>
      </c>
      <c r="AJ159">
        <f t="shared" si="54"/>
        <v>0</v>
      </c>
      <c r="AK159">
        <f t="shared" si="55"/>
        <v>0</v>
      </c>
      <c r="AL159">
        <f t="shared" si="56"/>
        <v>0</v>
      </c>
      <c r="AM159">
        <f t="shared" si="57"/>
        <v>0</v>
      </c>
      <c r="AN159">
        <f t="shared" si="58"/>
        <v>0</v>
      </c>
      <c r="AO159">
        <f t="shared" si="59"/>
        <v>0</v>
      </c>
    </row>
    <row r="160" spans="1:41" ht="12.75">
      <c r="A160">
        <v>2314300</v>
      </c>
      <c r="B160">
        <v>558</v>
      </c>
      <c r="C160" t="s">
        <v>553</v>
      </c>
      <c r="D160" t="s">
        <v>554</v>
      </c>
      <c r="E160" t="s">
        <v>555</v>
      </c>
      <c r="F160" s="35">
        <v>4947</v>
      </c>
      <c r="G160" s="3">
        <v>9716</v>
      </c>
      <c r="H160">
        <v>2072655511</v>
      </c>
      <c r="I160" s="4">
        <v>7</v>
      </c>
      <c r="J160" s="4" t="s">
        <v>44</v>
      </c>
      <c r="K160" t="s">
        <v>45</v>
      </c>
      <c r="L160" s="36" t="s">
        <v>46</v>
      </c>
      <c r="M160" s="36">
        <v>944</v>
      </c>
      <c r="N160" s="36" t="s">
        <v>45</v>
      </c>
      <c r="O160" s="36" t="s">
        <v>45</v>
      </c>
      <c r="P160" s="37">
        <v>36.64</v>
      </c>
      <c r="Q160" t="s">
        <v>44</v>
      </c>
      <c r="R160" t="s">
        <v>44</v>
      </c>
      <c r="S160" t="s">
        <v>44</v>
      </c>
      <c r="T160" t="s">
        <v>45</v>
      </c>
      <c r="U160" s="36" t="s">
        <v>44</v>
      </c>
      <c r="V160" s="36">
        <v>73788</v>
      </c>
      <c r="W160" s="36">
        <v>11907</v>
      </c>
      <c r="X160" s="36">
        <v>10703</v>
      </c>
      <c r="Y160" s="36">
        <v>10843</v>
      </c>
      <c r="Z160">
        <f t="shared" si="46"/>
        <v>1</v>
      </c>
      <c r="AA160">
        <f t="shared" si="42"/>
        <v>0</v>
      </c>
      <c r="AB160">
        <f t="shared" si="47"/>
        <v>0</v>
      </c>
      <c r="AC160">
        <f t="shared" si="43"/>
        <v>0</v>
      </c>
      <c r="AD160">
        <f t="shared" si="48"/>
        <v>0</v>
      </c>
      <c r="AE160">
        <f t="shared" si="49"/>
        <v>0</v>
      </c>
      <c r="AF160" s="38">
        <f t="shared" si="50"/>
        <v>0</v>
      </c>
      <c r="AG160" s="38">
        <f t="shared" si="51"/>
        <v>0</v>
      </c>
      <c r="AH160" s="38">
        <f t="shared" si="52"/>
        <v>0</v>
      </c>
      <c r="AI160">
        <f t="shared" si="53"/>
        <v>1</v>
      </c>
      <c r="AJ160">
        <f t="shared" si="54"/>
        <v>1</v>
      </c>
      <c r="AK160" t="str">
        <f t="shared" si="55"/>
        <v>Initial</v>
      </c>
      <c r="AL160">
        <f t="shared" si="56"/>
        <v>0</v>
      </c>
      <c r="AM160" t="str">
        <f t="shared" si="57"/>
        <v>RLIS</v>
      </c>
      <c r="AN160">
        <f t="shared" si="58"/>
        <v>0</v>
      </c>
      <c r="AO160">
        <f t="shared" si="59"/>
        <v>0</v>
      </c>
    </row>
    <row r="161" spans="1:41" ht="12.75">
      <c r="A161">
        <v>2314560</v>
      </c>
      <c r="B161">
        <v>559</v>
      </c>
      <c r="C161" t="s">
        <v>574</v>
      </c>
      <c r="D161" t="s">
        <v>575</v>
      </c>
      <c r="E161" t="s">
        <v>576</v>
      </c>
      <c r="F161" s="35">
        <v>4950</v>
      </c>
      <c r="G161" s="3">
        <v>1227</v>
      </c>
      <c r="H161">
        <v>2076963323</v>
      </c>
      <c r="I161" s="4">
        <v>7</v>
      </c>
      <c r="J161" s="4" t="s">
        <v>44</v>
      </c>
      <c r="K161" t="s">
        <v>45</v>
      </c>
      <c r="L161" s="36" t="s">
        <v>46</v>
      </c>
      <c r="M161" s="36">
        <v>982</v>
      </c>
      <c r="N161" s="36" t="s">
        <v>45</v>
      </c>
      <c r="O161" s="36" t="s">
        <v>45</v>
      </c>
      <c r="P161" s="37">
        <v>39.67</v>
      </c>
      <c r="Q161" t="s">
        <v>44</v>
      </c>
      <c r="R161" t="s">
        <v>44</v>
      </c>
      <c r="S161" t="s">
        <v>44</v>
      </c>
      <c r="T161" t="s">
        <v>45</v>
      </c>
      <c r="U161" s="36" t="s">
        <v>44</v>
      </c>
      <c r="V161" s="36">
        <v>105558</v>
      </c>
      <c r="W161" s="36">
        <v>12214</v>
      </c>
      <c r="X161" s="36">
        <v>10567</v>
      </c>
      <c r="Y161" s="36">
        <v>10581</v>
      </c>
      <c r="Z161">
        <f t="shared" si="46"/>
        <v>1</v>
      </c>
      <c r="AA161">
        <f t="shared" si="42"/>
        <v>0</v>
      </c>
      <c r="AB161">
        <f t="shared" si="47"/>
        <v>0</v>
      </c>
      <c r="AC161">
        <f t="shared" si="43"/>
        <v>0</v>
      </c>
      <c r="AD161">
        <f t="shared" si="48"/>
        <v>0</v>
      </c>
      <c r="AE161">
        <f t="shared" si="49"/>
        <v>0</v>
      </c>
      <c r="AF161" s="38">
        <f t="shared" si="50"/>
        <v>0</v>
      </c>
      <c r="AG161" s="38">
        <f t="shared" si="51"/>
        <v>0</v>
      </c>
      <c r="AH161" s="38">
        <f t="shared" si="52"/>
        <v>0</v>
      </c>
      <c r="AI161">
        <f t="shared" si="53"/>
        <v>1</v>
      </c>
      <c r="AJ161">
        <f t="shared" si="54"/>
        <v>1</v>
      </c>
      <c r="AK161" t="str">
        <f t="shared" si="55"/>
        <v>Initial</v>
      </c>
      <c r="AL161">
        <f t="shared" si="56"/>
        <v>0</v>
      </c>
      <c r="AM161" t="str">
        <f t="shared" si="57"/>
        <v>RLIS</v>
      </c>
      <c r="AN161">
        <f t="shared" si="58"/>
        <v>0</v>
      </c>
      <c r="AO161">
        <f t="shared" si="59"/>
        <v>0</v>
      </c>
    </row>
    <row r="162" spans="1:41" ht="12.75">
      <c r="A162">
        <v>2314700</v>
      </c>
      <c r="B162">
        <v>560</v>
      </c>
      <c r="C162" t="s">
        <v>589</v>
      </c>
      <c r="D162" t="s">
        <v>590</v>
      </c>
      <c r="E162" t="s">
        <v>591</v>
      </c>
      <c r="F162" s="35">
        <v>3906</v>
      </c>
      <c r="G162" s="3">
        <v>819</v>
      </c>
      <c r="H162">
        <v>2076762234</v>
      </c>
      <c r="I162" s="4" t="s">
        <v>592</v>
      </c>
      <c r="J162" s="4" t="s">
        <v>45</v>
      </c>
      <c r="K162" t="s">
        <v>45</v>
      </c>
      <c r="L162" s="36" t="s">
        <v>45</v>
      </c>
      <c r="M162" s="36">
        <v>3141</v>
      </c>
      <c r="N162" s="36" t="s">
        <v>45</v>
      </c>
      <c r="O162" s="36" t="s">
        <v>45</v>
      </c>
      <c r="P162" s="37">
        <v>14.64</v>
      </c>
      <c r="Q162" t="s">
        <v>45</v>
      </c>
      <c r="R162" t="s">
        <v>45</v>
      </c>
      <c r="S162" t="s">
        <v>45</v>
      </c>
      <c r="T162" t="s">
        <v>45</v>
      </c>
      <c r="U162" s="36" t="s">
        <v>45</v>
      </c>
      <c r="V162" s="36">
        <v>117592</v>
      </c>
      <c r="W162" s="36">
        <v>14143</v>
      </c>
      <c r="X162" s="36">
        <v>21969</v>
      </c>
      <c r="Y162" s="36">
        <v>19649</v>
      </c>
      <c r="Z162">
        <f t="shared" si="46"/>
        <v>0</v>
      </c>
      <c r="AA162">
        <f t="shared" si="42"/>
        <v>0</v>
      </c>
      <c r="AB162">
        <f t="shared" si="47"/>
        <v>0</v>
      </c>
      <c r="AC162">
        <f t="shared" si="43"/>
        <v>0</v>
      </c>
      <c r="AD162">
        <f t="shared" si="48"/>
        <v>0</v>
      </c>
      <c r="AE162">
        <f t="shared" si="49"/>
        <v>0</v>
      </c>
      <c r="AF162" s="38">
        <f t="shared" si="50"/>
        <v>0</v>
      </c>
      <c r="AG162" s="38">
        <f t="shared" si="51"/>
        <v>0</v>
      </c>
      <c r="AH162" s="38">
        <f t="shared" si="52"/>
        <v>0</v>
      </c>
      <c r="AI162">
        <f t="shared" si="53"/>
        <v>0</v>
      </c>
      <c r="AJ162">
        <f t="shared" si="54"/>
        <v>0</v>
      </c>
      <c r="AK162">
        <f t="shared" si="55"/>
        <v>0</v>
      </c>
      <c r="AL162">
        <f t="shared" si="56"/>
        <v>0</v>
      </c>
      <c r="AM162">
        <f t="shared" si="57"/>
        <v>0</v>
      </c>
      <c r="AN162">
        <f t="shared" si="58"/>
        <v>0</v>
      </c>
      <c r="AO162">
        <f t="shared" si="59"/>
        <v>0</v>
      </c>
    </row>
    <row r="163" spans="1:41" ht="12.75">
      <c r="A163">
        <v>2314210</v>
      </c>
      <c r="B163">
        <v>561</v>
      </c>
      <c r="C163" t="s">
        <v>546</v>
      </c>
      <c r="D163" t="s">
        <v>547</v>
      </c>
      <c r="E163" t="s">
        <v>548</v>
      </c>
      <c r="F163" s="35">
        <v>4009</v>
      </c>
      <c r="G163" s="3">
        <v>9802</v>
      </c>
      <c r="H163">
        <v>2076473048</v>
      </c>
      <c r="I163" s="4" t="s">
        <v>549</v>
      </c>
      <c r="J163" s="4" t="s">
        <v>45</v>
      </c>
      <c r="K163" t="s">
        <v>45</v>
      </c>
      <c r="L163" s="36" t="s">
        <v>45</v>
      </c>
      <c r="M163" s="36">
        <v>1998</v>
      </c>
      <c r="N163" s="36" t="s">
        <v>45</v>
      </c>
      <c r="O163" s="36" t="s">
        <v>45</v>
      </c>
      <c r="P163" s="37">
        <v>24.77</v>
      </c>
      <c r="Q163" t="s">
        <v>44</v>
      </c>
      <c r="R163" t="s">
        <v>44</v>
      </c>
      <c r="S163" t="s">
        <v>44</v>
      </c>
      <c r="T163" t="s">
        <v>45</v>
      </c>
      <c r="U163" s="36" t="s">
        <v>44</v>
      </c>
      <c r="V163" s="36">
        <v>112270</v>
      </c>
      <c r="W163" s="36">
        <v>14333</v>
      </c>
      <c r="X163" s="36">
        <v>16978</v>
      </c>
      <c r="Y163" s="36">
        <v>13047</v>
      </c>
      <c r="Z163">
        <f t="shared" si="46"/>
        <v>0</v>
      </c>
      <c r="AA163">
        <f t="shared" si="42"/>
        <v>0</v>
      </c>
      <c r="AB163">
        <f t="shared" si="47"/>
        <v>0</v>
      </c>
      <c r="AC163">
        <f t="shared" si="43"/>
        <v>0</v>
      </c>
      <c r="AD163">
        <f t="shared" si="48"/>
        <v>0</v>
      </c>
      <c r="AE163">
        <f t="shared" si="49"/>
        <v>0</v>
      </c>
      <c r="AF163" s="38">
        <f t="shared" si="50"/>
        <v>0</v>
      </c>
      <c r="AG163" s="38">
        <f t="shared" si="51"/>
        <v>0</v>
      </c>
      <c r="AH163" s="38">
        <f t="shared" si="52"/>
        <v>0</v>
      </c>
      <c r="AI163">
        <f t="shared" si="53"/>
        <v>1</v>
      </c>
      <c r="AJ163">
        <f t="shared" si="54"/>
        <v>1</v>
      </c>
      <c r="AK163" t="str">
        <f t="shared" si="55"/>
        <v>Initial</v>
      </c>
      <c r="AL163">
        <f t="shared" si="56"/>
        <v>0</v>
      </c>
      <c r="AM163" t="str">
        <f t="shared" si="57"/>
        <v>RLIS</v>
      </c>
      <c r="AN163">
        <f t="shared" si="58"/>
        <v>0</v>
      </c>
      <c r="AO163">
        <f t="shared" si="59"/>
        <v>0</v>
      </c>
    </row>
    <row r="164" spans="1:41" ht="12.75">
      <c r="A164">
        <v>2314270</v>
      </c>
      <c r="B164">
        <v>562</v>
      </c>
      <c r="C164" t="s">
        <v>233</v>
      </c>
      <c r="D164" t="s">
        <v>234</v>
      </c>
      <c r="E164" t="s">
        <v>235</v>
      </c>
      <c r="F164" s="35">
        <v>4069</v>
      </c>
      <c r="G164" s="3" t="s">
        <v>236</v>
      </c>
      <c r="H164">
        <v>2076884832</v>
      </c>
      <c r="I164" s="4">
        <v>7</v>
      </c>
      <c r="J164" s="4" t="s">
        <v>44</v>
      </c>
      <c r="K164" t="s">
        <v>45</v>
      </c>
      <c r="L164" s="36" t="s">
        <v>46</v>
      </c>
      <c r="M164" s="36">
        <v>148</v>
      </c>
      <c r="N164" s="36" t="s">
        <v>46</v>
      </c>
      <c r="O164" s="36" t="s">
        <v>44</v>
      </c>
      <c r="P164" s="37">
        <v>9.09</v>
      </c>
      <c r="Q164" t="s">
        <v>45</v>
      </c>
      <c r="R164" t="s">
        <v>45</v>
      </c>
      <c r="S164" t="s">
        <v>44</v>
      </c>
      <c r="T164" t="s">
        <v>45</v>
      </c>
      <c r="U164" s="36" t="s">
        <v>45</v>
      </c>
      <c r="V164" s="36">
        <v>10471</v>
      </c>
      <c r="W164" s="36">
        <v>920</v>
      </c>
      <c r="X164" s="36">
        <v>1164</v>
      </c>
      <c r="Y164" s="36">
        <v>810</v>
      </c>
      <c r="Z164">
        <f t="shared" si="46"/>
        <v>1</v>
      </c>
      <c r="AA164">
        <f t="shared" si="42"/>
        <v>1</v>
      </c>
      <c r="AB164">
        <f t="shared" si="47"/>
        <v>0</v>
      </c>
      <c r="AC164">
        <f t="shared" si="43"/>
        <v>0</v>
      </c>
      <c r="AD164">
        <f t="shared" si="48"/>
        <v>0</v>
      </c>
      <c r="AE164">
        <f t="shared" si="49"/>
        <v>0</v>
      </c>
      <c r="AF164" s="38" t="str">
        <f t="shared" si="50"/>
        <v>SRSA</v>
      </c>
      <c r="AG164" s="38">
        <f t="shared" si="51"/>
        <v>0</v>
      </c>
      <c r="AH164" s="38">
        <f t="shared" si="52"/>
        <v>0</v>
      </c>
      <c r="AI164">
        <f t="shared" si="53"/>
        <v>1</v>
      </c>
      <c r="AJ164">
        <f t="shared" si="54"/>
        <v>0</v>
      </c>
      <c r="AK164">
        <f t="shared" si="55"/>
        <v>0</v>
      </c>
      <c r="AL164">
        <f t="shared" si="56"/>
        <v>0</v>
      </c>
      <c r="AM164">
        <f t="shared" si="57"/>
        <v>0</v>
      </c>
      <c r="AN164">
        <f t="shared" si="58"/>
        <v>0</v>
      </c>
      <c r="AO164">
        <f t="shared" si="59"/>
        <v>0</v>
      </c>
    </row>
    <row r="165" spans="1:41" ht="12.75">
      <c r="A165">
        <v>2314470</v>
      </c>
      <c r="B165">
        <v>563</v>
      </c>
      <c r="C165" t="s">
        <v>237</v>
      </c>
      <c r="D165" t="s">
        <v>48</v>
      </c>
      <c r="E165" t="s">
        <v>49</v>
      </c>
      <c r="F165" s="35">
        <v>4429</v>
      </c>
      <c r="G165" s="3">
        <v>6222</v>
      </c>
      <c r="H165">
        <v>2078437851</v>
      </c>
      <c r="I165" s="4">
        <v>8</v>
      </c>
      <c r="J165" s="4" t="s">
        <v>44</v>
      </c>
      <c r="K165" t="s">
        <v>45</v>
      </c>
      <c r="L165" s="36" t="s">
        <v>46</v>
      </c>
      <c r="M165" s="36">
        <v>595</v>
      </c>
      <c r="N165" s="36" t="s">
        <v>45</v>
      </c>
      <c r="O165" s="36" t="s">
        <v>44</v>
      </c>
      <c r="P165" s="37">
        <v>20</v>
      </c>
      <c r="Q165" t="s">
        <v>44</v>
      </c>
      <c r="R165" t="s">
        <v>44</v>
      </c>
      <c r="S165" t="s">
        <v>44</v>
      </c>
      <c r="T165" t="s">
        <v>45</v>
      </c>
      <c r="U165" s="36" t="s">
        <v>45</v>
      </c>
      <c r="V165" s="36">
        <v>38371</v>
      </c>
      <c r="W165" s="36">
        <v>4032</v>
      </c>
      <c r="X165" s="36">
        <v>6001</v>
      </c>
      <c r="Y165" s="36">
        <v>3926</v>
      </c>
      <c r="Z165">
        <f t="shared" si="46"/>
        <v>1</v>
      </c>
      <c r="AA165">
        <f t="shared" si="42"/>
        <v>1</v>
      </c>
      <c r="AB165">
        <f t="shared" si="47"/>
        <v>0</v>
      </c>
      <c r="AC165">
        <f t="shared" si="43"/>
        <v>0</v>
      </c>
      <c r="AD165">
        <f t="shared" si="48"/>
        <v>0</v>
      </c>
      <c r="AE165">
        <f t="shared" si="49"/>
        <v>0</v>
      </c>
      <c r="AF165" s="38" t="str">
        <f t="shared" si="50"/>
        <v>SRSA</v>
      </c>
      <c r="AG165" s="38">
        <f t="shared" si="51"/>
        <v>0</v>
      </c>
      <c r="AH165" s="38">
        <f t="shared" si="52"/>
        <v>0</v>
      </c>
      <c r="AI165">
        <f t="shared" si="53"/>
        <v>1</v>
      </c>
      <c r="AJ165">
        <f t="shared" si="54"/>
        <v>1</v>
      </c>
      <c r="AK165" t="str">
        <f t="shared" si="55"/>
        <v>Initial</v>
      </c>
      <c r="AL165" t="str">
        <f t="shared" si="56"/>
        <v>SRSA</v>
      </c>
      <c r="AM165">
        <f t="shared" si="57"/>
        <v>0</v>
      </c>
      <c r="AN165">
        <f t="shared" si="58"/>
        <v>0</v>
      </c>
      <c r="AO165">
        <f t="shared" si="59"/>
        <v>0</v>
      </c>
    </row>
    <row r="166" spans="1:41" ht="12.75">
      <c r="A166">
        <v>2314440</v>
      </c>
      <c r="B166">
        <v>564</v>
      </c>
      <c r="C166" t="s">
        <v>565</v>
      </c>
      <c r="D166" t="s">
        <v>566</v>
      </c>
      <c r="E166" t="s">
        <v>567</v>
      </c>
      <c r="F166" s="35">
        <v>4427</v>
      </c>
      <c r="G166" s="3">
        <v>279</v>
      </c>
      <c r="H166">
        <v>2072853334</v>
      </c>
      <c r="I166" s="4" t="s">
        <v>542</v>
      </c>
      <c r="J166" s="4" t="s">
        <v>44</v>
      </c>
      <c r="K166" t="s">
        <v>45</v>
      </c>
      <c r="L166" s="36" t="s">
        <v>46</v>
      </c>
      <c r="M166" s="36">
        <v>1213</v>
      </c>
      <c r="N166" s="36" t="s">
        <v>45</v>
      </c>
      <c r="O166" s="36" t="s">
        <v>45</v>
      </c>
      <c r="P166" s="37">
        <v>35.85</v>
      </c>
      <c r="Q166" t="s">
        <v>44</v>
      </c>
      <c r="R166" t="s">
        <v>44</v>
      </c>
      <c r="S166" t="s">
        <v>44</v>
      </c>
      <c r="T166" t="s">
        <v>45</v>
      </c>
      <c r="U166" s="36" t="s">
        <v>44</v>
      </c>
      <c r="V166" s="36">
        <v>90481</v>
      </c>
      <c r="W166" s="36">
        <v>12813</v>
      </c>
      <c r="X166" s="36">
        <v>10645</v>
      </c>
      <c r="Y166" s="36">
        <v>11910</v>
      </c>
      <c r="Z166">
        <f t="shared" si="46"/>
        <v>1</v>
      </c>
      <c r="AA166">
        <f t="shared" si="42"/>
        <v>0</v>
      </c>
      <c r="AB166">
        <f t="shared" si="47"/>
        <v>0</v>
      </c>
      <c r="AC166">
        <f t="shared" si="43"/>
        <v>0</v>
      </c>
      <c r="AD166">
        <f t="shared" si="48"/>
        <v>0</v>
      </c>
      <c r="AE166">
        <f t="shared" si="49"/>
        <v>0</v>
      </c>
      <c r="AF166" s="38">
        <f t="shared" si="50"/>
        <v>0</v>
      </c>
      <c r="AG166" s="38">
        <f t="shared" si="51"/>
        <v>0</v>
      </c>
      <c r="AH166" s="38">
        <f t="shared" si="52"/>
        <v>0</v>
      </c>
      <c r="AI166">
        <f t="shared" si="53"/>
        <v>1</v>
      </c>
      <c r="AJ166">
        <f t="shared" si="54"/>
        <v>1</v>
      </c>
      <c r="AK166" t="str">
        <f t="shared" si="55"/>
        <v>Initial</v>
      </c>
      <c r="AL166">
        <f t="shared" si="56"/>
        <v>0</v>
      </c>
      <c r="AM166" t="str">
        <f t="shared" si="57"/>
        <v>RLIS</v>
      </c>
      <c r="AN166">
        <f t="shared" si="58"/>
        <v>0</v>
      </c>
      <c r="AO166">
        <f t="shared" si="59"/>
        <v>0</v>
      </c>
    </row>
    <row r="167" spans="1:41" ht="12.75">
      <c r="A167">
        <v>2314410</v>
      </c>
      <c r="B167">
        <v>565</v>
      </c>
      <c r="C167" t="s">
        <v>238</v>
      </c>
      <c r="D167" t="s">
        <v>239</v>
      </c>
      <c r="E167" t="s">
        <v>191</v>
      </c>
      <c r="F167" s="35">
        <v>4853</v>
      </c>
      <c r="G167" s="3">
        <v>2907</v>
      </c>
      <c r="H167">
        <v>2078674450</v>
      </c>
      <c r="I167" s="4">
        <v>7</v>
      </c>
      <c r="J167" s="4" t="s">
        <v>44</v>
      </c>
      <c r="K167" t="s">
        <v>45</v>
      </c>
      <c r="L167" s="36" t="s">
        <v>46</v>
      </c>
      <c r="M167" s="36">
        <v>1</v>
      </c>
      <c r="N167" s="36" t="s">
        <v>46</v>
      </c>
      <c r="O167" s="36" t="s">
        <v>44</v>
      </c>
      <c r="P167" s="37">
        <v>12.5</v>
      </c>
      <c r="Q167" t="s">
        <v>45</v>
      </c>
      <c r="R167" t="s">
        <v>45</v>
      </c>
      <c r="S167" t="s">
        <v>44</v>
      </c>
      <c r="T167" t="s">
        <v>45</v>
      </c>
      <c r="U167" s="36" t="s">
        <v>45</v>
      </c>
      <c r="V167" s="36">
        <v>0</v>
      </c>
      <c r="W167" s="36">
        <v>0</v>
      </c>
      <c r="X167" s="36">
        <v>0</v>
      </c>
      <c r="Y167" s="36">
        <v>0</v>
      </c>
      <c r="Z167">
        <f t="shared" si="46"/>
        <v>1</v>
      </c>
      <c r="AA167">
        <f t="shared" si="42"/>
        <v>1</v>
      </c>
      <c r="AB167">
        <f t="shared" si="47"/>
        <v>0</v>
      </c>
      <c r="AC167">
        <f t="shared" si="43"/>
        <v>0</v>
      </c>
      <c r="AD167">
        <f t="shared" si="48"/>
        <v>0</v>
      </c>
      <c r="AE167">
        <f t="shared" si="49"/>
        <v>0</v>
      </c>
      <c r="AF167" s="38" t="str">
        <f t="shared" si="50"/>
        <v>SRSA</v>
      </c>
      <c r="AG167" s="38">
        <f t="shared" si="51"/>
        <v>0</v>
      </c>
      <c r="AH167" s="38">
        <f t="shared" si="52"/>
        <v>0</v>
      </c>
      <c r="AI167">
        <f t="shared" si="53"/>
        <v>1</v>
      </c>
      <c r="AJ167">
        <f t="shared" si="54"/>
        <v>0</v>
      </c>
      <c r="AK167">
        <f t="shared" si="55"/>
        <v>0</v>
      </c>
      <c r="AL167">
        <f t="shared" si="56"/>
        <v>0</v>
      </c>
      <c r="AM167">
        <f t="shared" si="57"/>
        <v>0</v>
      </c>
      <c r="AN167">
        <f t="shared" si="58"/>
        <v>0</v>
      </c>
      <c r="AO167">
        <f t="shared" si="59"/>
        <v>0</v>
      </c>
    </row>
    <row r="168" spans="1:41" ht="12.75">
      <c r="A168">
        <v>2314760</v>
      </c>
      <c r="B168">
        <v>567</v>
      </c>
      <c r="C168" t="s">
        <v>593</v>
      </c>
      <c r="D168" t="s">
        <v>594</v>
      </c>
      <c r="E168" t="s">
        <v>406</v>
      </c>
      <c r="F168" s="35">
        <v>4457</v>
      </c>
      <c r="G168" s="3">
        <v>250</v>
      </c>
      <c r="H168">
        <v>2077946509</v>
      </c>
      <c r="I168" s="4">
        <v>7</v>
      </c>
      <c r="J168" s="4" t="s">
        <v>44</v>
      </c>
      <c r="K168" t="s">
        <v>45</v>
      </c>
      <c r="L168" s="36" t="s">
        <v>46</v>
      </c>
      <c r="M168" s="36">
        <v>1275</v>
      </c>
      <c r="N168" s="36" t="s">
        <v>45</v>
      </c>
      <c r="O168" s="36" t="s">
        <v>45</v>
      </c>
      <c r="P168" s="37">
        <v>34.07</v>
      </c>
      <c r="Q168" t="s">
        <v>44</v>
      </c>
      <c r="R168" t="s">
        <v>45</v>
      </c>
      <c r="S168" t="s">
        <v>44</v>
      </c>
      <c r="T168" t="s">
        <v>45</v>
      </c>
      <c r="U168" s="36" t="s">
        <v>44</v>
      </c>
      <c r="V168" s="36">
        <v>117297</v>
      </c>
      <c r="W168" s="36">
        <v>14377</v>
      </c>
      <c r="X168" s="36">
        <v>12265</v>
      </c>
      <c r="Y168" s="36">
        <v>13399</v>
      </c>
      <c r="Z168">
        <f t="shared" si="46"/>
        <v>1</v>
      </c>
      <c r="AA168">
        <f t="shared" si="42"/>
        <v>0</v>
      </c>
      <c r="AB168">
        <f t="shared" si="47"/>
        <v>0</v>
      </c>
      <c r="AC168">
        <f t="shared" si="43"/>
        <v>0</v>
      </c>
      <c r="AD168">
        <f t="shared" si="48"/>
        <v>0</v>
      </c>
      <c r="AE168">
        <f t="shared" si="49"/>
        <v>0</v>
      </c>
      <c r="AF168" s="38">
        <f t="shared" si="50"/>
        <v>0</v>
      </c>
      <c r="AG168" s="38">
        <f t="shared" si="51"/>
        <v>0</v>
      </c>
      <c r="AH168" s="38">
        <f t="shared" si="52"/>
        <v>0</v>
      </c>
      <c r="AI168">
        <f t="shared" si="53"/>
        <v>1</v>
      </c>
      <c r="AJ168">
        <f t="shared" si="54"/>
        <v>1</v>
      </c>
      <c r="AK168" t="str">
        <f t="shared" si="55"/>
        <v>Initial</v>
      </c>
      <c r="AL168">
        <f t="shared" si="56"/>
        <v>0</v>
      </c>
      <c r="AM168" t="str">
        <f t="shared" si="57"/>
        <v>RLIS</v>
      </c>
      <c r="AN168">
        <f t="shared" si="58"/>
        <v>0</v>
      </c>
      <c r="AO168">
        <f t="shared" si="59"/>
        <v>0</v>
      </c>
    </row>
    <row r="169" spans="1:41" ht="12.75">
      <c r="A169">
        <v>2314761</v>
      </c>
      <c r="B169">
        <v>568</v>
      </c>
      <c r="C169" t="s">
        <v>240</v>
      </c>
      <c r="D169" t="s">
        <v>241</v>
      </c>
      <c r="E169" t="s">
        <v>242</v>
      </c>
      <c r="F169" s="35">
        <v>4426</v>
      </c>
      <c r="G169" s="3">
        <v>1230</v>
      </c>
      <c r="H169">
        <v>2075642421</v>
      </c>
      <c r="I169" s="4">
        <v>7</v>
      </c>
      <c r="J169" s="4" t="s">
        <v>44</v>
      </c>
      <c r="K169" t="s">
        <v>45</v>
      </c>
      <c r="L169" s="36" t="s">
        <v>46</v>
      </c>
      <c r="M169" s="36">
        <v>713</v>
      </c>
      <c r="N169" s="36" t="s">
        <v>44</v>
      </c>
      <c r="O169" s="36" t="s">
        <v>44</v>
      </c>
      <c r="P169" s="37">
        <v>35.51</v>
      </c>
      <c r="Q169" t="s">
        <v>44</v>
      </c>
      <c r="R169" t="s">
        <v>44</v>
      </c>
      <c r="S169" t="s">
        <v>44</v>
      </c>
      <c r="T169" t="s">
        <v>45</v>
      </c>
      <c r="U169" s="36" t="s">
        <v>45</v>
      </c>
      <c r="V169" s="36">
        <v>97589</v>
      </c>
      <c r="W169" s="36">
        <v>8737</v>
      </c>
      <c r="X169" s="36">
        <v>10127</v>
      </c>
      <c r="Y169" s="36">
        <v>10159</v>
      </c>
      <c r="Z169">
        <f t="shared" si="46"/>
        <v>1</v>
      </c>
      <c r="AA169">
        <f t="shared" si="42"/>
        <v>1</v>
      </c>
      <c r="AB169">
        <f t="shared" si="47"/>
        <v>0</v>
      </c>
      <c r="AC169">
        <f t="shared" si="43"/>
        <v>0</v>
      </c>
      <c r="AD169">
        <f t="shared" si="48"/>
        <v>0</v>
      </c>
      <c r="AE169">
        <f t="shared" si="49"/>
        <v>0</v>
      </c>
      <c r="AF169" s="38" t="str">
        <f t="shared" si="50"/>
        <v>SRSA</v>
      </c>
      <c r="AG169" s="38">
        <f t="shared" si="51"/>
        <v>0</v>
      </c>
      <c r="AH169" s="38">
        <f t="shared" si="52"/>
        <v>0</v>
      </c>
      <c r="AI169">
        <f t="shared" si="53"/>
        <v>1</v>
      </c>
      <c r="AJ169">
        <f t="shared" si="54"/>
        <v>1</v>
      </c>
      <c r="AK169" t="str">
        <f t="shared" si="55"/>
        <v>Initial</v>
      </c>
      <c r="AL169" t="str">
        <f t="shared" si="56"/>
        <v>SRSA</v>
      </c>
      <c r="AM169">
        <f t="shared" si="57"/>
        <v>0</v>
      </c>
      <c r="AN169">
        <f t="shared" si="58"/>
        <v>0</v>
      </c>
      <c r="AO169">
        <f t="shared" si="59"/>
        <v>0</v>
      </c>
    </row>
    <row r="170" spans="1:41" ht="12.75">
      <c r="A170">
        <v>2314762</v>
      </c>
      <c r="B170">
        <v>570</v>
      </c>
      <c r="C170" t="s">
        <v>595</v>
      </c>
      <c r="D170" t="s">
        <v>596</v>
      </c>
      <c r="E170" t="s">
        <v>460</v>
      </c>
      <c r="F170" s="35">
        <v>4730</v>
      </c>
      <c r="G170" s="3">
        <v>9438</v>
      </c>
      <c r="H170">
        <v>2075323015</v>
      </c>
      <c r="I170" s="4">
        <v>7</v>
      </c>
      <c r="J170" s="4" t="s">
        <v>44</v>
      </c>
      <c r="K170" t="s">
        <v>45</v>
      </c>
      <c r="L170" s="36" t="s">
        <v>46</v>
      </c>
      <c r="M170" s="36">
        <v>631</v>
      </c>
      <c r="N170" s="36" t="s">
        <v>45</v>
      </c>
      <c r="O170" s="36" t="s">
        <v>45</v>
      </c>
      <c r="P170" s="37">
        <v>34.29</v>
      </c>
      <c r="Q170" t="s">
        <v>44</v>
      </c>
      <c r="R170" t="s">
        <v>45</v>
      </c>
      <c r="S170" t="s">
        <v>44</v>
      </c>
      <c r="T170" t="s">
        <v>45</v>
      </c>
      <c r="U170" s="36" t="s">
        <v>44</v>
      </c>
      <c r="V170" s="36">
        <v>67567</v>
      </c>
      <c r="W170" s="36">
        <v>7042</v>
      </c>
      <c r="X170" s="36">
        <v>6814</v>
      </c>
      <c r="Y170" s="36">
        <v>6791</v>
      </c>
      <c r="Z170">
        <f t="shared" si="46"/>
        <v>1</v>
      </c>
      <c r="AA170">
        <f t="shared" si="42"/>
        <v>0</v>
      </c>
      <c r="AB170">
        <f t="shared" si="47"/>
        <v>0</v>
      </c>
      <c r="AC170">
        <f t="shared" si="43"/>
        <v>0</v>
      </c>
      <c r="AD170">
        <f t="shared" si="48"/>
        <v>0</v>
      </c>
      <c r="AE170">
        <f t="shared" si="49"/>
        <v>0</v>
      </c>
      <c r="AF170" s="38">
        <f t="shared" si="50"/>
        <v>0</v>
      </c>
      <c r="AG170" s="38">
        <f t="shared" si="51"/>
        <v>0</v>
      </c>
      <c r="AH170" s="38">
        <f t="shared" si="52"/>
        <v>0</v>
      </c>
      <c r="AI170">
        <f t="shared" si="53"/>
        <v>1</v>
      </c>
      <c r="AJ170">
        <f t="shared" si="54"/>
        <v>1</v>
      </c>
      <c r="AK170" t="str">
        <f t="shared" si="55"/>
        <v>Initial</v>
      </c>
      <c r="AL170">
        <f t="shared" si="56"/>
        <v>0</v>
      </c>
      <c r="AM170" t="str">
        <f t="shared" si="57"/>
        <v>RLIS</v>
      </c>
      <c r="AN170">
        <f t="shared" si="58"/>
        <v>0</v>
      </c>
      <c r="AO170">
        <f t="shared" si="59"/>
        <v>0</v>
      </c>
    </row>
    <row r="171" spans="1:41" ht="12.75">
      <c r="A171">
        <v>2314764</v>
      </c>
      <c r="B171">
        <v>571</v>
      </c>
      <c r="C171" t="s">
        <v>597</v>
      </c>
      <c r="D171" t="s">
        <v>598</v>
      </c>
      <c r="E171" t="s">
        <v>599</v>
      </c>
      <c r="F171" s="35">
        <v>4043</v>
      </c>
      <c r="G171" s="3">
        <v>6830</v>
      </c>
      <c r="H171">
        <v>2079851100</v>
      </c>
      <c r="I171" s="4">
        <v>7</v>
      </c>
      <c r="J171" s="4" t="s">
        <v>44</v>
      </c>
      <c r="K171" t="s">
        <v>45</v>
      </c>
      <c r="L171" s="36" t="s">
        <v>46</v>
      </c>
      <c r="M171" s="36"/>
      <c r="N171" s="36" t="s">
        <v>45</v>
      </c>
      <c r="O171" s="36" t="s">
        <v>45</v>
      </c>
      <c r="P171" s="37">
        <v>4.79</v>
      </c>
      <c r="Q171" t="s">
        <v>45</v>
      </c>
      <c r="R171" t="s">
        <v>45</v>
      </c>
      <c r="S171" t="s">
        <v>44</v>
      </c>
      <c r="T171" t="s">
        <v>45</v>
      </c>
      <c r="U171" s="36" t="s">
        <v>45</v>
      </c>
      <c r="V171" s="36">
        <v>99521</v>
      </c>
      <c r="W171" s="36">
        <v>2542</v>
      </c>
      <c r="X171" s="36">
        <v>10689</v>
      </c>
      <c r="Y171" s="36">
        <v>15436</v>
      </c>
      <c r="Z171">
        <f t="shared" si="46"/>
        <v>1</v>
      </c>
      <c r="AA171">
        <f t="shared" si="42"/>
        <v>1</v>
      </c>
      <c r="AB171">
        <f t="shared" si="47"/>
        <v>0</v>
      </c>
      <c r="AC171">
        <f t="shared" si="43"/>
        <v>0</v>
      </c>
      <c r="AD171">
        <f t="shared" si="48"/>
        <v>0</v>
      </c>
      <c r="AE171">
        <f t="shared" si="49"/>
        <v>0</v>
      </c>
      <c r="AF171" s="38" t="str">
        <f t="shared" si="50"/>
        <v>SRSA</v>
      </c>
      <c r="AG171" s="38">
        <f t="shared" si="51"/>
        <v>0</v>
      </c>
      <c r="AH171" s="38" t="str">
        <f t="shared" si="52"/>
        <v>Trouble</v>
      </c>
      <c r="AI171">
        <f t="shared" si="53"/>
        <v>1</v>
      </c>
      <c r="AJ171">
        <f t="shared" si="54"/>
        <v>0</v>
      </c>
      <c r="AK171">
        <f t="shared" si="55"/>
        <v>0</v>
      </c>
      <c r="AL171">
        <f t="shared" si="56"/>
        <v>0</v>
      </c>
      <c r="AM171">
        <f t="shared" si="57"/>
        <v>0</v>
      </c>
      <c r="AN171">
        <f t="shared" si="58"/>
        <v>0</v>
      </c>
      <c r="AO171">
        <f t="shared" si="59"/>
        <v>0</v>
      </c>
    </row>
    <row r="172" spans="1:41" ht="12.75">
      <c r="A172">
        <v>2314765</v>
      </c>
      <c r="B172">
        <v>572</v>
      </c>
      <c r="C172" t="s">
        <v>600</v>
      </c>
      <c r="D172" t="s">
        <v>601</v>
      </c>
      <c r="E172" t="s">
        <v>602</v>
      </c>
      <c r="F172" s="35">
        <v>4037</v>
      </c>
      <c r="G172" s="3">
        <v>1242</v>
      </c>
      <c r="H172">
        <v>2079352600</v>
      </c>
      <c r="I172" s="4" t="s">
        <v>343</v>
      </c>
      <c r="J172" s="4" t="s">
        <v>45</v>
      </c>
      <c r="K172" t="s">
        <v>45</v>
      </c>
      <c r="L172" s="36" t="s">
        <v>45</v>
      </c>
      <c r="M172" s="36">
        <v>900</v>
      </c>
      <c r="N172" s="36" t="s">
        <v>45</v>
      </c>
      <c r="O172" s="36" t="s">
        <v>45</v>
      </c>
      <c r="P172" s="37">
        <v>26.68</v>
      </c>
      <c r="Q172" t="s">
        <v>44</v>
      </c>
      <c r="R172" t="s">
        <v>44</v>
      </c>
      <c r="S172" t="s">
        <v>44</v>
      </c>
      <c r="T172" t="s">
        <v>45</v>
      </c>
      <c r="U172" s="36" t="s">
        <v>44</v>
      </c>
      <c r="V172" s="36">
        <v>59542</v>
      </c>
      <c r="W172" s="36">
        <v>7261</v>
      </c>
      <c r="X172" s="36">
        <v>10547</v>
      </c>
      <c r="Y172" s="36">
        <v>9663</v>
      </c>
      <c r="Z172">
        <f t="shared" si="46"/>
        <v>0</v>
      </c>
      <c r="AA172">
        <f t="shared" si="42"/>
        <v>0</v>
      </c>
      <c r="AB172">
        <f t="shared" si="47"/>
        <v>0</v>
      </c>
      <c r="AC172">
        <f t="shared" si="43"/>
        <v>0</v>
      </c>
      <c r="AD172">
        <f t="shared" si="48"/>
        <v>0</v>
      </c>
      <c r="AE172">
        <f t="shared" si="49"/>
        <v>0</v>
      </c>
      <c r="AF172" s="38">
        <f t="shared" si="50"/>
        <v>0</v>
      </c>
      <c r="AG172" s="38">
        <f t="shared" si="51"/>
        <v>0</v>
      </c>
      <c r="AH172" s="38">
        <f t="shared" si="52"/>
        <v>0</v>
      </c>
      <c r="AI172">
        <f t="shared" si="53"/>
        <v>1</v>
      </c>
      <c r="AJ172">
        <f t="shared" si="54"/>
        <v>1</v>
      </c>
      <c r="AK172" t="str">
        <f t="shared" si="55"/>
        <v>Initial</v>
      </c>
      <c r="AL172">
        <f t="shared" si="56"/>
        <v>0</v>
      </c>
      <c r="AM172" t="str">
        <f t="shared" si="57"/>
        <v>RLIS</v>
      </c>
      <c r="AN172">
        <f t="shared" si="58"/>
        <v>0</v>
      </c>
      <c r="AO172">
        <f t="shared" si="59"/>
        <v>0</v>
      </c>
    </row>
    <row r="173" spans="1:41" ht="12.75">
      <c r="A173">
        <v>2314767</v>
      </c>
      <c r="B173">
        <v>574</v>
      </c>
      <c r="C173" t="s">
        <v>603</v>
      </c>
      <c r="D173" t="s">
        <v>604</v>
      </c>
      <c r="E173" t="s">
        <v>605</v>
      </c>
      <c r="F173" s="35">
        <v>4911</v>
      </c>
      <c r="G173" s="3">
        <v>159</v>
      </c>
      <c r="H173">
        <v>2076964054</v>
      </c>
      <c r="I173" s="4">
        <v>7</v>
      </c>
      <c r="J173" s="4" t="s">
        <v>44</v>
      </c>
      <c r="K173" t="s">
        <v>45</v>
      </c>
      <c r="L173" s="36" t="s">
        <v>46</v>
      </c>
      <c r="M173" s="36">
        <v>924</v>
      </c>
      <c r="N173" s="36" t="s">
        <v>45</v>
      </c>
      <c r="O173" s="36" t="s">
        <v>45</v>
      </c>
      <c r="P173" s="37">
        <v>38.26</v>
      </c>
      <c r="Q173" t="s">
        <v>44</v>
      </c>
      <c r="R173" t="s">
        <v>45</v>
      </c>
      <c r="S173" t="s">
        <v>44</v>
      </c>
      <c r="T173" t="s">
        <v>45</v>
      </c>
      <c r="U173" s="36" t="s">
        <v>44</v>
      </c>
      <c r="V173" s="36">
        <v>101683</v>
      </c>
      <c r="W173" s="36">
        <v>10519</v>
      </c>
      <c r="X173" s="36">
        <v>10241</v>
      </c>
      <c r="Y173" s="36">
        <v>9389</v>
      </c>
      <c r="Z173">
        <f t="shared" si="46"/>
        <v>1</v>
      </c>
      <c r="AA173">
        <f t="shared" si="42"/>
        <v>0</v>
      </c>
      <c r="AB173">
        <f t="shared" si="47"/>
        <v>0</v>
      </c>
      <c r="AC173">
        <f t="shared" si="43"/>
        <v>0</v>
      </c>
      <c r="AD173">
        <f t="shared" si="48"/>
        <v>0</v>
      </c>
      <c r="AE173">
        <f t="shared" si="49"/>
        <v>0</v>
      </c>
      <c r="AF173" s="38">
        <f t="shared" si="50"/>
        <v>0</v>
      </c>
      <c r="AG173" s="38">
        <f t="shared" si="51"/>
        <v>0</v>
      </c>
      <c r="AH173" s="38">
        <f t="shared" si="52"/>
        <v>0</v>
      </c>
      <c r="AI173">
        <f t="shared" si="53"/>
        <v>1</v>
      </c>
      <c r="AJ173">
        <f t="shared" si="54"/>
        <v>1</v>
      </c>
      <c r="AK173" t="str">
        <f t="shared" si="55"/>
        <v>Initial</v>
      </c>
      <c r="AL173">
        <f t="shared" si="56"/>
        <v>0</v>
      </c>
      <c r="AM173" t="str">
        <f t="shared" si="57"/>
        <v>RLIS</v>
      </c>
      <c r="AN173">
        <f t="shared" si="58"/>
        <v>0</v>
      </c>
      <c r="AO173">
        <f t="shared" si="59"/>
        <v>0</v>
      </c>
    </row>
    <row r="174" spans="1:41" ht="12.75">
      <c r="A174">
        <v>2314768</v>
      </c>
      <c r="B174">
        <v>575</v>
      </c>
      <c r="C174" t="s">
        <v>606</v>
      </c>
      <c r="D174" t="s">
        <v>607</v>
      </c>
      <c r="E174" t="s">
        <v>608</v>
      </c>
      <c r="F174" s="35">
        <v>4086</v>
      </c>
      <c r="G174" s="3">
        <v>475</v>
      </c>
      <c r="H174">
        <v>2077299961</v>
      </c>
      <c r="I174" s="4" t="s">
        <v>343</v>
      </c>
      <c r="J174" s="4" t="s">
        <v>45</v>
      </c>
      <c r="K174" t="s">
        <v>45</v>
      </c>
      <c r="L174" s="36" t="s">
        <v>45</v>
      </c>
      <c r="M174" s="36">
        <v>3314</v>
      </c>
      <c r="N174" s="36" t="s">
        <v>45</v>
      </c>
      <c r="O174" s="36" t="s">
        <v>45</v>
      </c>
      <c r="P174" s="37">
        <v>21.41</v>
      </c>
      <c r="Q174" t="s">
        <v>44</v>
      </c>
      <c r="R174" t="s">
        <v>44</v>
      </c>
      <c r="S174" t="s">
        <v>44</v>
      </c>
      <c r="T174" t="s">
        <v>45</v>
      </c>
      <c r="U174" s="36" t="s">
        <v>44</v>
      </c>
      <c r="V174" s="36">
        <v>116622</v>
      </c>
      <c r="W174" s="36">
        <v>21463</v>
      </c>
      <c r="X174" s="36">
        <v>26982</v>
      </c>
      <c r="Y174" s="36">
        <v>20953</v>
      </c>
      <c r="Z174">
        <f t="shared" si="46"/>
        <v>0</v>
      </c>
      <c r="AA174">
        <f t="shared" si="42"/>
        <v>0</v>
      </c>
      <c r="AB174">
        <f t="shared" si="47"/>
        <v>0</v>
      </c>
      <c r="AC174">
        <f t="shared" si="43"/>
        <v>0</v>
      </c>
      <c r="AD174">
        <f t="shared" si="48"/>
        <v>0</v>
      </c>
      <c r="AE174">
        <f t="shared" si="49"/>
        <v>0</v>
      </c>
      <c r="AF174" s="38">
        <f t="shared" si="50"/>
        <v>0</v>
      </c>
      <c r="AG174" s="38">
        <f t="shared" si="51"/>
        <v>0</v>
      </c>
      <c r="AH174" s="38">
        <f t="shared" si="52"/>
        <v>0</v>
      </c>
      <c r="AI174">
        <f t="shared" si="53"/>
        <v>1</v>
      </c>
      <c r="AJ174">
        <f t="shared" si="54"/>
        <v>1</v>
      </c>
      <c r="AK174" t="str">
        <f t="shared" si="55"/>
        <v>Initial</v>
      </c>
      <c r="AL174">
        <f t="shared" si="56"/>
        <v>0</v>
      </c>
      <c r="AM174" t="str">
        <f t="shared" si="57"/>
        <v>RLIS</v>
      </c>
      <c r="AN174">
        <f t="shared" si="58"/>
        <v>0</v>
      </c>
      <c r="AO174">
        <f t="shared" si="59"/>
        <v>0</v>
      </c>
    </row>
    <row r="175" spans="1:41" ht="12.75">
      <c r="A175">
        <v>2311910</v>
      </c>
      <c r="B175">
        <v>576</v>
      </c>
      <c r="C175" t="s">
        <v>243</v>
      </c>
      <c r="D175" t="s">
        <v>63</v>
      </c>
      <c r="E175" t="s">
        <v>64</v>
      </c>
      <c r="F175" s="35">
        <v>4660</v>
      </c>
      <c r="G175" s="3">
        <v>60</v>
      </c>
      <c r="H175">
        <v>2072885049</v>
      </c>
      <c r="I175" s="4">
        <v>7</v>
      </c>
      <c r="J175" s="4" t="s">
        <v>44</v>
      </c>
      <c r="K175" t="s">
        <v>45</v>
      </c>
      <c r="L175" s="36" t="s">
        <v>46</v>
      </c>
      <c r="M175" s="36">
        <v>30</v>
      </c>
      <c r="N175" s="36" t="s">
        <v>46</v>
      </c>
      <c r="O175" s="36" t="s">
        <v>44</v>
      </c>
      <c r="P175" s="37">
        <v>13.33</v>
      </c>
      <c r="Q175" t="s">
        <v>45</v>
      </c>
      <c r="R175" t="s">
        <v>45</v>
      </c>
      <c r="S175" t="s">
        <v>44</v>
      </c>
      <c r="T175" t="s">
        <v>45</v>
      </c>
      <c r="U175" s="36" t="s">
        <v>45</v>
      </c>
      <c r="V175" s="36">
        <v>5000</v>
      </c>
      <c r="W175" s="36">
        <v>307</v>
      </c>
      <c r="X175" s="36">
        <v>389</v>
      </c>
      <c r="Y175" s="36">
        <v>197</v>
      </c>
      <c r="Z175">
        <f t="shared" si="46"/>
        <v>1</v>
      </c>
      <c r="AA175">
        <f t="shared" si="42"/>
        <v>1</v>
      </c>
      <c r="AB175">
        <f t="shared" si="47"/>
        <v>0</v>
      </c>
      <c r="AC175">
        <f t="shared" si="43"/>
        <v>0</v>
      </c>
      <c r="AD175">
        <f t="shared" si="48"/>
        <v>0</v>
      </c>
      <c r="AE175">
        <f t="shared" si="49"/>
        <v>0</v>
      </c>
      <c r="AF175" s="38" t="str">
        <f t="shared" si="50"/>
        <v>SRSA</v>
      </c>
      <c r="AG175" s="38">
        <f t="shared" si="51"/>
        <v>0</v>
      </c>
      <c r="AH175" s="38">
        <f t="shared" si="52"/>
        <v>0</v>
      </c>
      <c r="AI175">
        <f t="shared" si="53"/>
        <v>1</v>
      </c>
      <c r="AJ175">
        <f t="shared" si="54"/>
        <v>0</v>
      </c>
      <c r="AK175">
        <f t="shared" si="55"/>
        <v>0</v>
      </c>
      <c r="AL175">
        <f t="shared" si="56"/>
        <v>0</v>
      </c>
      <c r="AM175">
        <f t="shared" si="57"/>
        <v>0</v>
      </c>
      <c r="AN175">
        <f t="shared" si="58"/>
        <v>0</v>
      </c>
      <c r="AO175">
        <f t="shared" si="59"/>
        <v>0</v>
      </c>
    </row>
    <row r="176" spans="1:41" ht="12.75">
      <c r="A176">
        <v>2311940</v>
      </c>
      <c r="B176">
        <v>577</v>
      </c>
      <c r="C176" t="s">
        <v>244</v>
      </c>
      <c r="D176" t="s">
        <v>245</v>
      </c>
      <c r="E176" t="s">
        <v>246</v>
      </c>
      <c r="F176" s="35">
        <v>4630</v>
      </c>
      <c r="G176" s="3">
        <v>210</v>
      </c>
      <c r="H176">
        <v>2072553414</v>
      </c>
      <c r="I176" s="4">
        <v>7</v>
      </c>
      <c r="J176" s="4" t="s">
        <v>44</v>
      </c>
      <c r="K176" t="s">
        <v>45</v>
      </c>
      <c r="L176" s="36" t="s">
        <v>46</v>
      </c>
      <c r="M176" s="36">
        <v>332</v>
      </c>
      <c r="N176" s="36" t="s">
        <v>46</v>
      </c>
      <c r="O176" s="36" t="s">
        <v>44</v>
      </c>
      <c r="P176" s="37">
        <v>40</v>
      </c>
      <c r="Q176" t="s">
        <v>44</v>
      </c>
      <c r="R176" t="s">
        <v>44</v>
      </c>
      <c r="S176" t="s">
        <v>44</v>
      </c>
      <c r="T176" t="s">
        <v>45</v>
      </c>
      <c r="U176" s="36" t="s">
        <v>45</v>
      </c>
      <c r="V176" s="36">
        <v>50832</v>
      </c>
      <c r="W176" s="36">
        <v>4924</v>
      </c>
      <c r="X176" s="36">
        <v>5388</v>
      </c>
      <c r="Y176" s="36">
        <v>5574</v>
      </c>
      <c r="Z176">
        <f t="shared" si="46"/>
        <v>1</v>
      </c>
      <c r="AA176">
        <f t="shared" si="42"/>
        <v>1</v>
      </c>
      <c r="AB176">
        <f t="shared" si="47"/>
        <v>0</v>
      </c>
      <c r="AC176">
        <f t="shared" si="43"/>
        <v>0</v>
      </c>
      <c r="AD176">
        <f t="shared" si="48"/>
        <v>0</v>
      </c>
      <c r="AE176">
        <f t="shared" si="49"/>
        <v>0</v>
      </c>
      <c r="AF176" s="38" t="str">
        <f t="shared" si="50"/>
        <v>SRSA</v>
      </c>
      <c r="AG176" s="38">
        <f t="shared" si="51"/>
        <v>0</v>
      </c>
      <c r="AH176" s="38">
        <f t="shared" si="52"/>
        <v>0</v>
      </c>
      <c r="AI176">
        <f t="shared" si="53"/>
        <v>1</v>
      </c>
      <c r="AJ176">
        <f t="shared" si="54"/>
        <v>1</v>
      </c>
      <c r="AK176" t="str">
        <f t="shared" si="55"/>
        <v>Initial</v>
      </c>
      <c r="AL176" t="str">
        <f t="shared" si="56"/>
        <v>SRSA</v>
      </c>
      <c r="AM176">
        <f t="shared" si="57"/>
        <v>0</v>
      </c>
      <c r="AN176">
        <f t="shared" si="58"/>
        <v>0</v>
      </c>
      <c r="AO176">
        <f t="shared" si="59"/>
        <v>0</v>
      </c>
    </row>
    <row r="177" spans="1:41" ht="12.75">
      <c r="A177">
        <v>2308500</v>
      </c>
      <c r="B177">
        <v>907</v>
      </c>
      <c r="C177" t="s">
        <v>402</v>
      </c>
      <c r="D177" t="s">
        <v>63</v>
      </c>
      <c r="E177" t="s">
        <v>64</v>
      </c>
      <c r="F177" s="35">
        <v>4660</v>
      </c>
      <c r="G177" s="3">
        <v>60</v>
      </c>
      <c r="H177">
        <v>2072885049</v>
      </c>
      <c r="I177" s="4">
        <v>6</v>
      </c>
      <c r="J177" s="4" t="s">
        <v>45</v>
      </c>
      <c r="K177" t="s">
        <v>44</v>
      </c>
      <c r="L177" s="36" t="s">
        <v>45</v>
      </c>
      <c r="M177" s="36">
        <v>694</v>
      </c>
      <c r="N177" s="36" t="s">
        <v>45</v>
      </c>
      <c r="O177" s="36" t="s">
        <v>45</v>
      </c>
      <c r="P177" s="37">
        <v>6.86</v>
      </c>
      <c r="Q177" t="s">
        <v>45</v>
      </c>
      <c r="R177" t="s">
        <v>45</v>
      </c>
      <c r="S177" t="s">
        <v>44</v>
      </c>
      <c r="T177" t="s">
        <v>45</v>
      </c>
      <c r="U177" s="36" t="s">
        <v>45</v>
      </c>
      <c r="V177" s="36">
        <v>16154</v>
      </c>
      <c r="W177" s="36">
        <v>570</v>
      </c>
      <c r="X177" s="36">
        <v>2623</v>
      </c>
      <c r="Y177" s="36">
        <v>4050</v>
      </c>
      <c r="Z177">
        <f t="shared" si="46"/>
        <v>0</v>
      </c>
      <c r="AA177">
        <f t="shared" si="42"/>
        <v>0</v>
      </c>
      <c r="AB177">
        <f t="shared" si="47"/>
        <v>0</v>
      </c>
      <c r="AC177">
        <f t="shared" si="43"/>
        <v>0</v>
      </c>
      <c r="AD177">
        <f t="shared" si="48"/>
        <v>0</v>
      </c>
      <c r="AE177">
        <f t="shared" si="49"/>
        <v>0</v>
      </c>
      <c r="AF177" s="38">
        <f t="shared" si="50"/>
        <v>0</v>
      </c>
      <c r="AG177" s="38">
        <f t="shared" si="51"/>
        <v>0</v>
      </c>
      <c r="AH177" s="38">
        <f t="shared" si="52"/>
        <v>0</v>
      </c>
      <c r="AI177">
        <f t="shared" si="53"/>
        <v>1</v>
      </c>
      <c r="AJ177">
        <f t="shared" si="54"/>
        <v>0</v>
      </c>
      <c r="AK177">
        <f t="shared" si="55"/>
        <v>0</v>
      </c>
      <c r="AL177">
        <f t="shared" si="56"/>
        <v>0</v>
      </c>
      <c r="AM177">
        <f t="shared" si="57"/>
        <v>0</v>
      </c>
      <c r="AN177">
        <f t="shared" si="58"/>
        <v>0</v>
      </c>
      <c r="AO177">
        <f t="shared" si="59"/>
        <v>0</v>
      </c>
    </row>
    <row r="178" spans="1:41" ht="12.75">
      <c r="A178">
        <v>2308700</v>
      </c>
      <c r="B178">
        <v>305</v>
      </c>
      <c r="C178" t="s">
        <v>247</v>
      </c>
      <c r="D178" t="s">
        <v>248</v>
      </c>
      <c r="E178" t="s">
        <v>249</v>
      </c>
      <c r="F178" s="35">
        <v>4736</v>
      </c>
      <c r="G178" s="3">
        <v>9524</v>
      </c>
      <c r="H178">
        <v>2074988436</v>
      </c>
      <c r="I178" s="4">
        <v>7</v>
      </c>
      <c r="J178" s="4" t="s">
        <v>44</v>
      </c>
      <c r="K178" t="s">
        <v>45</v>
      </c>
      <c r="L178" s="36" t="s">
        <v>46</v>
      </c>
      <c r="M178" s="36">
        <v>61</v>
      </c>
      <c r="N178" s="36" t="s">
        <v>46</v>
      </c>
      <c r="O178" s="36" t="s">
        <v>44</v>
      </c>
      <c r="P178" s="37">
        <v>38.31</v>
      </c>
      <c r="Q178" t="s">
        <v>44</v>
      </c>
      <c r="R178" t="s">
        <v>44</v>
      </c>
      <c r="S178" t="s">
        <v>44</v>
      </c>
      <c r="T178" t="s">
        <v>45</v>
      </c>
      <c r="U178" s="36" t="s">
        <v>45</v>
      </c>
      <c r="V178" s="36">
        <v>5365</v>
      </c>
      <c r="W178" s="36">
        <v>906</v>
      </c>
      <c r="X178" s="36">
        <v>826</v>
      </c>
      <c r="Y178" s="36">
        <v>675</v>
      </c>
      <c r="Z178">
        <f t="shared" si="46"/>
        <v>1</v>
      </c>
      <c r="AA178">
        <f t="shared" si="42"/>
        <v>1</v>
      </c>
      <c r="AB178">
        <f t="shared" si="47"/>
        <v>0</v>
      </c>
      <c r="AC178">
        <f t="shared" si="43"/>
        <v>0</v>
      </c>
      <c r="AD178">
        <f t="shared" si="48"/>
        <v>0</v>
      </c>
      <c r="AE178">
        <f t="shared" si="49"/>
        <v>0</v>
      </c>
      <c r="AF178" s="38" t="str">
        <f t="shared" si="50"/>
        <v>SRSA</v>
      </c>
      <c r="AG178" s="38">
        <f t="shared" si="51"/>
        <v>0</v>
      </c>
      <c r="AH178" s="38">
        <f t="shared" si="52"/>
        <v>0</v>
      </c>
      <c r="AI178">
        <f t="shared" si="53"/>
        <v>1</v>
      </c>
      <c r="AJ178">
        <f t="shared" si="54"/>
        <v>1</v>
      </c>
      <c r="AK178" t="str">
        <f t="shared" si="55"/>
        <v>Initial</v>
      </c>
      <c r="AL178" t="str">
        <f t="shared" si="56"/>
        <v>SRSA</v>
      </c>
      <c r="AM178">
        <f t="shared" si="57"/>
        <v>0</v>
      </c>
      <c r="AN178">
        <f t="shared" si="58"/>
        <v>0</v>
      </c>
      <c r="AO178">
        <f t="shared" si="59"/>
        <v>0</v>
      </c>
    </row>
    <row r="179" spans="1:41" ht="12.75">
      <c r="A179">
        <v>2308940</v>
      </c>
      <c r="B179">
        <v>307</v>
      </c>
      <c r="C179" t="s">
        <v>250</v>
      </c>
      <c r="D179" t="s">
        <v>76</v>
      </c>
      <c r="E179" t="s">
        <v>77</v>
      </c>
      <c r="F179" s="35">
        <v>4543</v>
      </c>
      <c r="G179" s="3">
        <v>907</v>
      </c>
      <c r="H179">
        <v>2075633044</v>
      </c>
      <c r="I179" s="4">
        <v>7</v>
      </c>
      <c r="J179" s="4" t="s">
        <v>44</v>
      </c>
      <c r="K179" t="s">
        <v>45</v>
      </c>
      <c r="L179" s="36" t="s">
        <v>46</v>
      </c>
      <c r="M179" s="36">
        <v>176</v>
      </c>
      <c r="N179" s="36" t="s">
        <v>46</v>
      </c>
      <c r="O179" s="36" t="s">
        <v>44</v>
      </c>
      <c r="P179" s="37">
        <v>22.65</v>
      </c>
      <c r="Q179" t="s">
        <v>44</v>
      </c>
      <c r="R179" t="s">
        <v>44</v>
      </c>
      <c r="S179" t="s">
        <v>44</v>
      </c>
      <c r="T179" t="s">
        <v>45</v>
      </c>
      <c r="U179" s="36" t="s">
        <v>45</v>
      </c>
      <c r="V179" s="36">
        <v>14288</v>
      </c>
      <c r="W179" s="36">
        <v>1227</v>
      </c>
      <c r="X179" s="36">
        <v>1592</v>
      </c>
      <c r="Y179" s="36">
        <v>1126</v>
      </c>
      <c r="Z179">
        <f t="shared" si="46"/>
        <v>1</v>
      </c>
      <c r="AA179">
        <f t="shared" si="42"/>
        <v>1</v>
      </c>
      <c r="AB179">
        <f t="shared" si="47"/>
        <v>0</v>
      </c>
      <c r="AC179">
        <f t="shared" si="43"/>
        <v>0</v>
      </c>
      <c r="AD179">
        <f t="shared" si="48"/>
        <v>0</v>
      </c>
      <c r="AE179">
        <f t="shared" si="49"/>
        <v>0</v>
      </c>
      <c r="AF179" s="38" t="str">
        <f t="shared" si="50"/>
        <v>SRSA</v>
      </c>
      <c r="AG179" s="38">
        <f t="shared" si="51"/>
        <v>0</v>
      </c>
      <c r="AH179" s="38">
        <f t="shared" si="52"/>
        <v>0</v>
      </c>
      <c r="AI179">
        <f t="shared" si="53"/>
        <v>1</v>
      </c>
      <c r="AJ179">
        <f t="shared" si="54"/>
        <v>1</v>
      </c>
      <c r="AK179" t="str">
        <f t="shared" si="55"/>
        <v>Initial</v>
      </c>
      <c r="AL179" t="str">
        <f t="shared" si="56"/>
        <v>SRSA</v>
      </c>
      <c r="AM179">
        <f t="shared" si="57"/>
        <v>0</v>
      </c>
      <c r="AN179">
        <f t="shared" si="58"/>
        <v>0</v>
      </c>
      <c r="AO179">
        <f t="shared" si="59"/>
        <v>0</v>
      </c>
    </row>
    <row r="180" spans="1:41" ht="12.75">
      <c r="A180">
        <v>2307570</v>
      </c>
      <c r="B180">
        <v>915</v>
      </c>
      <c r="C180" t="s">
        <v>392</v>
      </c>
      <c r="D180" t="s">
        <v>300</v>
      </c>
      <c r="E180" t="s">
        <v>301</v>
      </c>
      <c r="F180" s="35">
        <v>4280</v>
      </c>
      <c r="G180" s="3">
        <v>220</v>
      </c>
      <c r="H180">
        <v>2073754273</v>
      </c>
      <c r="I180" s="4">
        <v>8</v>
      </c>
      <c r="J180" s="4" t="s">
        <v>44</v>
      </c>
      <c r="K180" t="s">
        <v>44</v>
      </c>
      <c r="L180" s="36" t="s">
        <v>46</v>
      </c>
      <c r="M180" s="36"/>
      <c r="N180" s="36" t="s">
        <v>45</v>
      </c>
      <c r="O180" s="36" t="s">
        <v>45</v>
      </c>
      <c r="P180" s="37">
        <v>16.93</v>
      </c>
      <c r="Q180" t="s">
        <v>45</v>
      </c>
      <c r="R180" t="s">
        <v>45</v>
      </c>
      <c r="S180" t="s">
        <v>44</v>
      </c>
      <c r="T180" t="s">
        <v>44</v>
      </c>
      <c r="U180" s="36" t="s">
        <v>45</v>
      </c>
      <c r="V180" s="36">
        <v>19757</v>
      </c>
      <c r="W180" s="36">
        <v>2542</v>
      </c>
      <c r="X180" s="36">
        <v>3162</v>
      </c>
      <c r="Y180" s="36">
        <v>3175</v>
      </c>
      <c r="Z180">
        <f t="shared" si="46"/>
        <v>1</v>
      </c>
      <c r="AA180">
        <v>0</v>
      </c>
      <c r="AB180">
        <f t="shared" si="47"/>
        <v>0</v>
      </c>
      <c r="AC180">
        <v>0</v>
      </c>
      <c r="AD180">
        <f t="shared" si="48"/>
        <v>0</v>
      </c>
      <c r="AE180">
        <f t="shared" si="49"/>
        <v>0</v>
      </c>
      <c r="AF180" s="38">
        <f t="shared" si="50"/>
        <v>0</v>
      </c>
      <c r="AG180" s="38">
        <f t="shared" si="51"/>
        <v>0</v>
      </c>
      <c r="AH180" s="38">
        <f t="shared" si="52"/>
        <v>0</v>
      </c>
      <c r="AI180">
        <f t="shared" si="53"/>
        <v>1</v>
      </c>
      <c r="AJ180">
        <f t="shared" si="54"/>
        <v>0</v>
      </c>
      <c r="AK180">
        <f t="shared" si="55"/>
        <v>0</v>
      </c>
      <c r="AL180">
        <f t="shared" si="56"/>
        <v>0</v>
      </c>
      <c r="AM180">
        <f t="shared" si="57"/>
        <v>0</v>
      </c>
      <c r="AN180">
        <f t="shared" si="58"/>
        <v>0</v>
      </c>
      <c r="AO180">
        <f t="shared" si="59"/>
        <v>0</v>
      </c>
    </row>
    <row r="181" spans="1:41" ht="12.75">
      <c r="A181">
        <v>2309200</v>
      </c>
      <c r="B181">
        <v>320</v>
      </c>
      <c r="C181" t="s">
        <v>410</v>
      </c>
      <c r="D181" t="s">
        <v>411</v>
      </c>
      <c r="E181" t="s">
        <v>412</v>
      </c>
      <c r="F181" s="35">
        <v>4064</v>
      </c>
      <c r="G181" s="3">
        <v>1606</v>
      </c>
      <c r="H181">
        <v>2079345751</v>
      </c>
      <c r="I181" s="4">
        <v>4</v>
      </c>
      <c r="J181" s="4" t="s">
        <v>45</v>
      </c>
      <c r="K181" t="s">
        <v>45</v>
      </c>
      <c r="L181" s="36" t="s">
        <v>45</v>
      </c>
      <c r="M181" s="36"/>
      <c r="N181" s="36" t="s">
        <v>45</v>
      </c>
      <c r="O181" s="36" t="s">
        <v>45</v>
      </c>
      <c r="P181" s="37">
        <v>21.47</v>
      </c>
      <c r="Q181" t="s">
        <v>44</v>
      </c>
      <c r="R181" t="s">
        <v>44</v>
      </c>
      <c r="S181" t="s">
        <v>45</v>
      </c>
      <c r="T181" t="s">
        <v>45</v>
      </c>
      <c r="U181" s="36" t="s">
        <v>45</v>
      </c>
      <c r="V181" s="36">
        <v>64403</v>
      </c>
      <c r="W181" s="36">
        <v>7101</v>
      </c>
      <c r="X181" s="36">
        <v>9183</v>
      </c>
      <c r="Y181" s="36">
        <v>7096</v>
      </c>
      <c r="Z181">
        <f t="shared" si="46"/>
        <v>0</v>
      </c>
      <c r="AA181">
        <f t="shared" si="42"/>
        <v>1</v>
      </c>
      <c r="AB181">
        <f t="shared" si="47"/>
        <v>0</v>
      </c>
      <c r="AC181">
        <f t="shared" si="43"/>
        <v>0</v>
      </c>
      <c r="AD181">
        <f t="shared" si="48"/>
        <v>0</v>
      </c>
      <c r="AE181">
        <f t="shared" si="49"/>
        <v>0</v>
      </c>
      <c r="AF181" s="38">
        <f t="shared" si="50"/>
        <v>0</v>
      </c>
      <c r="AG181" s="38">
        <f t="shared" si="51"/>
        <v>0</v>
      </c>
      <c r="AH181" s="38">
        <f t="shared" si="52"/>
        <v>0</v>
      </c>
      <c r="AI181">
        <f t="shared" si="53"/>
        <v>0</v>
      </c>
      <c r="AJ181">
        <f t="shared" si="54"/>
        <v>1</v>
      </c>
      <c r="AK181">
        <f t="shared" si="55"/>
        <v>0</v>
      </c>
      <c r="AL181">
        <f t="shared" si="56"/>
        <v>0</v>
      </c>
      <c r="AM181">
        <f t="shared" si="57"/>
        <v>0</v>
      </c>
      <c r="AN181">
        <f t="shared" si="58"/>
        <v>0</v>
      </c>
      <c r="AO181">
        <f t="shared" si="59"/>
        <v>0</v>
      </c>
    </row>
    <row r="182" spans="1:41" ht="12.75">
      <c r="A182">
        <v>2309210</v>
      </c>
      <c r="B182">
        <v>321</v>
      </c>
      <c r="C182" t="s">
        <v>413</v>
      </c>
      <c r="D182" t="s">
        <v>414</v>
      </c>
      <c r="E182" t="s">
        <v>415</v>
      </c>
      <c r="F182" s="35">
        <v>4468</v>
      </c>
      <c r="G182" s="3">
        <v>1623</v>
      </c>
      <c r="H182">
        <v>2078277171</v>
      </c>
      <c r="I182" s="4">
        <v>4</v>
      </c>
      <c r="J182" s="4" t="s">
        <v>45</v>
      </c>
      <c r="K182" t="s">
        <v>45</v>
      </c>
      <c r="L182" s="36" t="s">
        <v>45</v>
      </c>
      <c r="M182" s="36"/>
      <c r="N182" s="36" t="s">
        <v>45</v>
      </c>
      <c r="O182" s="36" t="s">
        <v>45</v>
      </c>
      <c r="P182" s="37">
        <v>18.95</v>
      </c>
      <c r="Q182" t="s">
        <v>45</v>
      </c>
      <c r="R182" t="s">
        <v>45</v>
      </c>
      <c r="S182" t="s">
        <v>45</v>
      </c>
      <c r="T182" t="s">
        <v>45</v>
      </c>
      <c r="U182" s="36" t="s">
        <v>45</v>
      </c>
      <c r="V182" s="36">
        <v>106517</v>
      </c>
      <c r="W182" s="36">
        <v>9073</v>
      </c>
      <c r="X182" s="36">
        <v>11783</v>
      </c>
      <c r="Y182" s="36">
        <v>9914</v>
      </c>
      <c r="Z182">
        <f t="shared" si="46"/>
        <v>0</v>
      </c>
      <c r="AA182">
        <f>IF(OR(M182&lt;600,N182="YES"),1,0)</f>
        <v>1</v>
      </c>
      <c r="AB182">
        <f t="shared" si="47"/>
        <v>0</v>
      </c>
      <c r="AC182">
        <f>IF(AND(OR(M182&lt;600,N182="YES"),(AA182=0)),"Trouble",0)</f>
        <v>0</v>
      </c>
      <c r="AD182">
        <f t="shared" si="48"/>
        <v>0</v>
      </c>
      <c r="AE182">
        <f t="shared" si="49"/>
        <v>0</v>
      </c>
      <c r="AF182" s="38">
        <f t="shared" si="50"/>
        <v>0</v>
      </c>
      <c r="AG182" s="38">
        <f t="shared" si="51"/>
        <v>0</v>
      </c>
      <c r="AH182" s="38">
        <f t="shared" si="52"/>
        <v>0</v>
      </c>
      <c r="AI182">
        <f t="shared" si="53"/>
        <v>0</v>
      </c>
      <c r="AJ182">
        <f t="shared" si="54"/>
        <v>0</v>
      </c>
      <c r="AK182">
        <f t="shared" si="55"/>
        <v>0</v>
      </c>
      <c r="AL182">
        <f t="shared" si="56"/>
        <v>0</v>
      </c>
      <c r="AM182">
        <f t="shared" si="57"/>
        <v>0</v>
      </c>
      <c r="AN182">
        <f t="shared" si="58"/>
        <v>0</v>
      </c>
      <c r="AO182">
        <f t="shared" si="59"/>
        <v>0</v>
      </c>
    </row>
    <row r="183" spans="1:41" ht="12.75">
      <c r="A183">
        <v>2309270</v>
      </c>
      <c r="B183">
        <v>323</v>
      </c>
      <c r="C183" t="s">
        <v>251</v>
      </c>
      <c r="D183" t="s">
        <v>252</v>
      </c>
      <c r="E183" t="s">
        <v>253</v>
      </c>
      <c r="F183" s="35">
        <v>4474</v>
      </c>
      <c r="G183" s="3">
        <v>1222</v>
      </c>
      <c r="H183">
        <v>2078253364</v>
      </c>
      <c r="I183" s="4">
        <v>7</v>
      </c>
      <c r="J183" s="4" t="s">
        <v>44</v>
      </c>
      <c r="K183" t="s">
        <v>45</v>
      </c>
      <c r="L183" s="36" t="s">
        <v>46</v>
      </c>
      <c r="M183" s="36">
        <v>200</v>
      </c>
      <c r="N183" s="36" t="s">
        <v>46</v>
      </c>
      <c r="O183" s="36" t="s">
        <v>44</v>
      </c>
      <c r="P183" s="37">
        <v>22.77</v>
      </c>
      <c r="Q183" t="s">
        <v>44</v>
      </c>
      <c r="R183" t="s">
        <v>44</v>
      </c>
      <c r="S183" t="s">
        <v>44</v>
      </c>
      <c r="T183" t="s">
        <v>45</v>
      </c>
      <c r="U183" s="36" t="s">
        <v>45</v>
      </c>
      <c r="V183" s="36">
        <v>19621</v>
      </c>
      <c r="W183" s="36">
        <v>1797</v>
      </c>
      <c r="X183" s="36">
        <v>2112</v>
      </c>
      <c r="Y183" s="36">
        <v>1311</v>
      </c>
      <c r="Z183">
        <f t="shared" si="46"/>
        <v>1</v>
      </c>
      <c r="AA183">
        <f t="shared" si="42"/>
        <v>1</v>
      </c>
      <c r="AB183">
        <f t="shared" si="47"/>
        <v>0</v>
      </c>
      <c r="AC183">
        <f t="shared" si="43"/>
        <v>0</v>
      </c>
      <c r="AD183">
        <f t="shared" si="48"/>
        <v>0</v>
      </c>
      <c r="AE183">
        <f t="shared" si="49"/>
        <v>0</v>
      </c>
      <c r="AF183" s="38" t="str">
        <f t="shared" si="50"/>
        <v>SRSA</v>
      </c>
      <c r="AG183" s="38">
        <f t="shared" si="51"/>
        <v>0</v>
      </c>
      <c r="AH183" s="38">
        <f t="shared" si="52"/>
        <v>0</v>
      </c>
      <c r="AI183">
        <f t="shared" si="53"/>
        <v>1</v>
      </c>
      <c r="AJ183">
        <f t="shared" si="54"/>
        <v>1</v>
      </c>
      <c r="AK183" t="str">
        <f t="shared" si="55"/>
        <v>Initial</v>
      </c>
      <c r="AL183" t="str">
        <f t="shared" si="56"/>
        <v>SRSA</v>
      </c>
      <c r="AM183">
        <f t="shared" si="57"/>
        <v>0</v>
      </c>
      <c r="AN183">
        <f t="shared" si="58"/>
        <v>0</v>
      </c>
      <c r="AO183">
        <f t="shared" si="59"/>
        <v>0</v>
      </c>
    </row>
    <row r="184" spans="1:41" ht="12.75">
      <c r="A184">
        <v>2309300</v>
      </c>
      <c r="B184">
        <v>324</v>
      </c>
      <c r="C184" t="s">
        <v>416</v>
      </c>
      <c r="D184" t="s">
        <v>417</v>
      </c>
      <c r="E184" t="s">
        <v>418</v>
      </c>
      <c r="F184" s="35">
        <v>4473</v>
      </c>
      <c r="G184" s="3">
        <v>1453</v>
      </c>
      <c r="H184">
        <v>2078665521</v>
      </c>
      <c r="I184" s="4">
        <v>4</v>
      </c>
      <c r="J184" s="4" t="s">
        <v>45</v>
      </c>
      <c r="K184" t="s">
        <v>45</v>
      </c>
      <c r="L184" s="36" t="s">
        <v>45</v>
      </c>
      <c r="M184" s="36"/>
      <c r="N184" s="36" t="s">
        <v>45</v>
      </c>
      <c r="O184" s="36" t="s">
        <v>45</v>
      </c>
      <c r="P184" s="37">
        <v>19.04</v>
      </c>
      <c r="Q184" t="s">
        <v>45</v>
      </c>
      <c r="R184" t="s">
        <v>45</v>
      </c>
      <c r="S184" t="s">
        <v>45</v>
      </c>
      <c r="T184" t="s">
        <v>45</v>
      </c>
      <c r="U184" s="36" t="s">
        <v>45</v>
      </c>
      <c r="V184" s="36">
        <v>25749</v>
      </c>
      <c r="W184" s="36">
        <v>4719</v>
      </c>
      <c r="X184" s="36">
        <v>5355</v>
      </c>
      <c r="Y184" s="36">
        <v>4921</v>
      </c>
      <c r="Z184">
        <f t="shared" si="46"/>
        <v>0</v>
      </c>
      <c r="AA184">
        <f>IF(OR(M184&lt;600,N184="YES"),1,0)</f>
        <v>1</v>
      </c>
      <c r="AB184">
        <f t="shared" si="47"/>
        <v>0</v>
      </c>
      <c r="AC184">
        <f>IF(AND(OR(M184&lt;600,N184="YES"),(AA184=0)),"Trouble",0)</f>
        <v>0</v>
      </c>
      <c r="AD184">
        <f t="shared" si="48"/>
        <v>0</v>
      </c>
      <c r="AE184">
        <f t="shared" si="49"/>
        <v>0</v>
      </c>
      <c r="AF184" s="38">
        <f t="shared" si="50"/>
        <v>0</v>
      </c>
      <c r="AG184" s="38">
        <f t="shared" si="51"/>
        <v>0</v>
      </c>
      <c r="AH184" s="38">
        <f t="shared" si="52"/>
        <v>0</v>
      </c>
      <c r="AI184">
        <f t="shared" si="53"/>
        <v>0</v>
      </c>
      <c r="AJ184">
        <f t="shared" si="54"/>
        <v>0</v>
      </c>
      <c r="AK184">
        <f t="shared" si="55"/>
        <v>0</v>
      </c>
      <c r="AL184">
        <f t="shared" si="56"/>
        <v>0</v>
      </c>
      <c r="AM184">
        <f t="shared" si="57"/>
        <v>0</v>
      </c>
      <c r="AN184">
        <f t="shared" si="58"/>
        <v>0</v>
      </c>
      <c r="AO184">
        <f t="shared" si="59"/>
        <v>0</v>
      </c>
    </row>
    <row r="185" spans="1:41" ht="12.75">
      <c r="A185">
        <v>2309330</v>
      </c>
      <c r="B185">
        <v>325</v>
      </c>
      <c r="C185" t="s">
        <v>254</v>
      </c>
      <c r="D185" t="s">
        <v>252</v>
      </c>
      <c r="E185" t="s">
        <v>253</v>
      </c>
      <c r="F185" s="35">
        <v>4474</v>
      </c>
      <c r="G185" s="3">
        <v>1222</v>
      </c>
      <c r="H185">
        <v>2078253364</v>
      </c>
      <c r="I185" s="4" t="s">
        <v>255</v>
      </c>
      <c r="J185" s="4" t="s">
        <v>44</v>
      </c>
      <c r="K185" t="s">
        <v>45</v>
      </c>
      <c r="L185" s="36" t="s">
        <v>46</v>
      </c>
      <c r="M185" s="36">
        <v>400</v>
      </c>
      <c r="N185" s="36" t="s">
        <v>46</v>
      </c>
      <c r="O185" s="36" t="s">
        <v>44</v>
      </c>
      <c r="P185" s="37">
        <v>15.79</v>
      </c>
      <c r="Q185" t="s">
        <v>45</v>
      </c>
      <c r="R185" t="s">
        <v>45</v>
      </c>
      <c r="S185" t="s">
        <v>44</v>
      </c>
      <c r="T185" t="s">
        <v>45</v>
      </c>
      <c r="U185" s="36" t="s">
        <v>45</v>
      </c>
      <c r="V185" s="36">
        <v>31792</v>
      </c>
      <c r="W185" s="36">
        <v>1987</v>
      </c>
      <c r="X185" s="36">
        <v>2594</v>
      </c>
      <c r="Y185" s="36">
        <v>2443</v>
      </c>
      <c r="Z185">
        <f t="shared" si="46"/>
        <v>1</v>
      </c>
      <c r="AA185">
        <f t="shared" si="42"/>
        <v>1</v>
      </c>
      <c r="AB185">
        <f t="shared" si="47"/>
        <v>0</v>
      </c>
      <c r="AC185">
        <f t="shared" si="43"/>
        <v>0</v>
      </c>
      <c r="AD185">
        <f t="shared" si="48"/>
        <v>0</v>
      </c>
      <c r="AE185">
        <f t="shared" si="49"/>
        <v>0</v>
      </c>
      <c r="AF185" s="38" t="str">
        <f t="shared" si="50"/>
        <v>SRSA</v>
      </c>
      <c r="AG185" s="38">
        <f t="shared" si="51"/>
        <v>0</v>
      </c>
      <c r="AH185" s="38">
        <f t="shared" si="52"/>
        <v>0</v>
      </c>
      <c r="AI185">
        <f t="shared" si="53"/>
        <v>1</v>
      </c>
      <c r="AJ185">
        <f t="shared" si="54"/>
        <v>0</v>
      </c>
      <c r="AK185">
        <f t="shared" si="55"/>
        <v>0</v>
      </c>
      <c r="AL185">
        <f t="shared" si="56"/>
        <v>0</v>
      </c>
      <c r="AM185">
        <f t="shared" si="57"/>
        <v>0</v>
      </c>
      <c r="AN185">
        <f t="shared" si="58"/>
        <v>0</v>
      </c>
      <c r="AO185">
        <f t="shared" si="59"/>
        <v>0</v>
      </c>
    </row>
    <row r="186" spans="1:41" ht="12.75">
      <c r="A186">
        <v>2309390</v>
      </c>
      <c r="B186">
        <v>327</v>
      </c>
      <c r="C186" t="s">
        <v>256</v>
      </c>
      <c r="D186" t="s">
        <v>140</v>
      </c>
      <c r="E186" t="s">
        <v>141</v>
      </c>
      <c r="F186" s="35">
        <v>4605</v>
      </c>
      <c r="G186" s="3">
        <v>9708</v>
      </c>
      <c r="H186">
        <v>2076677571</v>
      </c>
      <c r="I186" s="4">
        <v>7</v>
      </c>
      <c r="J186" s="4" t="s">
        <v>44</v>
      </c>
      <c r="K186" t="s">
        <v>44</v>
      </c>
      <c r="L186" s="36" t="s">
        <v>46</v>
      </c>
      <c r="M186" s="36">
        <v>124</v>
      </c>
      <c r="N186" s="36" t="s">
        <v>46</v>
      </c>
      <c r="O186" s="36" t="s">
        <v>44</v>
      </c>
      <c r="P186" s="37">
        <v>23.97</v>
      </c>
      <c r="Q186" t="s">
        <v>44</v>
      </c>
      <c r="R186" t="s">
        <v>45</v>
      </c>
      <c r="S186" t="s">
        <v>44</v>
      </c>
      <c r="T186" t="s">
        <v>45</v>
      </c>
      <c r="U186" s="36" t="s">
        <v>45</v>
      </c>
      <c r="V186" s="36">
        <v>8923</v>
      </c>
      <c r="W186" s="36">
        <v>964</v>
      </c>
      <c r="X186" s="36">
        <v>1164</v>
      </c>
      <c r="Y186" s="36">
        <v>1217</v>
      </c>
      <c r="Z186">
        <f t="shared" si="46"/>
        <v>1</v>
      </c>
      <c r="AA186">
        <f t="shared" si="42"/>
        <v>1</v>
      </c>
      <c r="AB186">
        <f t="shared" si="47"/>
        <v>0</v>
      </c>
      <c r="AC186">
        <f t="shared" si="43"/>
        <v>0</v>
      </c>
      <c r="AD186">
        <f t="shared" si="48"/>
        <v>0</v>
      </c>
      <c r="AE186">
        <f t="shared" si="49"/>
        <v>0</v>
      </c>
      <c r="AF186" s="38" t="str">
        <f t="shared" si="50"/>
        <v>SRSA</v>
      </c>
      <c r="AG186" s="38">
        <f t="shared" si="51"/>
        <v>0</v>
      </c>
      <c r="AH186" s="38">
        <f t="shared" si="52"/>
        <v>0</v>
      </c>
      <c r="AI186">
        <f t="shared" si="53"/>
        <v>1</v>
      </c>
      <c r="AJ186">
        <f t="shared" si="54"/>
        <v>1</v>
      </c>
      <c r="AK186" t="str">
        <f t="shared" si="55"/>
        <v>Initial</v>
      </c>
      <c r="AL186" t="str">
        <f t="shared" si="56"/>
        <v>SRSA</v>
      </c>
      <c r="AM186">
        <f t="shared" si="57"/>
        <v>0</v>
      </c>
      <c r="AN186">
        <f t="shared" si="58"/>
        <v>0</v>
      </c>
      <c r="AO186">
        <f t="shared" si="59"/>
        <v>0</v>
      </c>
    </row>
    <row r="187" spans="1:41" ht="12.75">
      <c r="A187">
        <v>2312320</v>
      </c>
      <c r="B187">
        <v>860</v>
      </c>
      <c r="C187" t="s">
        <v>500</v>
      </c>
      <c r="D187" t="s">
        <v>501</v>
      </c>
      <c r="E187" t="s">
        <v>502</v>
      </c>
      <c r="F187" s="35">
        <v>4268</v>
      </c>
      <c r="G187" s="3">
        <v>313</v>
      </c>
      <c r="H187">
        <v>2077437756</v>
      </c>
      <c r="I187" s="4">
        <v>7</v>
      </c>
      <c r="J187" s="4" t="s">
        <v>44</v>
      </c>
      <c r="K187" t="s">
        <v>45</v>
      </c>
      <c r="L187" s="36" t="s">
        <v>46</v>
      </c>
      <c r="M187" s="36"/>
      <c r="N187" s="36" t="s">
        <v>45</v>
      </c>
      <c r="O187" s="36" t="s">
        <v>45</v>
      </c>
      <c r="P187" s="37" t="s">
        <v>119</v>
      </c>
      <c r="Q187" t="s">
        <v>119</v>
      </c>
      <c r="R187" t="s">
        <v>44</v>
      </c>
      <c r="S187" t="s">
        <v>44</v>
      </c>
      <c r="T187" t="s">
        <v>45</v>
      </c>
      <c r="U187" s="36" t="s">
        <v>45</v>
      </c>
      <c r="V187" s="36"/>
      <c r="W187" s="36"/>
      <c r="X187" s="36"/>
      <c r="Y187" s="36"/>
      <c r="Z187">
        <f t="shared" si="46"/>
        <v>1</v>
      </c>
      <c r="AA187">
        <v>0</v>
      </c>
      <c r="AB187">
        <f t="shared" si="47"/>
        <v>0</v>
      </c>
      <c r="AC187">
        <v>0</v>
      </c>
      <c r="AD187">
        <f t="shared" si="48"/>
        <v>0</v>
      </c>
      <c r="AE187">
        <f t="shared" si="49"/>
        <v>0</v>
      </c>
      <c r="AF187" s="38">
        <f t="shared" si="50"/>
        <v>0</v>
      </c>
      <c r="AG187" s="38">
        <f t="shared" si="51"/>
        <v>0</v>
      </c>
      <c r="AH187" s="38">
        <f t="shared" si="52"/>
        <v>0</v>
      </c>
      <c r="AI187">
        <f t="shared" si="53"/>
        <v>1</v>
      </c>
      <c r="AJ187">
        <f t="shared" si="54"/>
        <v>1</v>
      </c>
      <c r="AK187" t="str">
        <f t="shared" si="55"/>
        <v>Initial</v>
      </c>
      <c r="AL187">
        <f t="shared" si="56"/>
        <v>0</v>
      </c>
      <c r="AM187" t="str">
        <f t="shared" si="57"/>
        <v>RLIS</v>
      </c>
      <c r="AN187">
        <f t="shared" si="58"/>
        <v>0</v>
      </c>
      <c r="AO187" t="str">
        <f t="shared" si="59"/>
        <v>Trouble</v>
      </c>
    </row>
    <row r="188" spans="1:41" ht="12.75">
      <c r="A188">
        <v>2309510</v>
      </c>
      <c r="B188">
        <v>332</v>
      </c>
      <c r="C188" t="s">
        <v>257</v>
      </c>
      <c r="D188" t="s">
        <v>90</v>
      </c>
      <c r="E188" t="s">
        <v>91</v>
      </c>
      <c r="F188" s="35">
        <v>4353</v>
      </c>
      <c r="G188" s="3">
        <v>3232</v>
      </c>
      <c r="H188">
        <v>2075493261</v>
      </c>
      <c r="I188" s="4">
        <v>7</v>
      </c>
      <c r="J188" s="4" t="s">
        <v>44</v>
      </c>
      <c r="K188" t="s">
        <v>45</v>
      </c>
      <c r="L188" s="36" t="s">
        <v>46</v>
      </c>
      <c r="M188" s="36">
        <v>159</v>
      </c>
      <c r="N188" s="36" t="s">
        <v>46</v>
      </c>
      <c r="O188" s="36" t="s">
        <v>44</v>
      </c>
      <c r="P188" s="37">
        <v>28.57</v>
      </c>
      <c r="Q188" t="s">
        <v>44</v>
      </c>
      <c r="R188" t="s">
        <v>44</v>
      </c>
      <c r="S188" t="s">
        <v>44</v>
      </c>
      <c r="T188" t="s">
        <v>45</v>
      </c>
      <c r="U188" s="36" t="s">
        <v>45</v>
      </c>
      <c r="V188" s="36">
        <v>12598</v>
      </c>
      <c r="W188" s="36">
        <v>1271</v>
      </c>
      <c r="X188" s="36">
        <v>1532</v>
      </c>
      <c r="Y188" s="36">
        <v>1551</v>
      </c>
      <c r="Z188">
        <f t="shared" si="46"/>
        <v>1</v>
      </c>
      <c r="AA188">
        <f t="shared" si="42"/>
        <v>1</v>
      </c>
      <c r="AB188">
        <f t="shared" si="47"/>
        <v>0</v>
      </c>
      <c r="AC188">
        <f t="shared" si="43"/>
        <v>0</v>
      </c>
      <c r="AD188">
        <f t="shared" si="48"/>
        <v>0</v>
      </c>
      <c r="AE188">
        <f t="shared" si="49"/>
        <v>0</v>
      </c>
      <c r="AF188" s="38" t="str">
        <f t="shared" si="50"/>
        <v>SRSA</v>
      </c>
      <c r="AG188" s="38">
        <f t="shared" si="51"/>
        <v>0</v>
      </c>
      <c r="AH188" s="38">
        <f t="shared" si="52"/>
        <v>0</v>
      </c>
      <c r="AI188">
        <f t="shared" si="53"/>
        <v>1</v>
      </c>
      <c r="AJ188">
        <f t="shared" si="54"/>
        <v>1</v>
      </c>
      <c r="AK188" t="str">
        <f t="shared" si="55"/>
        <v>Initial</v>
      </c>
      <c r="AL188" t="str">
        <f t="shared" si="56"/>
        <v>SRSA</v>
      </c>
      <c r="AM188">
        <f t="shared" si="57"/>
        <v>0</v>
      </c>
      <c r="AN188">
        <f t="shared" si="58"/>
        <v>0</v>
      </c>
      <c r="AO188">
        <f t="shared" si="59"/>
        <v>0</v>
      </c>
    </row>
    <row r="189" spans="1:41" ht="12.75">
      <c r="A189">
        <v>2309560</v>
      </c>
      <c r="B189">
        <v>339</v>
      </c>
      <c r="C189" t="s">
        <v>258</v>
      </c>
      <c r="D189" t="s">
        <v>87</v>
      </c>
      <c r="E189" t="s">
        <v>88</v>
      </c>
      <c r="F189" s="35">
        <v>4631</v>
      </c>
      <c r="G189" s="3">
        <v>1110</v>
      </c>
      <c r="H189">
        <v>2078532567</v>
      </c>
      <c r="I189" s="4">
        <v>7</v>
      </c>
      <c r="J189" s="4" t="s">
        <v>44</v>
      </c>
      <c r="K189" t="s">
        <v>45</v>
      </c>
      <c r="L189" s="36" t="s">
        <v>46</v>
      </c>
      <c r="M189" s="36">
        <v>101</v>
      </c>
      <c r="N189" s="36" t="s">
        <v>46</v>
      </c>
      <c r="O189" s="36" t="s">
        <v>44</v>
      </c>
      <c r="P189" s="37">
        <v>46.23</v>
      </c>
      <c r="Q189" t="s">
        <v>44</v>
      </c>
      <c r="R189" t="s">
        <v>45</v>
      </c>
      <c r="S189" t="s">
        <v>44</v>
      </c>
      <c r="T189" t="s">
        <v>45</v>
      </c>
      <c r="U189" s="36" t="s">
        <v>45</v>
      </c>
      <c r="V189" s="36">
        <v>13701</v>
      </c>
      <c r="W189" s="36">
        <v>2133</v>
      </c>
      <c r="X189" s="36">
        <v>1939</v>
      </c>
      <c r="Y189" s="36">
        <v>1237</v>
      </c>
      <c r="Z189">
        <f t="shared" si="46"/>
        <v>1</v>
      </c>
      <c r="AA189">
        <f t="shared" si="42"/>
        <v>1</v>
      </c>
      <c r="AB189">
        <f t="shared" si="47"/>
        <v>0</v>
      </c>
      <c r="AC189">
        <f t="shared" si="43"/>
        <v>0</v>
      </c>
      <c r="AD189">
        <f t="shared" si="48"/>
        <v>0</v>
      </c>
      <c r="AE189">
        <f t="shared" si="49"/>
        <v>0</v>
      </c>
      <c r="AF189" s="38" t="str">
        <f t="shared" si="50"/>
        <v>SRSA</v>
      </c>
      <c r="AG189" s="38">
        <f t="shared" si="51"/>
        <v>0</v>
      </c>
      <c r="AH189" s="38">
        <f t="shared" si="52"/>
        <v>0</v>
      </c>
      <c r="AI189">
        <f t="shared" si="53"/>
        <v>1</v>
      </c>
      <c r="AJ189">
        <f t="shared" si="54"/>
        <v>1</v>
      </c>
      <c r="AK189" t="str">
        <f t="shared" si="55"/>
        <v>Initial</v>
      </c>
      <c r="AL189" t="str">
        <f t="shared" si="56"/>
        <v>SRSA</v>
      </c>
      <c r="AM189">
        <f t="shared" si="57"/>
        <v>0</v>
      </c>
      <c r="AN189">
        <f t="shared" si="58"/>
        <v>0</v>
      </c>
      <c r="AO189">
        <f t="shared" si="59"/>
        <v>0</v>
      </c>
    </row>
    <row r="190" spans="1:41" ht="12.75">
      <c r="A190">
        <v>2309630</v>
      </c>
      <c r="B190">
        <v>340</v>
      </c>
      <c r="C190" t="s">
        <v>259</v>
      </c>
      <c r="D190" t="s">
        <v>69</v>
      </c>
      <c r="E190" t="s">
        <v>70</v>
      </c>
      <c r="F190" s="35">
        <v>4614</v>
      </c>
      <c r="G190" s="3">
        <v>630</v>
      </c>
      <c r="H190">
        <v>2073749927</v>
      </c>
      <c r="I190" s="4">
        <v>7</v>
      </c>
      <c r="J190" s="4" t="s">
        <v>44</v>
      </c>
      <c r="K190" t="s">
        <v>45</v>
      </c>
      <c r="L190" s="36" t="s">
        <v>46</v>
      </c>
      <c r="M190" s="36">
        <v>71</v>
      </c>
      <c r="N190" s="36" t="s">
        <v>46</v>
      </c>
      <c r="O190" s="36" t="s">
        <v>44</v>
      </c>
      <c r="P190" s="37">
        <v>22.78</v>
      </c>
      <c r="Q190" t="s">
        <v>44</v>
      </c>
      <c r="R190" t="s">
        <v>44</v>
      </c>
      <c r="S190" t="s">
        <v>44</v>
      </c>
      <c r="T190" t="s">
        <v>45</v>
      </c>
      <c r="U190" s="36" t="s">
        <v>45</v>
      </c>
      <c r="V190" s="36">
        <v>14530</v>
      </c>
      <c r="W190" s="36">
        <v>1140</v>
      </c>
      <c r="X190" s="36">
        <v>1231</v>
      </c>
      <c r="Y190" s="36">
        <v>530</v>
      </c>
      <c r="Z190">
        <f t="shared" si="46"/>
        <v>1</v>
      </c>
      <c r="AA190">
        <f t="shared" si="42"/>
        <v>1</v>
      </c>
      <c r="AB190">
        <f t="shared" si="47"/>
        <v>0</v>
      </c>
      <c r="AC190">
        <f t="shared" si="43"/>
        <v>0</v>
      </c>
      <c r="AD190">
        <f t="shared" si="48"/>
        <v>0</v>
      </c>
      <c r="AE190">
        <f t="shared" si="49"/>
        <v>0</v>
      </c>
      <c r="AF190" s="38" t="str">
        <f t="shared" si="50"/>
        <v>SRSA</v>
      </c>
      <c r="AG190" s="38">
        <f t="shared" si="51"/>
        <v>0</v>
      </c>
      <c r="AH190" s="38">
        <f t="shared" si="52"/>
        <v>0</v>
      </c>
      <c r="AI190">
        <f t="shared" si="53"/>
        <v>1</v>
      </c>
      <c r="AJ190">
        <f t="shared" si="54"/>
        <v>1</v>
      </c>
      <c r="AK190" t="str">
        <f t="shared" si="55"/>
        <v>Initial</v>
      </c>
      <c r="AL190" t="str">
        <f t="shared" si="56"/>
        <v>SRSA</v>
      </c>
      <c r="AM190">
        <f t="shared" si="57"/>
        <v>0</v>
      </c>
      <c r="AN190">
        <f t="shared" si="58"/>
        <v>0</v>
      </c>
      <c r="AO190">
        <f t="shared" si="59"/>
        <v>0</v>
      </c>
    </row>
    <row r="191" spans="1:41" ht="12.75">
      <c r="A191">
        <v>2309650</v>
      </c>
      <c r="B191">
        <v>342</v>
      </c>
      <c r="C191" t="s">
        <v>260</v>
      </c>
      <c r="D191" t="s">
        <v>87</v>
      </c>
      <c r="E191" t="s">
        <v>88</v>
      </c>
      <c r="F191" s="35">
        <v>4631</v>
      </c>
      <c r="G191" s="3">
        <v>1110</v>
      </c>
      <c r="H191">
        <v>2078532567</v>
      </c>
      <c r="I191" s="4">
        <v>7</v>
      </c>
      <c r="J191" s="4" t="s">
        <v>44</v>
      </c>
      <c r="K191" t="s">
        <v>45</v>
      </c>
      <c r="L191" s="36" t="s">
        <v>46</v>
      </c>
      <c r="M191" s="36">
        <v>97</v>
      </c>
      <c r="N191" s="36" t="s">
        <v>46</v>
      </c>
      <c r="O191" s="36" t="s">
        <v>44</v>
      </c>
      <c r="P191" s="37">
        <v>42.16</v>
      </c>
      <c r="Q191" t="s">
        <v>44</v>
      </c>
      <c r="R191" t="s">
        <v>44</v>
      </c>
      <c r="S191" t="s">
        <v>44</v>
      </c>
      <c r="T191" t="s">
        <v>45</v>
      </c>
      <c r="U191" s="36" t="s">
        <v>45</v>
      </c>
      <c r="V191" s="36">
        <v>9361</v>
      </c>
      <c r="W191" s="36">
        <v>1870</v>
      </c>
      <c r="X191" s="36">
        <v>1740</v>
      </c>
      <c r="Y191" s="36">
        <v>1089</v>
      </c>
      <c r="Z191">
        <f t="shared" si="46"/>
        <v>1</v>
      </c>
      <c r="AA191">
        <f t="shared" si="42"/>
        <v>1</v>
      </c>
      <c r="AB191">
        <f t="shared" si="47"/>
        <v>0</v>
      </c>
      <c r="AC191">
        <f t="shared" si="43"/>
        <v>0</v>
      </c>
      <c r="AD191">
        <f t="shared" si="48"/>
        <v>0</v>
      </c>
      <c r="AE191">
        <f t="shared" si="49"/>
        <v>0</v>
      </c>
      <c r="AF191" s="38" t="str">
        <f t="shared" si="50"/>
        <v>SRSA</v>
      </c>
      <c r="AG191" s="38">
        <f t="shared" si="51"/>
        <v>0</v>
      </c>
      <c r="AH191" s="38">
        <f t="shared" si="52"/>
        <v>0</v>
      </c>
      <c r="AI191">
        <f t="shared" si="53"/>
        <v>1</v>
      </c>
      <c r="AJ191">
        <f t="shared" si="54"/>
        <v>1</v>
      </c>
      <c r="AK191" t="str">
        <f t="shared" si="55"/>
        <v>Initial</v>
      </c>
      <c r="AL191" t="str">
        <f t="shared" si="56"/>
        <v>SRSA</v>
      </c>
      <c r="AM191">
        <f t="shared" si="57"/>
        <v>0</v>
      </c>
      <c r="AN191">
        <f t="shared" si="58"/>
        <v>0</v>
      </c>
      <c r="AO191">
        <f t="shared" si="59"/>
        <v>0</v>
      </c>
    </row>
    <row r="192" spans="1:41" ht="12.75">
      <c r="A192">
        <v>2309690</v>
      </c>
      <c r="B192">
        <v>343</v>
      </c>
      <c r="C192" t="s">
        <v>261</v>
      </c>
      <c r="D192" t="s">
        <v>262</v>
      </c>
      <c r="E192" t="s">
        <v>263</v>
      </c>
      <c r="F192" s="35">
        <v>4290</v>
      </c>
      <c r="G192" s="3">
        <v>9801</v>
      </c>
      <c r="H192">
        <v>2075627223</v>
      </c>
      <c r="I192" s="4">
        <v>7</v>
      </c>
      <c r="J192" s="4" t="s">
        <v>44</v>
      </c>
      <c r="K192" t="s">
        <v>45</v>
      </c>
      <c r="L192" s="36" t="s">
        <v>46</v>
      </c>
      <c r="M192" s="36">
        <v>174</v>
      </c>
      <c r="N192" s="36" t="s">
        <v>46</v>
      </c>
      <c r="O192" s="36" t="s">
        <v>44</v>
      </c>
      <c r="P192" s="37">
        <v>23.37</v>
      </c>
      <c r="Q192" t="s">
        <v>44</v>
      </c>
      <c r="R192" t="s">
        <v>45</v>
      </c>
      <c r="S192" t="s">
        <v>44</v>
      </c>
      <c r="T192" t="s">
        <v>45</v>
      </c>
      <c r="U192" s="36" t="s">
        <v>45</v>
      </c>
      <c r="V192" s="36">
        <v>24460</v>
      </c>
      <c r="W192" s="36">
        <v>1373</v>
      </c>
      <c r="X192" s="36">
        <v>1644</v>
      </c>
      <c r="Y192" s="36">
        <v>1672</v>
      </c>
      <c r="Z192">
        <f t="shared" si="46"/>
        <v>1</v>
      </c>
      <c r="AA192">
        <f t="shared" si="42"/>
        <v>1</v>
      </c>
      <c r="AB192">
        <f t="shared" si="47"/>
        <v>0</v>
      </c>
      <c r="AC192">
        <f t="shared" si="43"/>
        <v>0</v>
      </c>
      <c r="AD192">
        <f t="shared" si="48"/>
        <v>0</v>
      </c>
      <c r="AE192">
        <f t="shared" si="49"/>
        <v>0</v>
      </c>
      <c r="AF192" s="38" t="str">
        <f t="shared" si="50"/>
        <v>SRSA</v>
      </c>
      <c r="AG192" s="38">
        <f t="shared" si="51"/>
        <v>0</v>
      </c>
      <c r="AH192" s="38">
        <f t="shared" si="52"/>
        <v>0</v>
      </c>
      <c r="AI192">
        <f t="shared" si="53"/>
        <v>1</v>
      </c>
      <c r="AJ192">
        <f t="shared" si="54"/>
        <v>1</v>
      </c>
      <c r="AK192" t="str">
        <f t="shared" si="55"/>
        <v>Initial</v>
      </c>
      <c r="AL192" t="str">
        <f t="shared" si="56"/>
        <v>SRSA</v>
      </c>
      <c r="AM192">
        <f t="shared" si="57"/>
        <v>0</v>
      </c>
      <c r="AN192">
        <f t="shared" si="58"/>
        <v>0</v>
      </c>
      <c r="AO192">
        <f t="shared" si="59"/>
        <v>0</v>
      </c>
    </row>
    <row r="193" spans="1:41" ht="12.75">
      <c r="A193">
        <v>2309750</v>
      </c>
      <c r="B193">
        <v>345</v>
      </c>
      <c r="C193" t="s">
        <v>264</v>
      </c>
      <c r="D193" t="s">
        <v>128</v>
      </c>
      <c r="E193" t="s">
        <v>129</v>
      </c>
      <c r="F193" s="35">
        <v>4530</v>
      </c>
      <c r="G193" s="3">
        <v>9801</v>
      </c>
      <c r="H193">
        <v>2074431113</v>
      </c>
      <c r="I193" s="4">
        <v>7</v>
      </c>
      <c r="J193" s="4" t="s">
        <v>44</v>
      </c>
      <c r="K193" t="s">
        <v>45</v>
      </c>
      <c r="L193" s="36" t="s">
        <v>46</v>
      </c>
      <c r="M193" s="36">
        <v>149</v>
      </c>
      <c r="N193" s="36" t="s">
        <v>46</v>
      </c>
      <c r="O193" s="36" t="s">
        <v>44</v>
      </c>
      <c r="P193" s="37">
        <v>13.55</v>
      </c>
      <c r="Q193" t="s">
        <v>45</v>
      </c>
      <c r="R193" t="s">
        <v>45</v>
      </c>
      <c r="S193" t="s">
        <v>44</v>
      </c>
      <c r="T193" t="s">
        <v>45</v>
      </c>
      <c r="U193" s="36" t="s">
        <v>45</v>
      </c>
      <c r="V193" s="36">
        <v>12018</v>
      </c>
      <c r="W193" s="36">
        <v>1666</v>
      </c>
      <c r="X193" s="36">
        <v>1925</v>
      </c>
      <c r="Y193" s="36">
        <v>1055</v>
      </c>
      <c r="Z193">
        <f t="shared" si="46"/>
        <v>1</v>
      </c>
      <c r="AA193">
        <f t="shared" si="42"/>
        <v>1</v>
      </c>
      <c r="AB193">
        <f t="shared" si="47"/>
        <v>0</v>
      </c>
      <c r="AC193">
        <f t="shared" si="43"/>
        <v>0</v>
      </c>
      <c r="AD193">
        <f t="shared" si="48"/>
        <v>0</v>
      </c>
      <c r="AE193">
        <f t="shared" si="49"/>
        <v>0</v>
      </c>
      <c r="AF193" s="38" t="str">
        <f t="shared" si="50"/>
        <v>SRSA</v>
      </c>
      <c r="AG193" s="38">
        <f t="shared" si="51"/>
        <v>0</v>
      </c>
      <c r="AH193" s="38">
        <f t="shared" si="52"/>
        <v>0</v>
      </c>
      <c r="AI193">
        <f t="shared" si="53"/>
        <v>1</v>
      </c>
      <c r="AJ193">
        <f t="shared" si="54"/>
        <v>0</v>
      </c>
      <c r="AK193">
        <f t="shared" si="55"/>
        <v>0</v>
      </c>
      <c r="AL193">
        <f t="shared" si="56"/>
        <v>0</v>
      </c>
      <c r="AM193">
        <f t="shared" si="57"/>
        <v>0</v>
      </c>
      <c r="AN193">
        <f t="shared" si="58"/>
        <v>0</v>
      </c>
      <c r="AO193">
        <f t="shared" si="59"/>
        <v>0</v>
      </c>
    </row>
    <row r="194" spans="1:41" ht="12.75">
      <c r="A194">
        <v>2300042</v>
      </c>
      <c r="B194">
        <v>793</v>
      </c>
      <c r="C194" t="s">
        <v>265</v>
      </c>
      <c r="D194" s="3" t="s">
        <v>266</v>
      </c>
      <c r="E194" t="s">
        <v>267</v>
      </c>
      <c r="F194" s="39" t="s">
        <v>268</v>
      </c>
      <c r="H194" s="38" t="s">
        <v>269</v>
      </c>
      <c r="I194"/>
      <c r="J194" s="4" t="s">
        <v>44</v>
      </c>
      <c r="M194">
        <v>118</v>
      </c>
      <c r="N194" s="36" t="s">
        <v>45</v>
      </c>
      <c r="O194" s="36" t="s">
        <v>44</v>
      </c>
      <c r="U194" s="36" t="s">
        <v>45</v>
      </c>
      <c r="V194" s="36">
        <v>0</v>
      </c>
      <c r="W194" s="47">
        <v>0</v>
      </c>
      <c r="X194">
        <v>0</v>
      </c>
      <c r="Y194">
        <v>1595</v>
      </c>
      <c r="Z194">
        <f t="shared" si="46"/>
        <v>1</v>
      </c>
      <c r="AA194">
        <f t="shared" si="42"/>
        <v>1</v>
      </c>
      <c r="AB194">
        <f t="shared" si="47"/>
        <v>0</v>
      </c>
      <c r="AC194">
        <f t="shared" si="43"/>
        <v>0</v>
      </c>
      <c r="AD194">
        <f t="shared" si="48"/>
        <v>0</v>
      </c>
      <c r="AE194">
        <f t="shared" si="49"/>
        <v>0</v>
      </c>
      <c r="AF194" s="38" t="str">
        <f t="shared" si="50"/>
        <v>SRSA</v>
      </c>
      <c r="AG194" s="38">
        <f t="shared" si="51"/>
        <v>0</v>
      </c>
      <c r="AH194" s="38">
        <f t="shared" si="52"/>
        <v>0</v>
      </c>
      <c r="AI194">
        <f t="shared" si="53"/>
        <v>0</v>
      </c>
      <c r="AJ194">
        <f t="shared" si="54"/>
        <v>0</v>
      </c>
      <c r="AK194">
        <f t="shared" si="55"/>
        <v>0</v>
      </c>
      <c r="AL194">
        <f t="shared" si="56"/>
        <v>0</v>
      </c>
      <c r="AM194">
        <f t="shared" si="57"/>
        <v>0</v>
      </c>
      <c r="AN194">
        <f t="shared" si="58"/>
        <v>0</v>
      </c>
      <c r="AO194">
        <f t="shared" si="59"/>
        <v>0</v>
      </c>
    </row>
    <row r="195" spans="1:41" ht="12.75">
      <c r="A195">
        <v>2309870</v>
      </c>
      <c r="B195">
        <v>350</v>
      </c>
      <c r="C195" t="s">
        <v>419</v>
      </c>
      <c r="D195" t="s">
        <v>175</v>
      </c>
      <c r="E195" t="s">
        <v>176</v>
      </c>
      <c r="F195" s="35">
        <v>4256</v>
      </c>
      <c r="G195" s="3">
        <v>5515</v>
      </c>
      <c r="H195">
        <v>2073466221</v>
      </c>
      <c r="I195" s="4">
        <v>8</v>
      </c>
      <c r="J195" s="4" t="s">
        <v>44</v>
      </c>
      <c r="K195" t="s">
        <v>45</v>
      </c>
      <c r="L195" s="36" t="s">
        <v>46</v>
      </c>
      <c r="M195" s="36">
        <v>1102</v>
      </c>
      <c r="N195" s="36" t="s">
        <v>45</v>
      </c>
      <c r="O195" s="36" t="s">
        <v>45</v>
      </c>
      <c r="P195" s="37">
        <v>21.29</v>
      </c>
      <c r="Q195" t="s">
        <v>44</v>
      </c>
      <c r="R195" t="s">
        <v>44</v>
      </c>
      <c r="S195" t="s">
        <v>44</v>
      </c>
      <c r="T195" t="s">
        <v>45</v>
      </c>
      <c r="U195" s="36" t="s">
        <v>44</v>
      </c>
      <c r="V195" s="36">
        <v>56544</v>
      </c>
      <c r="W195" s="36">
        <v>6019</v>
      </c>
      <c r="X195" s="36">
        <v>8881</v>
      </c>
      <c r="Y195" s="36">
        <v>6965</v>
      </c>
      <c r="Z195">
        <f t="shared" si="46"/>
        <v>1</v>
      </c>
      <c r="AA195">
        <f t="shared" si="42"/>
        <v>0</v>
      </c>
      <c r="AB195">
        <f t="shared" si="47"/>
        <v>0</v>
      </c>
      <c r="AC195">
        <f t="shared" si="43"/>
        <v>0</v>
      </c>
      <c r="AD195">
        <f t="shared" si="48"/>
        <v>0</v>
      </c>
      <c r="AE195">
        <f t="shared" si="49"/>
        <v>0</v>
      </c>
      <c r="AF195" s="38">
        <f t="shared" si="50"/>
        <v>0</v>
      </c>
      <c r="AG195" s="38">
        <f t="shared" si="51"/>
        <v>0</v>
      </c>
      <c r="AH195" s="38">
        <f t="shared" si="52"/>
        <v>0</v>
      </c>
      <c r="AI195">
        <f t="shared" si="53"/>
        <v>1</v>
      </c>
      <c r="AJ195">
        <f t="shared" si="54"/>
        <v>1</v>
      </c>
      <c r="AK195" t="str">
        <f t="shared" si="55"/>
        <v>Initial</v>
      </c>
      <c r="AL195">
        <f t="shared" si="56"/>
        <v>0</v>
      </c>
      <c r="AM195" t="str">
        <f t="shared" si="57"/>
        <v>RLIS</v>
      </c>
      <c r="AN195">
        <f t="shared" si="58"/>
        <v>0</v>
      </c>
      <c r="AO195">
        <f t="shared" si="59"/>
        <v>0</v>
      </c>
    </row>
    <row r="196" spans="1:41" ht="12.75">
      <c r="A196">
        <v>2309930</v>
      </c>
      <c r="B196">
        <v>353</v>
      </c>
      <c r="C196" t="s">
        <v>420</v>
      </c>
      <c r="D196" t="s">
        <v>421</v>
      </c>
      <c r="E196" t="s">
        <v>316</v>
      </c>
      <c r="F196" s="35">
        <v>4103</v>
      </c>
      <c r="G196" s="3">
        <v>5535</v>
      </c>
      <c r="H196">
        <v>2078748100</v>
      </c>
      <c r="I196" s="4">
        <v>2</v>
      </c>
      <c r="J196" s="4" t="s">
        <v>45</v>
      </c>
      <c r="K196" t="s">
        <v>45</v>
      </c>
      <c r="L196" s="36" t="s">
        <v>45</v>
      </c>
      <c r="M196" s="36"/>
      <c r="N196" s="36" t="s">
        <v>45</v>
      </c>
      <c r="O196" s="36" t="s">
        <v>45</v>
      </c>
      <c r="P196" s="37">
        <v>21.569522071</v>
      </c>
      <c r="Q196" t="s">
        <v>44</v>
      </c>
      <c r="R196" t="s">
        <v>44</v>
      </c>
      <c r="S196" t="s">
        <v>45</v>
      </c>
      <c r="T196" t="s">
        <v>45</v>
      </c>
      <c r="U196" s="36" t="s">
        <v>45</v>
      </c>
      <c r="V196" s="36">
        <v>739707</v>
      </c>
      <c r="W196" s="36">
        <v>86523</v>
      </c>
      <c r="X196" s="36">
        <v>87238</v>
      </c>
      <c r="Y196" s="36">
        <v>84175</v>
      </c>
      <c r="Z196">
        <f t="shared" si="46"/>
        <v>0</v>
      </c>
      <c r="AA196">
        <f t="shared" si="42"/>
        <v>1</v>
      </c>
      <c r="AB196">
        <f t="shared" si="47"/>
        <v>0</v>
      </c>
      <c r="AC196">
        <f t="shared" si="43"/>
        <v>0</v>
      </c>
      <c r="AD196">
        <f t="shared" si="48"/>
        <v>0</v>
      </c>
      <c r="AE196">
        <f t="shared" si="49"/>
        <v>0</v>
      </c>
      <c r="AF196" s="38">
        <f t="shared" si="50"/>
        <v>0</v>
      </c>
      <c r="AG196" s="38">
        <f t="shared" si="51"/>
        <v>0</v>
      </c>
      <c r="AH196" s="38">
        <f t="shared" si="52"/>
        <v>0</v>
      </c>
      <c r="AI196">
        <f t="shared" si="53"/>
        <v>0</v>
      </c>
      <c r="AJ196">
        <f t="shared" si="54"/>
        <v>1</v>
      </c>
      <c r="AK196">
        <f t="shared" si="55"/>
        <v>0</v>
      </c>
      <c r="AL196">
        <f t="shared" si="56"/>
        <v>0</v>
      </c>
      <c r="AM196">
        <f t="shared" si="57"/>
        <v>0</v>
      </c>
      <c r="AN196">
        <f t="shared" si="58"/>
        <v>0</v>
      </c>
      <c r="AO196">
        <f t="shared" si="59"/>
        <v>0</v>
      </c>
    </row>
    <row r="197" spans="1:41" ht="12.75">
      <c r="A197">
        <v>2309990</v>
      </c>
      <c r="B197">
        <v>357</v>
      </c>
      <c r="C197" t="s">
        <v>270</v>
      </c>
      <c r="D197" t="s">
        <v>60</v>
      </c>
      <c r="E197" t="s">
        <v>61</v>
      </c>
      <c r="F197" s="35">
        <v>4694</v>
      </c>
      <c r="G197" s="3">
        <v>580</v>
      </c>
      <c r="H197">
        <v>2074276913</v>
      </c>
      <c r="I197" s="4">
        <v>7</v>
      </c>
      <c r="J197" s="4" t="s">
        <v>44</v>
      </c>
      <c r="K197" t="s">
        <v>45</v>
      </c>
      <c r="L197" s="36" t="s">
        <v>46</v>
      </c>
      <c r="M197" s="36">
        <v>161</v>
      </c>
      <c r="N197" s="36" t="s">
        <v>46</v>
      </c>
      <c r="O197" s="36" t="s">
        <v>44</v>
      </c>
      <c r="P197" s="37">
        <v>36.09</v>
      </c>
      <c r="Q197" t="s">
        <v>44</v>
      </c>
      <c r="R197" t="s">
        <v>44</v>
      </c>
      <c r="S197" t="s">
        <v>44</v>
      </c>
      <c r="T197" t="s">
        <v>45</v>
      </c>
      <c r="U197" s="36" t="s">
        <v>45</v>
      </c>
      <c r="V197" s="36">
        <v>15094</v>
      </c>
      <c r="W197" s="36">
        <v>1929</v>
      </c>
      <c r="X197" s="36">
        <v>1877</v>
      </c>
      <c r="Y197" s="36">
        <v>1753</v>
      </c>
      <c r="Z197">
        <f t="shared" si="46"/>
        <v>1</v>
      </c>
      <c r="AA197">
        <f t="shared" si="42"/>
        <v>1</v>
      </c>
      <c r="AB197">
        <f t="shared" si="47"/>
        <v>0</v>
      </c>
      <c r="AC197">
        <f t="shared" si="43"/>
        <v>0</v>
      </c>
      <c r="AD197">
        <f t="shared" si="48"/>
        <v>0</v>
      </c>
      <c r="AE197">
        <f t="shared" si="49"/>
        <v>0</v>
      </c>
      <c r="AF197" s="38" t="str">
        <f t="shared" si="50"/>
        <v>SRSA</v>
      </c>
      <c r="AG197" s="38">
        <f t="shared" si="51"/>
        <v>0</v>
      </c>
      <c r="AH197" s="38">
        <f t="shared" si="52"/>
        <v>0</v>
      </c>
      <c r="AI197">
        <f t="shared" si="53"/>
        <v>1</v>
      </c>
      <c r="AJ197">
        <f t="shared" si="54"/>
        <v>1</v>
      </c>
      <c r="AK197" t="str">
        <f t="shared" si="55"/>
        <v>Initial</v>
      </c>
      <c r="AL197" t="str">
        <f t="shared" si="56"/>
        <v>SRSA</v>
      </c>
      <c r="AM197">
        <f t="shared" si="57"/>
        <v>0</v>
      </c>
      <c r="AN197">
        <f t="shared" si="58"/>
        <v>0</v>
      </c>
      <c r="AO197">
        <f t="shared" si="59"/>
        <v>0</v>
      </c>
    </row>
    <row r="198" spans="1:41" ht="12.75">
      <c r="A198">
        <v>2310020</v>
      </c>
      <c r="B198">
        <v>360</v>
      </c>
      <c r="C198" t="s">
        <v>271</v>
      </c>
      <c r="D198" t="s">
        <v>272</v>
      </c>
      <c r="E198" t="s">
        <v>273</v>
      </c>
      <c r="F198" s="35">
        <v>4970</v>
      </c>
      <c r="G198" s="3">
        <v>97</v>
      </c>
      <c r="H198">
        <v>2078643313</v>
      </c>
      <c r="I198" s="4">
        <v>7</v>
      </c>
      <c r="J198" s="4" t="s">
        <v>44</v>
      </c>
      <c r="K198" t="s">
        <v>45</v>
      </c>
      <c r="L198" s="36" t="s">
        <v>46</v>
      </c>
      <c r="M198" s="36">
        <v>224</v>
      </c>
      <c r="N198" s="36" t="s">
        <v>46</v>
      </c>
      <c r="O198" s="36" t="s">
        <v>44</v>
      </c>
      <c r="P198" s="37">
        <v>29.87</v>
      </c>
      <c r="Q198" t="s">
        <v>44</v>
      </c>
      <c r="R198" t="s">
        <v>45</v>
      </c>
      <c r="S198" t="s">
        <v>44</v>
      </c>
      <c r="T198" t="s">
        <v>45</v>
      </c>
      <c r="U198" s="36" t="s">
        <v>45</v>
      </c>
      <c r="V198" s="36">
        <v>18580</v>
      </c>
      <c r="W198" s="36">
        <v>2265</v>
      </c>
      <c r="X198" s="36">
        <v>2113</v>
      </c>
      <c r="Y198" s="36">
        <v>2161</v>
      </c>
      <c r="Z198">
        <f aca="true" t="shared" si="60" ref="Z198:Z244">IF(OR(J198="YES",L198="YES"),1,0)</f>
        <v>1</v>
      </c>
      <c r="AA198">
        <f t="shared" si="42"/>
        <v>1</v>
      </c>
      <c r="AB198">
        <f aca="true" t="shared" si="61" ref="AB198:AB244">IF(AND(OR(J198="YES",L198="YES"),(Z198=0)),"Trouble",0)</f>
        <v>0</v>
      </c>
      <c r="AC198">
        <f t="shared" si="43"/>
        <v>0</v>
      </c>
      <c r="AD198">
        <f aca="true" t="shared" si="62" ref="AD198:AD244">IF(AND(AND(J198="NO",L198="NO"),(O198="YES")),"Trouble",0)</f>
        <v>0</v>
      </c>
      <c r="AE198">
        <f aca="true" t="shared" si="63" ref="AE198:AE244">IF(AND(AND(M198&gt;=600,N198="NO"),(O198="YES")),"Trouble",0)</f>
        <v>0</v>
      </c>
      <c r="AF198" s="38" t="str">
        <f aca="true" t="shared" si="64" ref="AF198:AF237">IF(AND(Z198=1,AA198=1),"SRSA",0)</f>
        <v>SRSA</v>
      </c>
      <c r="AG198" s="38">
        <f aca="true" t="shared" si="65" ref="AG198:AG237">IF(AND(AF198=0,O198="YES"),"Trouble",0)</f>
        <v>0</v>
      </c>
      <c r="AH198" s="38">
        <f aca="true" t="shared" si="66" ref="AH198:AH244">IF(AND(AF198="SRSA",O198="NO"),"Trouble",0)</f>
        <v>0</v>
      </c>
      <c r="AI198">
        <f aca="true" t="shared" si="67" ref="AI198:AI244">IF(S198="YES",1,0)</f>
        <v>1</v>
      </c>
      <c r="AJ198">
        <f aca="true" t="shared" si="68" ref="AJ198:AJ244">IF(P198&gt;=20,1,0)</f>
        <v>1</v>
      </c>
      <c r="AK198" t="str">
        <f aca="true" t="shared" si="69" ref="AK198:AK244">IF(AND(AI198=1,AJ198=1),"Initial",0)</f>
        <v>Initial</v>
      </c>
      <c r="AL198" t="str">
        <f aca="true" t="shared" si="70" ref="AL198:AL244">IF(AND(AF198="SRSA",AK198="Initial"),"SRSA",0)</f>
        <v>SRSA</v>
      </c>
      <c r="AM198">
        <f aca="true" t="shared" si="71" ref="AM198:AM244">IF(AND(AK198="Initial",AL198=0),"RLIS",0)</f>
        <v>0</v>
      </c>
      <c r="AN198">
        <f aca="true" t="shared" si="72" ref="AN198:AN244">IF(AND(AM198=0,U198="YES"),"Trouble",0)</f>
        <v>0</v>
      </c>
      <c r="AO198">
        <f aca="true" t="shared" si="73" ref="AO198:AO244">IF(AND(U198="NO",AM198="RLIS"),"Trouble",0)</f>
        <v>0</v>
      </c>
    </row>
    <row r="199" spans="1:41" ht="12.75">
      <c r="A199">
        <v>2310080</v>
      </c>
      <c r="B199">
        <v>362</v>
      </c>
      <c r="C199" t="s">
        <v>274</v>
      </c>
      <c r="D199" t="s">
        <v>275</v>
      </c>
      <c r="E199" t="s">
        <v>276</v>
      </c>
      <c r="F199" s="35">
        <v>4071</v>
      </c>
      <c r="G199" s="3">
        <v>6331</v>
      </c>
      <c r="H199">
        <v>2076558666</v>
      </c>
      <c r="I199" s="4">
        <v>8</v>
      </c>
      <c r="J199" s="4" t="s">
        <v>44</v>
      </c>
      <c r="K199" t="s">
        <v>45</v>
      </c>
      <c r="L199" s="36" t="s">
        <v>46</v>
      </c>
      <c r="M199" s="36">
        <v>552</v>
      </c>
      <c r="N199" s="36" t="s">
        <v>46</v>
      </c>
      <c r="O199" s="36" t="s">
        <v>44</v>
      </c>
      <c r="P199" s="37">
        <v>10.99</v>
      </c>
      <c r="Q199" t="s">
        <v>45</v>
      </c>
      <c r="R199" t="s">
        <v>45</v>
      </c>
      <c r="S199" t="s">
        <v>44</v>
      </c>
      <c r="T199" t="s">
        <v>45</v>
      </c>
      <c r="U199" s="36" t="s">
        <v>45</v>
      </c>
      <c r="V199" s="36">
        <v>15229</v>
      </c>
      <c r="W199" s="36">
        <v>1271</v>
      </c>
      <c r="X199" s="36">
        <v>2604</v>
      </c>
      <c r="Y199" s="36">
        <v>3038</v>
      </c>
      <c r="Z199">
        <f t="shared" si="60"/>
        <v>1</v>
      </c>
      <c r="AA199">
        <f aca="true" t="shared" si="74" ref="AA199:AA207">IF(OR(M199&lt;600,N199="YES"),1,0)</f>
        <v>1</v>
      </c>
      <c r="AB199">
        <f t="shared" si="61"/>
        <v>0</v>
      </c>
      <c r="AC199">
        <f aca="true" t="shared" si="75" ref="AC199:AC207">IF(AND(OR(M199&lt;600,N199="YES"),(AA199=0)),"Trouble",0)</f>
        <v>0</v>
      </c>
      <c r="AD199">
        <f t="shared" si="62"/>
        <v>0</v>
      </c>
      <c r="AE199">
        <f t="shared" si="63"/>
        <v>0</v>
      </c>
      <c r="AF199" s="38" t="str">
        <f t="shared" si="64"/>
        <v>SRSA</v>
      </c>
      <c r="AG199" s="38">
        <f t="shared" si="65"/>
        <v>0</v>
      </c>
      <c r="AH199" s="38">
        <f t="shared" si="66"/>
        <v>0</v>
      </c>
      <c r="AI199">
        <f t="shared" si="67"/>
        <v>1</v>
      </c>
      <c r="AJ199">
        <f t="shared" si="68"/>
        <v>0</v>
      </c>
      <c r="AK199">
        <f t="shared" si="69"/>
        <v>0</v>
      </c>
      <c r="AL199">
        <f t="shared" si="70"/>
        <v>0</v>
      </c>
      <c r="AM199">
        <f t="shared" si="71"/>
        <v>0</v>
      </c>
      <c r="AN199">
        <f t="shared" si="72"/>
        <v>0</v>
      </c>
      <c r="AO199">
        <f t="shared" si="73"/>
        <v>0</v>
      </c>
    </row>
    <row r="200" spans="1:41" ht="12.75">
      <c r="A200">
        <v>2310110</v>
      </c>
      <c r="B200">
        <v>363</v>
      </c>
      <c r="C200" t="s">
        <v>277</v>
      </c>
      <c r="D200" t="s">
        <v>172</v>
      </c>
      <c r="E200" t="s">
        <v>173</v>
      </c>
      <c r="F200" s="35">
        <v>4355</v>
      </c>
      <c r="G200" s="3">
        <v>87</v>
      </c>
      <c r="H200">
        <v>2076853336</v>
      </c>
      <c r="I200" s="4">
        <v>7</v>
      </c>
      <c r="J200" s="4" t="s">
        <v>44</v>
      </c>
      <c r="K200" t="s">
        <v>45</v>
      </c>
      <c r="L200" s="36" t="s">
        <v>46</v>
      </c>
      <c r="M200" s="36">
        <v>197</v>
      </c>
      <c r="N200" s="36" t="s">
        <v>46</v>
      </c>
      <c r="O200" s="36" t="s">
        <v>44</v>
      </c>
      <c r="P200" s="37">
        <v>18.54</v>
      </c>
      <c r="Q200" t="s">
        <v>45</v>
      </c>
      <c r="R200" t="s">
        <v>45</v>
      </c>
      <c r="S200" t="s">
        <v>44</v>
      </c>
      <c r="T200" t="s">
        <v>45</v>
      </c>
      <c r="U200" s="36" t="s">
        <v>45</v>
      </c>
      <c r="V200" s="36">
        <v>11935</v>
      </c>
      <c r="W200" s="36">
        <v>760</v>
      </c>
      <c r="X200" s="36">
        <v>1227</v>
      </c>
      <c r="Y200" s="36">
        <v>1192</v>
      </c>
      <c r="Z200">
        <f t="shared" si="60"/>
        <v>1</v>
      </c>
      <c r="AA200">
        <f t="shared" si="74"/>
        <v>1</v>
      </c>
      <c r="AB200">
        <f t="shared" si="61"/>
        <v>0</v>
      </c>
      <c r="AC200">
        <f t="shared" si="75"/>
        <v>0</v>
      </c>
      <c r="AD200">
        <f t="shared" si="62"/>
        <v>0</v>
      </c>
      <c r="AE200">
        <f t="shared" si="63"/>
        <v>0</v>
      </c>
      <c r="AF200" s="38" t="str">
        <f t="shared" si="64"/>
        <v>SRSA</v>
      </c>
      <c r="AG200" s="38">
        <f t="shared" si="65"/>
        <v>0</v>
      </c>
      <c r="AH200" s="38">
        <f t="shared" si="66"/>
        <v>0</v>
      </c>
      <c r="AI200">
        <f t="shared" si="67"/>
        <v>1</v>
      </c>
      <c r="AJ200">
        <f t="shared" si="68"/>
        <v>0</v>
      </c>
      <c r="AK200">
        <f t="shared" si="69"/>
        <v>0</v>
      </c>
      <c r="AL200">
        <f t="shared" si="70"/>
        <v>0</v>
      </c>
      <c r="AM200">
        <f t="shared" si="71"/>
        <v>0</v>
      </c>
      <c r="AN200">
        <f t="shared" si="72"/>
        <v>0</v>
      </c>
      <c r="AO200">
        <f t="shared" si="73"/>
        <v>0</v>
      </c>
    </row>
    <row r="201" spans="1:41" ht="12.75">
      <c r="A201">
        <v>2310140</v>
      </c>
      <c r="B201">
        <v>364</v>
      </c>
      <c r="C201" t="s">
        <v>278</v>
      </c>
      <c r="D201" t="s">
        <v>213</v>
      </c>
      <c r="E201" t="s">
        <v>214</v>
      </c>
      <c r="F201" s="35">
        <v>4455</v>
      </c>
      <c r="G201" s="3">
        <v>9730</v>
      </c>
      <c r="H201">
        <v>2077382665</v>
      </c>
      <c r="I201" s="4">
        <v>7</v>
      </c>
      <c r="J201" s="4" t="s">
        <v>44</v>
      </c>
      <c r="K201" t="s">
        <v>45</v>
      </c>
      <c r="L201" s="36" t="s">
        <v>46</v>
      </c>
      <c r="M201" s="36">
        <v>22</v>
      </c>
      <c r="N201" s="36" t="s">
        <v>46</v>
      </c>
      <c r="O201" s="36" t="s">
        <v>44</v>
      </c>
      <c r="P201" s="37">
        <v>72.73</v>
      </c>
      <c r="Q201" t="s">
        <v>44</v>
      </c>
      <c r="R201" t="s">
        <v>44</v>
      </c>
      <c r="S201" t="s">
        <v>44</v>
      </c>
      <c r="T201" t="s">
        <v>45</v>
      </c>
      <c r="U201" s="36" t="s">
        <v>45</v>
      </c>
      <c r="V201" s="36">
        <v>2814</v>
      </c>
      <c r="W201" s="36">
        <v>468</v>
      </c>
      <c r="X201" s="36">
        <v>492</v>
      </c>
      <c r="Y201" s="36">
        <v>310</v>
      </c>
      <c r="Z201">
        <f t="shared" si="60"/>
        <v>1</v>
      </c>
      <c r="AA201">
        <f t="shared" si="74"/>
        <v>1</v>
      </c>
      <c r="AB201">
        <f t="shared" si="61"/>
        <v>0</v>
      </c>
      <c r="AC201">
        <f t="shared" si="75"/>
        <v>0</v>
      </c>
      <c r="AD201">
        <f t="shared" si="62"/>
        <v>0</v>
      </c>
      <c r="AE201">
        <f t="shared" si="63"/>
        <v>0</v>
      </c>
      <c r="AF201" s="38" t="str">
        <f t="shared" si="64"/>
        <v>SRSA</v>
      </c>
      <c r="AG201" s="38">
        <f t="shared" si="65"/>
        <v>0</v>
      </c>
      <c r="AH201" s="38">
        <f t="shared" si="66"/>
        <v>0</v>
      </c>
      <c r="AI201">
        <f t="shared" si="67"/>
        <v>1</v>
      </c>
      <c r="AJ201">
        <f t="shared" si="68"/>
        <v>1</v>
      </c>
      <c r="AK201" t="str">
        <f t="shared" si="69"/>
        <v>Initial</v>
      </c>
      <c r="AL201" t="str">
        <f t="shared" si="70"/>
        <v>SRSA</v>
      </c>
      <c r="AM201">
        <f t="shared" si="71"/>
        <v>0</v>
      </c>
      <c r="AN201">
        <f t="shared" si="72"/>
        <v>0</v>
      </c>
      <c r="AO201">
        <f t="shared" si="73"/>
        <v>0</v>
      </c>
    </row>
    <row r="202" spans="1:41" ht="12.75">
      <c r="A202">
        <v>2310170</v>
      </c>
      <c r="B202">
        <v>365</v>
      </c>
      <c r="C202" t="s">
        <v>279</v>
      </c>
      <c r="D202" t="s">
        <v>280</v>
      </c>
      <c r="E202" t="s">
        <v>281</v>
      </c>
      <c r="F202" s="35">
        <v>4357</v>
      </c>
      <c r="G202" s="3">
        <v>190</v>
      </c>
      <c r="H202">
        <v>2077372221</v>
      </c>
      <c r="I202" s="4">
        <v>7</v>
      </c>
      <c r="J202" s="4" t="s">
        <v>44</v>
      </c>
      <c r="K202" t="s">
        <v>45</v>
      </c>
      <c r="L202" s="36" t="s">
        <v>46</v>
      </c>
      <c r="M202" s="36">
        <v>583</v>
      </c>
      <c r="N202" s="36" t="s">
        <v>45</v>
      </c>
      <c r="O202" s="36" t="s">
        <v>44</v>
      </c>
      <c r="P202" s="37">
        <v>22.31</v>
      </c>
      <c r="Q202" t="s">
        <v>44</v>
      </c>
      <c r="R202" t="s">
        <v>44</v>
      </c>
      <c r="S202" t="s">
        <v>44</v>
      </c>
      <c r="T202" t="s">
        <v>45</v>
      </c>
      <c r="U202" s="36" t="s">
        <v>45</v>
      </c>
      <c r="V202" s="36">
        <v>41658</v>
      </c>
      <c r="W202" s="36">
        <v>3580</v>
      </c>
      <c r="X202" s="36">
        <v>4431</v>
      </c>
      <c r="Y202" s="36">
        <v>3485</v>
      </c>
      <c r="Z202">
        <f t="shared" si="60"/>
        <v>1</v>
      </c>
      <c r="AA202">
        <f t="shared" si="74"/>
        <v>1</v>
      </c>
      <c r="AB202">
        <f t="shared" si="61"/>
        <v>0</v>
      </c>
      <c r="AC202">
        <f t="shared" si="75"/>
        <v>0</v>
      </c>
      <c r="AD202">
        <f t="shared" si="62"/>
        <v>0</v>
      </c>
      <c r="AE202">
        <f t="shared" si="63"/>
        <v>0</v>
      </c>
      <c r="AF202" s="38" t="str">
        <f t="shared" si="64"/>
        <v>SRSA</v>
      </c>
      <c r="AG202" s="38">
        <f t="shared" si="65"/>
        <v>0</v>
      </c>
      <c r="AH202" s="38">
        <f t="shared" si="66"/>
        <v>0</v>
      </c>
      <c r="AI202">
        <f t="shared" si="67"/>
        <v>1</v>
      </c>
      <c r="AJ202">
        <f t="shared" si="68"/>
        <v>1</v>
      </c>
      <c r="AK202" t="str">
        <f t="shared" si="69"/>
        <v>Initial</v>
      </c>
      <c r="AL202" t="str">
        <f t="shared" si="70"/>
        <v>SRSA</v>
      </c>
      <c r="AM202">
        <f t="shared" si="71"/>
        <v>0</v>
      </c>
      <c r="AN202">
        <f t="shared" si="72"/>
        <v>0</v>
      </c>
      <c r="AO202">
        <f t="shared" si="73"/>
        <v>0</v>
      </c>
    </row>
    <row r="203" spans="1:41" ht="12.75">
      <c r="A203">
        <v>2310190</v>
      </c>
      <c r="B203">
        <v>367</v>
      </c>
      <c r="C203" t="s">
        <v>282</v>
      </c>
      <c r="D203" t="s">
        <v>51</v>
      </c>
      <c r="E203" t="s">
        <v>52</v>
      </c>
      <c r="F203" s="35">
        <v>4619</v>
      </c>
      <c r="G203" s="3">
        <v>1603</v>
      </c>
      <c r="H203">
        <v>2074547561</v>
      </c>
      <c r="I203" s="4">
        <v>7</v>
      </c>
      <c r="J203" s="4" t="s">
        <v>44</v>
      </c>
      <c r="K203" t="s">
        <v>45</v>
      </c>
      <c r="L203" s="36" t="s">
        <v>46</v>
      </c>
      <c r="M203" s="36">
        <v>67</v>
      </c>
      <c r="N203" s="36" t="s">
        <v>46</v>
      </c>
      <c r="O203" s="36" t="s">
        <v>44</v>
      </c>
      <c r="P203" s="37">
        <v>42.03</v>
      </c>
      <c r="Q203" t="s">
        <v>44</v>
      </c>
      <c r="R203" t="s">
        <v>44</v>
      </c>
      <c r="S203" t="s">
        <v>44</v>
      </c>
      <c r="T203" t="s">
        <v>45</v>
      </c>
      <c r="U203" s="36" t="s">
        <v>45</v>
      </c>
      <c r="V203" s="36">
        <v>1491</v>
      </c>
      <c r="W203" s="36">
        <v>862</v>
      </c>
      <c r="X203" s="36">
        <v>920</v>
      </c>
      <c r="Y203" s="36">
        <v>619</v>
      </c>
      <c r="Z203">
        <f t="shared" si="60"/>
        <v>1</v>
      </c>
      <c r="AA203">
        <f t="shared" si="74"/>
        <v>1</v>
      </c>
      <c r="AB203">
        <f t="shared" si="61"/>
        <v>0</v>
      </c>
      <c r="AC203">
        <f t="shared" si="75"/>
        <v>0</v>
      </c>
      <c r="AD203">
        <f t="shared" si="62"/>
        <v>0</v>
      </c>
      <c r="AE203">
        <f t="shared" si="63"/>
        <v>0</v>
      </c>
      <c r="AF203" s="38" t="str">
        <f t="shared" si="64"/>
        <v>SRSA</v>
      </c>
      <c r="AG203" s="38">
        <f t="shared" si="65"/>
        <v>0</v>
      </c>
      <c r="AH203" s="38">
        <f t="shared" si="66"/>
        <v>0</v>
      </c>
      <c r="AI203">
        <f t="shared" si="67"/>
        <v>1</v>
      </c>
      <c r="AJ203">
        <f t="shared" si="68"/>
        <v>1</v>
      </c>
      <c r="AK203" t="str">
        <f t="shared" si="69"/>
        <v>Initial</v>
      </c>
      <c r="AL203" t="str">
        <f t="shared" si="70"/>
        <v>SRSA</v>
      </c>
      <c r="AM203">
        <f t="shared" si="71"/>
        <v>0</v>
      </c>
      <c r="AN203">
        <f t="shared" si="72"/>
        <v>0</v>
      </c>
      <c r="AO203">
        <f t="shared" si="73"/>
        <v>0</v>
      </c>
    </row>
    <row r="204" spans="1:41" ht="12.75">
      <c r="A204">
        <v>2307180</v>
      </c>
      <c r="B204">
        <v>857</v>
      </c>
      <c r="C204" t="s">
        <v>384</v>
      </c>
      <c r="D204" t="s">
        <v>385</v>
      </c>
      <c r="E204" t="s">
        <v>386</v>
      </c>
      <c r="F204" s="35">
        <v>4841</v>
      </c>
      <c r="G204" s="3">
        <v>3393</v>
      </c>
      <c r="H204">
        <v>2075942161</v>
      </c>
      <c r="I204" s="4">
        <v>6</v>
      </c>
      <c r="J204" s="4" t="s">
        <v>45</v>
      </c>
      <c r="K204" t="s">
        <v>44</v>
      </c>
      <c r="L204" s="36" t="s">
        <v>45</v>
      </c>
      <c r="M204" s="36"/>
      <c r="N204" s="36" t="s">
        <v>45</v>
      </c>
      <c r="O204" s="36" t="s">
        <v>45</v>
      </c>
      <c r="P204" s="37" t="s">
        <v>119</v>
      </c>
      <c r="Q204" t="s">
        <v>119</v>
      </c>
      <c r="R204" t="s">
        <v>44</v>
      </c>
      <c r="S204" t="s">
        <v>44</v>
      </c>
      <c r="T204" t="s">
        <v>45</v>
      </c>
      <c r="U204" s="36" t="s">
        <v>45</v>
      </c>
      <c r="V204" s="36"/>
      <c r="W204" s="36"/>
      <c r="X204" s="36"/>
      <c r="Y204" s="36"/>
      <c r="Z204">
        <f t="shared" si="60"/>
        <v>0</v>
      </c>
      <c r="AA204">
        <f t="shared" si="74"/>
        <v>1</v>
      </c>
      <c r="AB204">
        <f t="shared" si="61"/>
        <v>0</v>
      </c>
      <c r="AC204">
        <f t="shared" si="75"/>
        <v>0</v>
      </c>
      <c r="AD204">
        <f t="shared" si="62"/>
        <v>0</v>
      </c>
      <c r="AE204">
        <f t="shared" si="63"/>
        <v>0</v>
      </c>
      <c r="AF204" s="38">
        <f t="shared" si="64"/>
        <v>0</v>
      </c>
      <c r="AG204" s="38">
        <f t="shared" si="65"/>
        <v>0</v>
      </c>
      <c r="AH204" s="38">
        <f t="shared" si="66"/>
        <v>0</v>
      </c>
      <c r="AI204">
        <f t="shared" si="67"/>
        <v>1</v>
      </c>
      <c r="AJ204">
        <f t="shared" si="68"/>
        <v>1</v>
      </c>
      <c r="AK204" t="str">
        <f t="shared" si="69"/>
        <v>Initial</v>
      </c>
      <c r="AL204">
        <f t="shared" si="70"/>
        <v>0</v>
      </c>
      <c r="AM204" t="str">
        <f t="shared" si="71"/>
        <v>RLIS</v>
      </c>
      <c r="AN204">
        <f t="shared" si="72"/>
        <v>0</v>
      </c>
      <c r="AO204" t="str">
        <f t="shared" si="73"/>
        <v>Trouble</v>
      </c>
    </row>
    <row r="205" spans="1:41" ht="12.75">
      <c r="A205">
        <v>2309110</v>
      </c>
      <c r="B205">
        <v>858</v>
      </c>
      <c r="C205" t="s">
        <v>407</v>
      </c>
      <c r="D205" t="s">
        <v>408</v>
      </c>
      <c r="E205" t="s">
        <v>409</v>
      </c>
      <c r="F205" s="35">
        <v>4257</v>
      </c>
      <c r="G205" s="3">
        <v>1533</v>
      </c>
      <c r="H205">
        <v>2073643764</v>
      </c>
      <c r="I205" s="4">
        <v>6</v>
      </c>
      <c r="J205" s="4" t="s">
        <v>45</v>
      </c>
      <c r="K205" t="s">
        <v>45</v>
      </c>
      <c r="L205" s="36" t="s">
        <v>46</v>
      </c>
      <c r="M205" s="36"/>
      <c r="N205" s="36" t="s">
        <v>45</v>
      </c>
      <c r="O205" s="36" t="s">
        <v>45</v>
      </c>
      <c r="P205" s="37" t="s">
        <v>119</v>
      </c>
      <c r="Q205" t="s">
        <v>119</v>
      </c>
      <c r="R205" t="s">
        <v>44</v>
      </c>
      <c r="S205" t="s">
        <v>44</v>
      </c>
      <c r="T205" t="s">
        <v>45</v>
      </c>
      <c r="U205" s="36" t="s">
        <v>45</v>
      </c>
      <c r="V205" s="36"/>
      <c r="W205" s="36"/>
      <c r="X205" s="36"/>
      <c r="Y205" s="36"/>
      <c r="Z205">
        <f t="shared" si="60"/>
        <v>0</v>
      </c>
      <c r="AA205">
        <f t="shared" si="74"/>
        <v>1</v>
      </c>
      <c r="AB205">
        <f t="shared" si="61"/>
        <v>0</v>
      </c>
      <c r="AC205">
        <f t="shared" si="75"/>
        <v>0</v>
      </c>
      <c r="AD205">
        <f t="shared" si="62"/>
        <v>0</v>
      </c>
      <c r="AE205">
        <f t="shared" si="63"/>
        <v>0</v>
      </c>
      <c r="AF205" s="38">
        <f t="shared" si="64"/>
        <v>0</v>
      </c>
      <c r="AG205" s="38">
        <f t="shared" si="65"/>
        <v>0</v>
      </c>
      <c r="AH205" s="38">
        <f t="shared" si="66"/>
        <v>0</v>
      </c>
      <c r="AI205">
        <f t="shared" si="67"/>
        <v>1</v>
      </c>
      <c r="AJ205">
        <f t="shared" si="68"/>
        <v>1</v>
      </c>
      <c r="AK205" t="str">
        <f t="shared" si="69"/>
        <v>Initial</v>
      </c>
      <c r="AL205">
        <f t="shared" si="70"/>
        <v>0</v>
      </c>
      <c r="AM205" t="str">
        <f t="shared" si="71"/>
        <v>RLIS</v>
      </c>
      <c r="AN205">
        <f t="shared" si="72"/>
        <v>0</v>
      </c>
      <c r="AO205" t="str">
        <f t="shared" si="73"/>
        <v>Trouble</v>
      </c>
    </row>
    <row r="206" spans="1:41" ht="12.75">
      <c r="A206">
        <v>2313410</v>
      </c>
      <c r="B206">
        <v>458</v>
      </c>
      <c r="C206" t="s">
        <v>515</v>
      </c>
      <c r="D206" t="s">
        <v>300</v>
      </c>
      <c r="E206" t="s">
        <v>301</v>
      </c>
      <c r="F206" s="35">
        <v>4280</v>
      </c>
      <c r="G206" s="3">
        <v>220</v>
      </c>
      <c r="H206">
        <v>2073754273</v>
      </c>
      <c r="I206" s="4">
        <v>4</v>
      </c>
      <c r="J206" s="4" t="s">
        <v>45</v>
      </c>
      <c r="K206" t="s">
        <v>45</v>
      </c>
      <c r="L206" s="36" t="s">
        <v>45</v>
      </c>
      <c r="M206" s="36"/>
      <c r="N206" s="36" t="s">
        <v>45</v>
      </c>
      <c r="O206" s="36" t="s">
        <v>45</v>
      </c>
      <c r="P206" s="37">
        <v>18.81</v>
      </c>
      <c r="Q206" t="s">
        <v>45</v>
      </c>
      <c r="R206" t="s">
        <v>45</v>
      </c>
      <c r="S206" t="s">
        <v>45</v>
      </c>
      <c r="T206" t="s">
        <v>45</v>
      </c>
      <c r="U206" s="36" t="s">
        <v>45</v>
      </c>
      <c r="V206" s="36">
        <v>32211</v>
      </c>
      <c r="W206" s="36">
        <v>3390</v>
      </c>
      <c r="X206" s="36">
        <v>4293</v>
      </c>
      <c r="Y206" s="36">
        <v>3193</v>
      </c>
      <c r="Z206">
        <f t="shared" si="60"/>
        <v>0</v>
      </c>
      <c r="AA206">
        <f t="shared" si="74"/>
        <v>1</v>
      </c>
      <c r="AB206">
        <f t="shared" si="61"/>
        <v>0</v>
      </c>
      <c r="AC206">
        <f t="shared" si="75"/>
        <v>0</v>
      </c>
      <c r="AD206">
        <f t="shared" si="62"/>
        <v>0</v>
      </c>
      <c r="AE206">
        <f t="shared" si="63"/>
        <v>0</v>
      </c>
      <c r="AF206" s="38">
        <f t="shared" si="64"/>
        <v>0</v>
      </c>
      <c r="AG206" s="38">
        <f t="shared" si="65"/>
        <v>0</v>
      </c>
      <c r="AH206" s="38">
        <f t="shared" si="66"/>
        <v>0</v>
      </c>
      <c r="AI206">
        <f t="shared" si="67"/>
        <v>0</v>
      </c>
      <c r="AJ206">
        <f t="shared" si="68"/>
        <v>0</v>
      </c>
      <c r="AK206">
        <f t="shared" si="69"/>
        <v>0</v>
      </c>
      <c r="AL206">
        <f t="shared" si="70"/>
        <v>0</v>
      </c>
      <c r="AM206">
        <f t="shared" si="71"/>
        <v>0</v>
      </c>
      <c r="AN206">
        <f t="shared" si="72"/>
        <v>0</v>
      </c>
      <c r="AO206">
        <f t="shared" si="73"/>
        <v>0</v>
      </c>
    </row>
    <row r="207" spans="1:41" ht="12.75">
      <c r="A207">
        <v>2310380</v>
      </c>
      <c r="B207">
        <v>374</v>
      </c>
      <c r="C207" t="s">
        <v>422</v>
      </c>
      <c r="D207" t="s">
        <v>94</v>
      </c>
      <c r="E207" t="s">
        <v>95</v>
      </c>
      <c r="F207" s="35">
        <v>4072</v>
      </c>
      <c r="G207" s="3">
        <v>1878</v>
      </c>
      <c r="H207">
        <v>2072844505</v>
      </c>
      <c r="I207" s="4">
        <v>6</v>
      </c>
      <c r="J207" s="4" t="s">
        <v>45</v>
      </c>
      <c r="K207" t="s">
        <v>45</v>
      </c>
      <c r="L207" s="36" t="s">
        <v>45</v>
      </c>
      <c r="M207" s="36"/>
      <c r="N207" s="36" t="s">
        <v>45</v>
      </c>
      <c r="O207" s="36" t="s">
        <v>45</v>
      </c>
      <c r="P207" s="37">
        <v>14.43</v>
      </c>
      <c r="Q207" t="s">
        <v>45</v>
      </c>
      <c r="R207" t="s">
        <v>45</v>
      </c>
      <c r="S207" t="s">
        <v>44</v>
      </c>
      <c r="T207" t="s">
        <v>45</v>
      </c>
      <c r="U207" s="36" t="s">
        <v>45</v>
      </c>
      <c r="V207" s="36">
        <v>119825</v>
      </c>
      <c r="W207" s="36">
        <v>10797</v>
      </c>
      <c r="X207" s="36">
        <v>19109</v>
      </c>
      <c r="Y207" s="36">
        <v>19760</v>
      </c>
      <c r="Z207">
        <f t="shared" si="60"/>
        <v>0</v>
      </c>
      <c r="AA207">
        <f t="shared" si="74"/>
        <v>1</v>
      </c>
      <c r="AB207">
        <f t="shared" si="61"/>
        <v>0</v>
      </c>
      <c r="AC207">
        <f t="shared" si="75"/>
        <v>0</v>
      </c>
      <c r="AD207">
        <f t="shared" si="62"/>
        <v>0</v>
      </c>
      <c r="AE207">
        <f t="shared" si="63"/>
        <v>0</v>
      </c>
      <c r="AF207" s="38">
        <f t="shared" si="64"/>
        <v>0</v>
      </c>
      <c r="AG207" s="38">
        <f t="shared" si="65"/>
        <v>0</v>
      </c>
      <c r="AH207" s="38">
        <f t="shared" si="66"/>
        <v>0</v>
      </c>
      <c r="AI207">
        <f t="shared" si="67"/>
        <v>1</v>
      </c>
      <c r="AJ207">
        <f t="shared" si="68"/>
        <v>0</v>
      </c>
      <c r="AK207">
        <f t="shared" si="69"/>
        <v>0</v>
      </c>
      <c r="AL207">
        <f t="shared" si="70"/>
        <v>0</v>
      </c>
      <c r="AM207">
        <f t="shared" si="71"/>
        <v>0</v>
      </c>
      <c r="AN207">
        <f t="shared" si="72"/>
        <v>0</v>
      </c>
      <c r="AO207">
        <f t="shared" si="73"/>
        <v>0</v>
      </c>
    </row>
    <row r="208" spans="1:41" ht="12.75">
      <c r="A208">
        <v>2310500</v>
      </c>
      <c r="B208">
        <v>381</v>
      </c>
      <c r="C208" t="s">
        <v>423</v>
      </c>
      <c r="D208" t="s">
        <v>424</v>
      </c>
      <c r="E208" t="s">
        <v>425</v>
      </c>
      <c r="F208" s="35">
        <v>4073</v>
      </c>
      <c r="G208" s="3">
        <v>3545</v>
      </c>
      <c r="H208">
        <v>2073242810</v>
      </c>
      <c r="I208" s="4" t="s">
        <v>99</v>
      </c>
      <c r="J208" s="4" t="s">
        <v>44</v>
      </c>
      <c r="K208" t="s">
        <v>45</v>
      </c>
      <c r="L208" s="36" t="s">
        <v>46</v>
      </c>
      <c r="M208" s="36"/>
      <c r="N208" s="36" t="s">
        <v>45</v>
      </c>
      <c r="O208" s="36" t="s">
        <v>45</v>
      </c>
      <c r="P208" s="37">
        <v>14.839319471</v>
      </c>
      <c r="Q208" t="s">
        <v>45</v>
      </c>
      <c r="R208" t="s">
        <v>45</v>
      </c>
      <c r="S208" t="s">
        <v>44</v>
      </c>
      <c r="T208" t="s">
        <v>45</v>
      </c>
      <c r="U208" s="36" t="s">
        <v>45</v>
      </c>
      <c r="V208" s="36">
        <v>262104</v>
      </c>
      <c r="W208" s="36">
        <v>24487</v>
      </c>
      <c r="X208" s="36">
        <v>28697</v>
      </c>
      <c r="Y208" s="36">
        <v>24707</v>
      </c>
      <c r="Z208">
        <f t="shared" si="60"/>
        <v>1</v>
      </c>
      <c r="AA208">
        <v>0</v>
      </c>
      <c r="AB208">
        <f t="shared" si="61"/>
        <v>0</v>
      </c>
      <c r="AC208">
        <v>0</v>
      </c>
      <c r="AD208">
        <f t="shared" si="62"/>
        <v>0</v>
      </c>
      <c r="AE208">
        <f t="shared" si="63"/>
        <v>0</v>
      </c>
      <c r="AF208" s="38">
        <f t="shared" si="64"/>
        <v>0</v>
      </c>
      <c r="AG208" s="38">
        <f t="shared" si="65"/>
        <v>0</v>
      </c>
      <c r="AH208" s="38">
        <f t="shared" si="66"/>
        <v>0</v>
      </c>
      <c r="AI208">
        <f t="shared" si="67"/>
        <v>1</v>
      </c>
      <c r="AJ208">
        <f t="shared" si="68"/>
        <v>0</v>
      </c>
      <c r="AK208">
        <f t="shared" si="69"/>
        <v>0</v>
      </c>
      <c r="AL208">
        <f t="shared" si="70"/>
        <v>0</v>
      </c>
      <c r="AM208">
        <f t="shared" si="71"/>
        <v>0</v>
      </c>
      <c r="AN208">
        <f t="shared" si="72"/>
        <v>0</v>
      </c>
      <c r="AO208">
        <f t="shared" si="73"/>
        <v>0</v>
      </c>
    </row>
    <row r="209" spans="1:41" ht="12.75">
      <c r="A209">
        <v>2310530</v>
      </c>
      <c r="B209">
        <v>383</v>
      </c>
      <c r="C209" t="s">
        <v>426</v>
      </c>
      <c r="D209" t="s">
        <v>427</v>
      </c>
      <c r="E209" t="s">
        <v>428</v>
      </c>
      <c r="F209" s="35">
        <v>4070</v>
      </c>
      <c r="G209" s="3">
        <v>370</v>
      </c>
      <c r="H209">
        <v>2078834315</v>
      </c>
      <c r="I209" s="4" t="s">
        <v>367</v>
      </c>
      <c r="J209" s="4" t="s">
        <v>45</v>
      </c>
      <c r="K209" t="s">
        <v>45</v>
      </c>
      <c r="L209" s="36" t="s">
        <v>45</v>
      </c>
      <c r="M209" s="36"/>
      <c r="N209" s="36" t="s">
        <v>45</v>
      </c>
      <c r="O209" s="36" t="s">
        <v>45</v>
      </c>
      <c r="P209" s="37">
        <v>5.81</v>
      </c>
      <c r="Q209" t="s">
        <v>45</v>
      </c>
      <c r="R209" t="s">
        <v>45</v>
      </c>
      <c r="S209" t="s">
        <v>45</v>
      </c>
      <c r="T209" t="s">
        <v>45</v>
      </c>
      <c r="U209" s="36" t="s">
        <v>45</v>
      </c>
      <c r="V209" s="36">
        <v>58834</v>
      </c>
      <c r="W209" s="36">
        <v>4135</v>
      </c>
      <c r="X209" s="36">
        <v>12734</v>
      </c>
      <c r="Y209" s="36">
        <v>18517</v>
      </c>
      <c r="Z209">
        <f t="shared" si="60"/>
        <v>0</v>
      </c>
      <c r="AA209">
        <f aca="true" t="shared" si="76" ref="AA209:AA234">IF(OR(M209&lt;600,N209="YES"),1,0)</f>
        <v>1</v>
      </c>
      <c r="AB209">
        <f t="shared" si="61"/>
        <v>0</v>
      </c>
      <c r="AC209">
        <f aca="true" t="shared" si="77" ref="AC209:AC234">IF(AND(OR(M209&lt;600,N209="YES"),(AA209=0)),"Trouble",0)</f>
        <v>0</v>
      </c>
      <c r="AD209">
        <f t="shared" si="62"/>
        <v>0</v>
      </c>
      <c r="AE209">
        <f t="shared" si="63"/>
        <v>0</v>
      </c>
      <c r="AF209" s="38">
        <f t="shared" si="64"/>
        <v>0</v>
      </c>
      <c r="AG209" s="38">
        <f t="shared" si="65"/>
        <v>0</v>
      </c>
      <c r="AH209" s="38">
        <f t="shared" si="66"/>
        <v>0</v>
      </c>
      <c r="AI209">
        <f t="shared" si="67"/>
        <v>0</v>
      </c>
      <c r="AJ209">
        <f t="shared" si="68"/>
        <v>0</v>
      </c>
      <c r="AK209">
        <f t="shared" si="69"/>
        <v>0</v>
      </c>
      <c r="AL209">
        <f t="shared" si="70"/>
        <v>0</v>
      </c>
      <c r="AM209">
        <f t="shared" si="71"/>
        <v>0</v>
      </c>
      <c r="AN209">
        <f t="shared" si="72"/>
        <v>0</v>
      </c>
      <c r="AO209">
        <f t="shared" si="73"/>
        <v>0</v>
      </c>
    </row>
    <row r="210" spans="1:41" ht="12.75">
      <c r="A210">
        <v>2311950</v>
      </c>
      <c r="B210">
        <v>911</v>
      </c>
      <c r="C210" t="s">
        <v>283</v>
      </c>
      <c r="D210" t="s">
        <v>124</v>
      </c>
      <c r="E210" t="s">
        <v>125</v>
      </c>
      <c r="F210" s="35">
        <v>4664</v>
      </c>
      <c r="G210" s="3">
        <v>9706</v>
      </c>
      <c r="H210">
        <v>2074223522</v>
      </c>
      <c r="I210" s="4">
        <v>7</v>
      </c>
      <c r="J210" s="4" t="s">
        <v>44</v>
      </c>
      <c r="K210" t="s">
        <v>45</v>
      </c>
      <c r="L210" s="36" t="s">
        <v>46</v>
      </c>
      <c r="M210" s="36">
        <v>304</v>
      </c>
      <c r="N210" s="36" t="s">
        <v>46</v>
      </c>
      <c r="O210" s="36" t="s">
        <v>44</v>
      </c>
      <c r="P210" s="37">
        <v>31.76</v>
      </c>
      <c r="Q210" t="s">
        <v>44</v>
      </c>
      <c r="R210" t="s">
        <v>45</v>
      </c>
      <c r="S210" t="s">
        <v>44</v>
      </c>
      <c r="T210" t="s">
        <v>45</v>
      </c>
      <c r="U210" s="36" t="s">
        <v>45</v>
      </c>
      <c r="V210" s="36">
        <v>24712</v>
      </c>
      <c r="W210" s="36">
        <v>3623</v>
      </c>
      <c r="X210" s="36">
        <v>3447</v>
      </c>
      <c r="Y210" s="36">
        <v>3517</v>
      </c>
      <c r="Z210">
        <f t="shared" si="60"/>
        <v>1</v>
      </c>
      <c r="AA210">
        <f t="shared" si="76"/>
        <v>1</v>
      </c>
      <c r="AB210">
        <f t="shared" si="61"/>
        <v>0</v>
      </c>
      <c r="AC210">
        <f t="shared" si="77"/>
        <v>0</v>
      </c>
      <c r="AD210">
        <f t="shared" si="62"/>
        <v>0</v>
      </c>
      <c r="AE210">
        <f t="shared" si="63"/>
        <v>0</v>
      </c>
      <c r="AF210" s="38" t="str">
        <f t="shared" si="64"/>
        <v>SRSA</v>
      </c>
      <c r="AG210" s="38">
        <f t="shared" si="65"/>
        <v>0</v>
      </c>
      <c r="AH210" s="38">
        <f t="shared" si="66"/>
        <v>0</v>
      </c>
      <c r="AI210">
        <f t="shared" si="67"/>
        <v>1</v>
      </c>
      <c r="AJ210">
        <f t="shared" si="68"/>
        <v>1</v>
      </c>
      <c r="AK210" t="str">
        <f t="shared" si="69"/>
        <v>Initial</v>
      </c>
      <c r="AL210" t="str">
        <f t="shared" si="70"/>
        <v>SRSA</v>
      </c>
      <c r="AM210">
        <f t="shared" si="71"/>
        <v>0</v>
      </c>
      <c r="AN210">
        <f t="shared" si="72"/>
        <v>0</v>
      </c>
      <c r="AO210">
        <f t="shared" si="73"/>
        <v>0</v>
      </c>
    </row>
    <row r="211" spans="1:41" ht="12.75">
      <c r="A211">
        <v>2312140</v>
      </c>
      <c r="B211">
        <v>389</v>
      </c>
      <c r="C211" t="s">
        <v>284</v>
      </c>
      <c r="D211" t="s">
        <v>79</v>
      </c>
      <c r="E211" t="s">
        <v>80</v>
      </c>
      <c r="F211" s="35">
        <v>4683</v>
      </c>
      <c r="G211" s="3">
        <v>10</v>
      </c>
      <c r="H211">
        <v>2073487777</v>
      </c>
      <c r="I211" s="4">
        <v>7</v>
      </c>
      <c r="J211" s="4" t="s">
        <v>44</v>
      </c>
      <c r="K211" t="s">
        <v>45</v>
      </c>
      <c r="L211" s="36" t="s">
        <v>46</v>
      </c>
      <c r="M211" s="36">
        <v>107</v>
      </c>
      <c r="N211" s="36" t="s">
        <v>46</v>
      </c>
      <c r="O211" s="36" t="s">
        <v>44</v>
      </c>
      <c r="P211" s="37">
        <v>33.04</v>
      </c>
      <c r="Q211" t="s">
        <v>44</v>
      </c>
      <c r="R211" t="s">
        <v>45</v>
      </c>
      <c r="S211" t="s">
        <v>44</v>
      </c>
      <c r="T211" t="s">
        <v>45</v>
      </c>
      <c r="U211" s="36" t="s">
        <v>45</v>
      </c>
      <c r="V211" s="36">
        <v>16409</v>
      </c>
      <c r="W211" s="36">
        <v>1461</v>
      </c>
      <c r="X211" s="36">
        <v>1598</v>
      </c>
      <c r="Y211" s="36">
        <v>1227</v>
      </c>
      <c r="Z211">
        <f t="shared" si="60"/>
        <v>1</v>
      </c>
      <c r="AA211">
        <f t="shared" si="76"/>
        <v>1</v>
      </c>
      <c r="AB211">
        <f t="shared" si="61"/>
        <v>0</v>
      </c>
      <c r="AC211">
        <f t="shared" si="77"/>
        <v>0</v>
      </c>
      <c r="AD211">
        <f t="shared" si="62"/>
        <v>0</v>
      </c>
      <c r="AE211">
        <f t="shared" si="63"/>
        <v>0</v>
      </c>
      <c r="AF211" s="38" t="str">
        <f t="shared" si="64"/>
        <v>SRSA</v>
      </c>
      <c r="AG211" s="38">
        <f t="shared" si="65"/>
        <v>0</v>
      </c>
      <c r="AH211" s="38">
        <f t="shared" si="66"/>
        <v>0</v>
      </c>
      <c r="AI211">
        <f t="shared" si="67"/>
        <v>1</v>
      </c>
      <c r="AJ211">
        <f t="shared" si="68"/>
        <v>1</v>
      </c>
      <c r="AK211" t="str">
        <f t="shared" si="69"/>
        <v>Initial</v>
      </c>
      <c r="AL211" t="str">
        <f t="shared" si="70"/>
        <v>SRSA</v>
      </c>
      <c r="AM211">
        <f t="shared" si="71"/>
        <v>0</v>
      </c>
      <c r="AN211">
        <f t="shared" si="72"/>
        <v>0</v>
      </c>
      <c r="AO211">
        <f t="shared" si="73"/>
        <v>0</v>
      </c>
    </row>
    <row r="212" spans="1:41" ht="12.75">
      <c r="A212">
        <v>2312180</v>
      </c>
      <c r="B212">
        <v>392</v>
      </c>
      <c r="C212" t="s">
        <v>285</v>
      </c>
      <c r="D212" t="s">
        <v>137</v>
      </c>
      <c r="E212" t="s">
        <v>138</v>
      </c>
      <c r="F212" s="35">
        <v>4441</v>
      </c>
      <c r="G212" s="3">
        <v>100</v>
      </c>
      <c r="H212">
        <v>2076953708</v>
      </c>
      <c r="I212" s="4">
        <v>7</v>
      </c>
      <c r="J212" s="4" t="s">
        <v>44</v>
      </c>
      <c r="K212" t="s">
        <v>45</v>
      </c>
      <c r="L212" s="36" t="s">
        <v>46</v>
      </c>
      <c r="M212" s="36">
        <v>12</v>
      </c>
      <c r="N212" s="36" t="s">
        <v>46</v>
      </c>
      <c r="O212" s="36" t="s">
        <v>44</v>
      </c>
      <c r="P212" s="37">
        <v>30</v>
      </c>
      <c r="Q212" t="s">
        <v>44</v>
      </c>
      <c r="R212" t="s">
        <v>44</v>
      </c>
      <c r="S212" t="s">
        <v>44</v>
      </c>
      <c r="T212" t="s">
        <v>45</v>
      </c>
      <c r="U212" s="36" t="s">
        <v>45</v>
      </c>
      <c r="V212" s="36">
        <v>5073</v>
      </c>
      <c r="W212" s="36">
        <v>29</v>
      </c>
      <c r="X212" s="36">
        <v>28</v>
      </c>
      <c r="Y212" s="36">
        <v>54</v>
      </c>
      <c r="Z212">
        <f t="shared" si="60"/>
        <v>1</v>
      </c>
      <c r="AA212">
        <f t="shared" si="76"/>
        <v>1</v>
      </c>
      <c r="AB212">
        <f t="shared" si="61"/>
        <v>0</v>
      </c>
      <c r="AC212">
        <f t="shared" si="77"/>
        <v>0</v>
      </c>
      <c r="AD212">
        <f t="shared" si="62"/>
        <v>0</v>
      </c>
      <c r="AE212">
        <f t="shared" si="63"/>
        <v>0</v>
      </c>
      <c r="AF212" s="38" t="str">
        <f t="shared" si="64"/>
        <v>SRSA</v>
      </c>
      <c r="AG212" s="38">
        <f t="shared" si="65"/>
        <v>0</v>
      </c>
      <c r="AH212" s="38">
        <f t="shared" si="66"/>
        <v>0</v>
      </c>
      <c r="AI212">
        <f t="shared" si="67"/>
        <v>1</v>
      </c>
      <c r="AJ212">
        <f t="shared" si="68"/>
        <v>1</v>
      </c>
      <c r="AK212" t="str">
        <f t="shared" si="69"/>
        <v>Initial</v>
      </c>
      <c r="AL212" t="str">
        <f t="shared" si="70"/>
        <v>SRSA</v>
      </c>
      <c r="AM212">
        <f t="shared" si="71"/>
        <v>0</v>
      </c>
      <c r="AN212">
        <f t="shared" si="72"/>
        <v>0</v>
      </c>
      <c r="AO212">
        <f t="shared" si="73"/>
        <v>0</v>
      </c>
    </row>
    <row r="213" spans="1:41" ht="12.75">
      <c r="A213">
        <v>2312240</v>
      </c>
      <c r="B213">
        <v>398</v>
      </c>
      <c r="C213" t="s">
        <v>286</v>
      </c>
      <c r="D213" t="s">
        <v>90</v>
      </c>
      <c r="E213" t="s">
        <v>91</v>
      </c>
      <c r="F213" s="35">
        <v>4353</v>
      </c>
      <c r="G213" s="3">
        <v>3232</v>
      </c>
      <c r="H213">
        <v>2075493261</v>
      </c>
      <c r="I213" s="4">
        <v>7</v>
      </c>
      <c r="J213" s="4" t="s">
        <v>44</v>
      </c>
      <c r="K213" t="s">
        <v>45</v>
      </c>
      <c r="L213" s="36" t="s">
        <v>46</v>
      </c>
      <c r="M213" s="36">
        <v>45</v>
      </c>
      <c r="N213" s="36" t="s">
        <v>45</v>
      </c>
      <c r="O213" s="36" t="s">
        <v>44</v>
      </c>
      <c r="P213" s="37">
        <v>71.43</v>
      </c>
      <c r="Q213" t="s">
        <v>44</v>
      </c>
      <c r="R213" t="s">
        <v>44</v>
      </c>
      <c r="S213" t="s">
        <v>44</v>
      </c>
      <c r="T213" t="s">
        <v>45</v>
      </c>
      <c r="U213" s="36" t="s">
        <v>45</v>
      </c>
      <c r="V213" s="36">
        <v>6207</v>
      </c>
      <c r="W213" s="36">
        <v>1315</v>
      </c>
      <c r="X213" s="36">
        <v>1116</v>
      </c>
      <c r="Y213" s="36">
        <v>518</v>
      </c>
      <c r="Z213">
        <f t="shared" si="60"/>
        <v>1</v>
      </c>
      <c r="AA213">
        <f t="shared" si="76"/>
        <v>1</v>
      </c>
      <c r="AB213">
        <f t="shared" si="61"/>
        <v>0</v>
      </c>
      <c r="AC213">
        <f t="shared" si="77"/>
        <v>0</v>
      </c>
      <c r="AD213">
        <f t="shared" si="62"/>
        <v>0</v>
      </c>
      <c r="AE213">
        <f t="shared" si="63"/>
        <v>0</v>
      </c>
      <c r="AF213" s="38" t="str">
        <f t="shared" si="64"/>
        <v>SRSA</v>
      </c>
      <c r="AG213" s="38">
        <f t="shared" si="65"/>
        <v>0</v>
      </c>
      <c r="AH213" s="38">
        <f t="shared" si="66"/>
        <v>0</v>
      </c>
      <c r="AI213">
        <f t="shared" si="67"/>
        <v>1</v>
      </c>
      <c r="AJ213">
        <f t="shared" si="68"/>
        <v>1</v>
      </c>
      <c r="AK213" t="str">
        <f t="shared" si="69"/>
        <v>Initial</v>
      </c>
      <c r="AL213" t="str">
        <f t="shared" si="70"/>
        <v>SRSA</v>
      </c>
      <c r="AM213">
        <f t="shared" si="71"/>
        <v>0</v>
      </c>
      <c r="AN213">
        <f t="shared" si="72"/>
        <v>0</v>
      </c>
      <c r="AO213">
        <f t="shared" si="73"/>
        <v>0</v>
      </c>
    </row>
    <row r="214" spans="1:41" ht="12.75">
      <c r="A214">
        <v>2312300</v>
      </c>
      <c r="B214">
        <v>401</v>
      </c>
      <c r="C214" t="s">
        <v>287</v>
      </c>
      <c r="D214" t="s">
        <v>76</v>
      </c>
      <c r="E214" t="s">
        <v>77</v>
      </c>
      <c r="F214" s="35">
        <v>4543</v>
      </c>
      <c r="G214" s="3">
        <v>907</v>
      </c>
      <c r="H214">
        <v>2075633044</v>
      </c>
      <c r="I214" s="4">
        <v>7</v>
      </c>
      <c r="J214" s="4" t="s">
        <v>44</v>
      </c>
      <c r="K214" t="s">
        <v>45</v>
      </c>
      <c r="L214" s="36" t="s">
        <v>46</v>
      </c>
      <c r="M214" s="36">
        <v>74</v>
      </c>
      <c r="N214" s="36" t="s">
        <v>46</v>
      </c>
      <c r="O214" s="36" t="s">
        <v>44</v>
      </c>
      <c r="P214" s="37">
        <v>16.22</v>
      </c>
      <c r="Q214" t="s">
        <v>45</v>
      </c>
      <c r="R214" t="s">
        <v>45</v>
      </c>
      <c r="S214" t="s">
        <v>44</v>
      </c>
      <c r="T214" t="s">
        <v>45</v>
      </c>
      <c r="U214" s="36" t="s">
        <v>45</v>
      </c>
      <c r="V214" s="36">
        <v>6903</v>
      </c>
      <c r="W214" s="36">
        <v>482</v>
      </c>
      <c r="X214" s="36">
        <v>607</v>
      </c>
      <c r="Y214" s="36">
        <v>441</v>
      </c>
      <c r="Z214">
        <f t="shared" si="60"/>
        <v>1</v>
      </c>
      <c r="AA214">
        <f t="shared" si="76"/>
        <v>1</v>
      </c>
      <c r="AB214">
        <f t="shared" si="61"/>
        <v>0</v>
      </c>
      <c r="AC214">
        <f t="shared" si="77"/>
        <v>0</v>
      </c>
      <c r="AD214">
        <f t="shared" si="62"/>
        <v>0</v>
      </c>
      <c r="AE214">
        <f t="shared" si="63"/>
        <v>0</v>
      </c>
      <c r="AF214" s="38" t="str">
        <f t="shared" si="64"/>
        <v>SRSA</v>
      </c>
      <c r="AG214" s="38">
        <f t="shared" si="65"/>
        <v>0</v>
      </c>
      <c r="AH214" s="38">
        <f t="shared" si="66"/>
        <v>0</v>
      </c>
      <c r="AI214">
        <f t="shared" si="67"/>
        <v>1</v>
      </c>
      <c r="AJ214">
        <f t="shared" si="68"/>
        <v>0</v>
      </c>
      <c r="AK214">
        <f t="shared" si="69"/>
        <v>0</v>
      </c>
      <c r="AL214">
        <f t="shared" si="70"/>
        <v>0</v>
      </c>
      <c r="AM214">
        <f t="shared" si="71"/>
        <v>0</v>
      </c>
      <c r="AN214">
        <f t="shared" si="72"/>
        <v>0</v>
      </c>
      <c r="AO214">
        <f t="shared" si="73"/>
        <v>0</v>
      </c>
    </row>
    <row r="215" spans="1:41" ht="12.75">
      <c r="A215">
        <v>2312330</v>
      </c>
      <c r="B215">
        <v>403</v>
      </c>
      <c r="C215" t="s">
        <v>503</v>
      </c>
      <c r="D215" t="s">
        <v>504</v>
      </c>
      <c r="E215" t="s">
        <v>313</v>
      </c>
      <c r="F215" s="35">
        <v>4106</v>
      </c>
      <c r="G215" s="3">
        <v>3420</v>
      </c>
      <c r="H215">
        <v>2078710555</v>
      </c>
      <c r="I215" s="4">
        <v>4</v>
      </c>
      <c r="J215" s="4" t="s">
        <v>45</v>
      </c>
      <c r="K215" t="s">
        <v>45</v>
      </c>
      <c r="L215" s="36" t="s">
        <v>45</v>
      </c>
      <c r="M215" s="36"/>
      <c r="N215" s="36" t="s">
        <v>45</v>
      </c>
      <c r="O215" s="36" t="s">
        <v>45</v>
      </c>
      <c r="P215" s="37">
        <v>7.7789150461</v>
      </c>
      <c r="Q215" t="s">
        <v>45</v>
      </c>
      <c r="R215" t="s">
        <v>45</v>
      </c>
      <c r="S215" t="s">
        <v>45</v>
      </c>
      <c r="T215" t="s">
        <v>45</v>
      </c>
      <c r="U215" s="36" t="s">
        <v>45</v>
      </c>
      <c r="V215" s="36">
        <v>182732</v>
      </c>
      <c r="W215" s="36">
        <v>16086</v>
      </c>
      <c r="X215" s="36">
        <v>21909</v>
      </c>
      <c r="Y215" s="36">
        <v>21102</v>
      </c>
      <c r="Z215">
        <f t="shared" si="60"/>
        <v>0</v>
      </c>
      <c r="AA215">
        <f t="shared" si="76"/>
        <v>1</v>
      </c>
      <c r="AB215">
        <f t="shared" si="61"/>
        <v>0</v>
      </c>
      <c r="AC215">
        <f t="shared" si="77"/>
        <v>0</v>
      </c>
      <c r="AD215">
        <f t="shared" si="62"/>
        <v>0</v>
      </c>
      <c r="AE215">
        <f t="shared" si="63"/>
        <v>0</v>
      </c>
      <c r="AF215" s="38">
        <f t="shared" si="64"/>
        <v>0</v>
      </c>
      <c r="AG215" s="38">
        <f t="shared" si="65"/>
        <v>0</v>
      </c>
      <c r="AH215" s="38">
        <f t="shared" si="66"/>
        <v>0</v>
      </c>
      <c r="AI215">
        <f t="shared" si="67"/>
        <v>0</v>
      </c>
      <c r="AJ215">
        <f t="shared" si="68"/>
        <v>0</v>
      </c>
      <c r="AK215">
        <f t="shared" si="69"/>
        <v>0</v>
      </c>
      <c r="AL215">
        <f t="shared" si="70"/>
        <v>0</v>
      </c>
      <c r="AM215">
        <f t="shared" si="71"/>
        <v>0</v>
      </c>
      <c r="AN215">
        <f t="shared" si="72"/>
        <v>0</v>
      </c>
      <c r="AO215">
        <f t="shared" si="73"/>
        <v>0</v>
      </c>
    </row>
    <row r="216" spans="1:41" ht="12.75">
      <c r="A216">
        <v>2312410</v>
      </c>
      <c r="B216">
        <v>909</v>
      </c>
      <c r="C216" t="s">
        <v>288</v>
      </c>
      <c r="D216" t="s">
        <v>289</v>
      </c>
      <c r="E216" t="s">
        <v>290</v>
      </c>
      <c r="F216" s="35">
        <v>4747</v>
      </c>
      <c r="G216" s="3">
        <v>9713</v>
      </c>
      <c r="H216">
        <v>2077578223</v>
      </c>
      <c r="I216" s="4">
        <v>7</v>
      </c>
      <c r="J216" s="4" t="s">
        <v>44</v>
      </c>
      <c r="K216" t="s">
        <v>45</v>
      </c>
      <c r="L216" s="36" t="s">
        <v>46</v>
      </c>
      <c r="M216" s="36">
        <v>404</v>
      </c>
      <c r="N216" s="36" t="s">
        <v>46</v>
      </c>
      <c r="O216" s="36" t="s">
        <v>44</v>
      </c>
      <c r="P216" s="37">
        <v>23.644251627</v>
      </c>
      <c r="Q216" t="s">
        <v>44</v>
      </c>
      <c r="R216" t="s">
        <v>44</v>
      </c>
      <c r="S216" t="s">
        <v>44</v>
      </c>
      <c r="T216" t="s">
        <v>45</v>
      </c>
      <c r="U216" s="36" t="s">
        <v>45</v>
      </c>
      <c r="V216" s="36">
        <v>36747</v>
      </c>
      <c r="W216" s="36">
        <v>6063</v>
      </c>
      <c r="X216" s="36">
        <v>5106</v>
      </c>
      <c r="Y216" s="36">
        <v>4496</v>
      </c>
      <c r="Z216">
        <f t="shared" si="60"/>
        <v>1</v>
      </c>
      <c r="AA216">
        <f t="shared" si="76"/>
        <v>1</v>
      </c>
      <c r="AB216">
        <f t="shared" si="61"/>
        <v>0</v>
      </c>
      <c r="AC216">
        <f t="shared" si="77"/>
        <v>0</v>
      </c>
      <c r="AD216">
        <f t="shared" si="62"/>
        <v>0</v>
      </c>
      <c r="AE216">
        <f t="shared" si="63"/>
        <v>0</v>
      </c>
      <c r="AF216" s="38" t="str">
        <f t="shared" si="64"/>
        <v>SRSA</v>
      </c>
      <c r="AG216" s="38">
        <f t="shared" si="65"/>
        <v>0</v>
      </c>
      <c r="AH216" s="38">
        <f t="shared" si="66"/>
        <v>0</v>
      </c>
      <c r="AI216">
        <f t="shared" si="67"/>
        <v>1</v>
      </c>
      <c r="AJ216">
        <f t="shared" si="68"/>
        <v>1</v>
      </c>
      <c r="AK216" t="str">
        <f t="shared" si="69"/>
        <v>Initial</v>
      </c>
      <c r="AL216" t="str">
        <f t="shared" si="70"/>
        <v>SRSA</v>
      </c>
      <c r="AM216">
        <f t="shared" si="71"/>
        <v>0</v>
      </c>
      <c r="AN216">
        <f t="shared" si="72"/>
        <v>0</v>
      </c>
      <c r="AO216">
        <f t="shared" si="73"/>
        <v>0</v>
      </c>
    </row>
    <row r="217" spans="1:41" ht="12.75">
      <c r="A217">
        <v>2312360</v>
      </c>
      <c r="B217">
        <v>402</v>
      </c>
      <c r="C217" t="s">
        <v>291</v>
      </c>
      <c r="D217" t="s">
        <v>114</v>
      </c>
      <c r="E217" t="s">
        <v>115</v>
      </c>
      <c r="F217" s="35">
        <v>4538</v>
      </c>
      <c r="G217" s="3">
        <v>1834</v>
      </c>
      <c r="H217">
        <v>2076332874</v>
      </c>
      <c r="I217" s="4">
        <v>7</v>
      </c>
      <c r="J217" s="4" t="s">
        <v>44</v>
      </c>
      <c r="K217" t="s">
        <v>45</v>
      </c>
      <c r="L217" s="36" t="s">
        <v>46</v>
      </c>
      <c r="M217" s="36">
        <v>97</v>
      </c>
      <c r="N217" s="36" t="s">
        <v>46</v>
      </c>
      <c r="O217" s="36" t="s">
        <v>44</v>
      </c>
      <c r="P217" s="37">
        <v>30</v>
      </c>
      <c r="Q217" t="s">
        <v>44</v>
      </c>
      <c r="R217" t="s">
        <v>44</v>
      </c>
      <c r="S217" t="s">
        <v>44</v>
      </c>
      <c r="T217" t="s">
        <v>45</v>
      </c>
      <c r="U217" s="36" t="s">
        <v>45</v>
      </c>
      <c r="V217" s="36">
        <v>5344</v>
      </c>
      <c r="W217" s="36">
        <v>0</v>
      </c>
      <c r="X217" s="36">
        <v>100</v>
      </c>
      <c r="Y217" s="36">
        <v>191</v>
      </c>
      <c r="Z217">
        <f t="shared" si="60"/>
        <v>1</v>
      </c>
      <c r="AA217">
        <f t="shared" si="76"/>
        <v>1</v>
      </c>
      <c r="AB217">
        <f t="shared" si="61"/>
        <v>0</v>
      </c>
      <c r="AC217">
        <f t="shared" si="77"/>
        <v>0</v>
      </c>
      <c r="AD217">
        <f t="shared" si="62"/>
        <v>0</v>
      </c>
      <c r="AE217">
        <f t="shared" si="63"/>
        <v>0</v>
      </c>
      <c r="AF217" s="38" t="str">
        <f t="shared" si="64"/>
        <v>SRSA</v>
      </c>
      <c r="AG217" s="38">
        <f t="shared" si="65"/>
        <v>0</v>
      </c>
      <c r="AH217" s="38">
        <f t="shared" si="66"/>
        <v>0</v>
      </c>
      <c r="AI217">
        <f t="shared" si="67"/>
        <v>1</v>
      </c>
      <c r="AJ217">
        <f t="shared" si="68"/>
        <v>1</v>
      </c>
      <c r="AK217" t="str">
        <f t="shared" si="69"/>
        <v>Initial</v>
      </c>
      <c r="AL217" t="str">
        <f t="shared" si="70"/>
        <v>SRSA</v>
      </c>
      <c r="AM217">
        <f t="shared" si="71"/>
        <v>0</v>
      </c>
      <c r="AN217">
        <f t="shared" si="72"/>
        <v>0</v>
      </c>
      <c r="AO217">
        <f t="shared" si="73"/>
        <v>0</v>
      </c>
    </row>
    <row r="218" spans="1:41" ht="12.75">
      <c r="A218">
        <v>2312390</v>
      </c>
      <c r="B218">
        <v>405</v>
      </c>
      <c r="C218" t="s">
        <v>292</v>
      </c>
      <c r="D218" t="s">
        <v>63</v>
      </c>
      <c r="E218" t="s">
        <v>64</v>
      </c>
      <c r="F218" s="35">
        <v>4660</v>
      </c>
      <c r="G218" s="3">
        <v>60</v>
      </c>
      <c r="H218">
        <v>2072885049</v>
      </c>
      <c r="I218" s="4">
        <v>7</v>
      </c>
      <c r="J218" s="4" t="s">
        <v>44</v>
      </c>
      <c r="K218" t="s">
        <v>45</v>
      </c>
      <c r="L218" s="36" t="s">
        <v>46</v>
      </c>
      <c r="M218" s="36">
        <v>206</v>
      </c>
      <c r="N218" s="36" t="s">
        <v>46</v>
      </c>
      <c r="O218" s="36" t="s">
        <v>44</v>
      </c>
      <c r="P218" s="37">
        <v>12.56</v>
      </c>
      <c r="Q218" t="s">
        <v>45</v>
      </c>
      <c r="R218" t="s">
        <v>45</v>
      </c>
      <c r="S218" t="s">
        <v>44</v>
      </c>
      <c r="T218" t="s">
        <v>45</v>
      </c>
      <c r="U218" s="36" t="s">
        <v>45</v>
      </c>
      <c r="V218" s="36">
        <v>17504</v>
      </c>
      <c r="W218" s="36">
        <v>1110</v>
      </c>
      <c r="X218" s="36">
        <v>1648</v>
      </c>
      <c r="Y218" s="36">
        <v>1317</v>
      </c>
      <c r="Z218">
        <f t="shared" si="60"/>
        <v>1</v>
      </c>
      <c r="AA218">
        <f t="shared" si="76"/>
        <v>1</v>
      </c>
      <c r="AB218">
        <f t="shared" si="61"/>
        <v>0</v>
      </c>
      <c r="AC218">
        <f t="shared" si="77"/>
        <v>0</v>
      </c>
      <c r="AD218">
        <f t="shared" si="62"/>
        <v>0</v>
      </c>
      <c r="AE218">
        <f t="shared" si="63"/>
        <v>0</v>
      </c>
      <c r="AF218" s="38" t="str">
        <f t="shared" si="64"/>
        <v>SRSA</v>
      </c>
      <c r="AG218" s="38">
        <f t="shared" si="65"/>
        <v>0</v>
      </c>
      <c r="AH218" s="38">
        <f t="shared" si="66"/>
        <v>0</v>
      </c>
      <c r="AI218">
        <f t="shared" si="67"/>
        <v>1</v>
      </c>
      <c r="AJ218">
        <f t="shared" si="68"/>
        <v>0</v>
      </c>
      <c r="AK218">
        <f t="shared" si="69"/>
        <v>0</v>
      </c>
      <c r="AL218">
        <f t="shared" si="70"/>
        <v>0</v>
      </c>
      <c r="AM218">
        <f t="shared" si="71"/>
        <v>0</v>
      </c>
      <c r="AN218">
        <f t="shared" si="72"/>
        <v>0</v>
      </c>
      <c r="AO218">
        <f t="shared" si="73"/>
        <v>0</v>
      </c>
    </row>
    <row r="219" spans="1:41" ht="12.75">
      <c r="A219">
        <v>2312480</v>
      </c>
      <c r="B219">
        <v>411</v>
      </c>
      <c r="C219" t="s">
        <v>293</v>
      </c>
      <c r="D219" t="s">
        <v>124</v>
      </c>
      <c r="E219" t="s">
        <v>125</v>
      </c>
      <c r="F219" s="35">
        <v>4664</v>
      </c>
      <c r="G219" s="3">
        <v>9706</v>
      </c>
      <c r="H219">
        <v>2074223522</v>
      </c>
      <c r="I219" s="4">
        <v>7</v>
      </c>
      <c r="J219" s="4" t="s">
        <v>44</v>
      </c>
      <c r="K219" t="s">
        <v>45</v>
      </c>
      <c r="L219" s="36" t="s">
        <v>46</v>
      </c>
      <c r="M219" s="36">
        <v>119</v>
      </c>
      <c r="N219" s="36" t="s">
        <v>46</v>
      </c>
      <c r="O219" s="36" t="s">
        <v>44</v>
      </c>
      <c r="P219" s="37">
        <v>53.97</v>
      </c>
      <c r="Q219" t="s">
        <v>44</v>
      </c>
      <c r="R219" t="s">
        <v>45</v>
      </c>
      <c r="S219" t="s">
        <v>44</v>
      </c>
      <c r="T219" t="s">
        <v>45</v>
      </c>
      <c r="U219" s="36" t="s">
        <v>45</v>
      </c>
      <c r="V219" s="36">
        <v>22405</v>
      </c>
      <c r="W219" s="36">
        <v>2834</v>
      </c>
      <c r="X219" s="36">
        <v>2362</v>
      </c>
      <c r="Y219" s="36">
        <v>1529</v>
      </c>
      <c r="Z219">
        <f t="shared" si="60"/>
        <v>1</v>
      </c>
      <c r="AA219">
        <f t="shared" si="76"/>
        <v>1</v>
      </c>
      <c r="AB219">
        <f t="shared" si="61"/>
        <v>0</v>
      </c>
      <c r="AC219">
        <f t="shared" si="77"/>
        <v>0</v>
      </c>
      <c r="AD219">
        <f t="shared" si="62"/>
        <v>0</v>
      </c>
      <c r="AE219">
        <f t="shared" si="63"/>
        <v>0</v>
      </c>
      <c r="AF219" s="38" t="str">
        <f t="shared" si="64"/>
        <v>SRSA</v>
      </c>
      <c r="AG219" s="38">
        <f t="shared" si="65"/>
        <v>0</v>
      </c>
      <c r="AH219" s="38">
        <f t="shared" si="66"/>
        <v>0</v>
      </c>
      <c r="AI219">
        <f t="shared" si="67"/>
        <v>1</v>
      </c>
      <c r="AJ219">
        <f t="shared" si="68"/>
        <v>1</v>
      </c>
      <c r="AK219" t="str">
        <f t="shared" si="69"/>
        <v>Initial</v>
      </c>
      <c r="AL219" t="str">
        <f t="shared" si="70"/>
        <v>SRSA</v>
      </c>
      <c r="AM219">
        <f t="shared" si="71"/>
        <v>0</v>
      </c>
      <c r="AN219">
        <f t="shared" si="72"/>
        <v>0</v>
      </c>
      <c r="AO219">
        <f t="shared" si="73"/>
        <v>0</v>
      </c>
    </row>
    <row r="220" spans="1:41" ht="12.75">
      <c r="A220">
        <v>2312510</v>
      </c>
      <c r="B220">
        <v>412</v>
      </c>
      <c r="C220" t="s">
        <v>294</v>
      </c>
      <c r="D220" t="s">
        <v>248</v>
      </c>
      <c r="E220" t="s">
        <v>249</v>
      </c>
      <c r="F220" s="35">
        <v>4736</v>
      </c>
      <c r="G220" s="3">
        <v>9524</v>
      </c>
      <c r="H220">
        <v>2074988436</v>
      </c>
      <c r="I220" s="4">
        <v>7</v>
      </c>
      <c r="J220" s="4" t="s">
        <v>44</v>
      </c>
      <c r="K220" t="s">
        <v>45</v>
      </c>
      <c r="L220" s="36" t="s">
        <v>46</v>
      </c>
      <c r="M220" s="36">
        <v>25</v>
      </c>
      <c r="N220" s="36" t="s">
        <v>46</v>
      </c>
      <c r="O220" s="36" t="s">
        <v>44</v>
      </c>
      <c r="P220" s="37">
        <v>34.38</v>
      </c>
      <c r="Q220" t="s">
        <v>44</v>
      </c>
      <c r="R220" t="s">
        <v>45</v>
      </c>
      <c r="S220" t="s">
        <v>44</v>
      </c>
      <c r="T220" t="s">
        <v>45</v>
      </c>
      <c r="U220" s="36" t="s">
        <v>45</v>
      </c>
      <c r="V220" s="36">
        <v>3570</v>
      </c>
      <c r="W220" s="36">
        <v>731</v>
      </c>
      <c r="X220" s="36">
        <v>587</v>
      </c>
      <c r="Y220" s="36">
        <v>343</v>
      </c>
      <c r="Z220">
        <f t="shared" si="60"/>
        <v>1</v>
      </c>
      <c r="AA220">
        <f t="shared" si="76"/>
        <v>1</v>
      </c>
      <c r="AB220">
        <f t="shared" si="61"/>
        <v>0</v>
      </c>
      <c r="AC220">
        <f t="shared" si="77"/>
        <v>0</v>
      </c>
      <c r="AD220">
        <f t="shared" si="62"/>
        <v>0</v>
      </c>
      <c r="AE220">
        <f t="shared" si="63"/>
        <v>0</v>
      </c>
      <c r="AF220" s="38" t="str">
        <f t="shared" si="64"/>
        <v>SRSA</v>
      </c>
      <c r="AG220" s="38">
        <f t="shared" si="65"/>
        <v>0</v>
      </c>
      <c r="AH220" s="38">
        <f t="shared" si="66"/>
        <v>0</v>
      </c>
      <c r="AI220">
        <f t="shared" si="67"/>
        <v>1</v>
      </c>
      <c r="AJ220">
        <f t="shared" si="68"/>
        <v>1</v>
      </c>
      <c r="AK220" t="str">
        <f t="shared" si="69"/>
        <v>Initial</v>
      </c>
      <c r="AL220" t="str">
        <f t="shared" si="70"/>
        <v>SRSA</v>
      </c>
      <c r="AM220">
        <f t="shared" si="71"/>
        <v>0</v>
      </c>
      <c r="AN220">
        <f t="shared" si="72"/>
        <v>0</v>
      </c>
      <c r="AO220">
        <f t="shared" si="73"/>
        <v>0</v>
      </c>
    </row>
    <row r="221" spans="1:41" ht="12.75">
      <c r="A221">
        <v>2312750</v>
      </c>
      <c r="B221">
        <v>420</v>
      </c>
      <c r="C221" t="s">
        <v>295</v>
      </c>
      <c r="D221" t="s">
        <v>140</v>
      </c>
      <c r="E221" t="s">
        <v>141</v>
      </c>
      <c r="F221" s="35">
        <v>4605</v>
      </c>
      <c r="G221" s="3">
        <v>9708</v>
      </c>
      <c r="H221">
        <v>2076677571</v>
      </c>
      <c r="I221" s="4">
        <v>7</v>
      </c>
      <c r="J221" s="4" t="s">
        <v>44</v>
      </c>
      <c r="K221" t="s">
        <v>45</v>
      </c>
      <c r="L221" s="36" t="s">
        <v>46</v>
      </c>
      <c r="M221" s="36">
        <v>128</v>
      </c>
      <c r="N221" s="36" t="s">
        <v>46</v>
      </c>
      <c r="O221" s="36" t="s">
        <v>44</v>
      </c>
      <c r="P221" s="37">
        <v>20.15</v>
      </c>
      <c r="Q221" t="s">
        <v>44</v>
      </c>
      <c r="R221" t="s">
        <v>44</v>
      </c>
      <c r="S221" t="s">
        <v>44</v>
      </c>
      <c r="T221" t="s">
        <v>45</v>
      </c>
      <c r="U221" s="36" t="s">
        <v>45</v>
      </c>
      <c r="V221" s="36">
        <v>8093</v>
      </c>
      <c r="W221" s="36">
        <v>1227</v>
      </c>
      <c r="X221" s="36">
        <v>1440</v>
      </c>
      <c r="Y221" s="36">
        <v>1345</v>
      </c>
      <c r="Z221">
        <f t="shared" si="60"/>
        <v>1</v>
      </c>
      <c r="AA221">
        <f t="shared" si="76"/>
        <v>1</v>
      </c>
      <c r="AB221">
        <f t="shared" si="61"/>
        <v>0</v>
      </c>
      <c r="AC221">
        <f t="shared" si="77"/>
        <v>0</v>
      </c>
      <c r="AD221">
        <f t="shared" si="62"/>
        <v>0</v>
      </c>
      <c r="AE221">
        <f t="shared" si="63"/>
        <v>0</v>
      </c>
      <c r="AF221" s="38" t="str">
        <f t="shared" si="64"/>
        <v>SRSA</v>
      </c>
      <c r="AG221" s="38">
        <f t="shared" si="65"/>
        <v>0</v>
      </c>
      <c r="AH221" s="38">
        <f t="shared" si="66"/>
        <v>0</v>
      </c>
      <c r="AI221">
        <f t="shared" si="67"/>
        <v>1</v>
      </c>
      <c r="AJ221">
        <f t="shared" si="68"/>
        <v>1</v>
      </c>
      <c r="AK221" t="str">
        <f t="shared" si="69"/>
        <v>Initial</v>
      </c>
      <c r="AL221" t="str">
        <f t="shared" si="70"/>
        <v>SRSA</v>
      </c>
      <c r="AM221">
        <f t="shared" si="71"/>
        <v>0</v>
      </c>
      <c r="AN221">
        <f t="shared" si="72"/>
        <v>0</v>
      </c>
      <c r="AO221">
        <f t="shared" si="73"/>
        <v>0</v>
      </c>
    </row>
    <row r="222" spans="1:41" ht="12.75">
      <c r="A222">
        <v>2312960</v>
      </c>
      <c r="B222">
        <v>430</v>
      </c>
      <c r="C222" t="s">
        <v>296</v>
      </c>
      <c r="D222" t="s">
        <v>63</v>
      </c>
      <c r="E222" t="s">
        <v>64</v>
      </c>
      <c r="F222" s="35">
        <v>4660</v>
      </c>
      <c r="G222" s="3">
        <v>60</v>
      </c>
      <c r="H222">
        <v>2072885049</v>
      </c>
      <c r="I222" s="4">
        <v>7</v>
      </c>
      <c r="J222" s="4" t="s">
        <v>44</v>
      </c>
      <c r="K222" t="s">
        <v>45</v>
      </c>
      <c r="L222" s="36" t="s">
        <v>46</v>
      </c>
      <c r="M222" s="36">
        <v>157</v>
      </c>
      <c r="N222" s="36" t="s">
        <v>46</v>
      </c>
      <c r="O222" s="36" t="s">
        <v>44</v>
      </c>
      <c r="P222" s="37">
        <v>19.63</v>
      </c>
      <c r="Q222" t="s">
        <v>45</v>
      </c>
      <c r="R222" t="s">
        <v>45</v>
      </c>
      <c r="S222" t="s">
        <v>44</v>
      </c>
      <c r="T222" t="s">
        <v>45</v>
      </c>
      <c r="U222" s="36" t="s">
        <v>45</v>
      </c>
      <c r="V222" s="36">
        <v>12006</v>
      </c>
      <c r="W222" s="36">
        <v>1154</v>
      </c>
      <c r="X222" s="36">
        <v>1450</v>
      </c>
      <c r="Y222" s="36">
        <v>1049</v>
      </c>
      <c r="Z222">
        <f t="shared" si="60"/>
        <v>1</v>
      </c>
      <c r="AA222">
        <f t="shared" si="76"/>
        <v>1</v>
      </c>
      <c r="AB222">
        <f t="shared" si="61"/>
        <v>0</v>
      </c>
      <c r="AC222">
        <f t="shared" si="77"/>
        <v>0</v>
      </c>
      <c r="AD222">
        <f t="shared" si="62"/>
        <v>0</v>
      </c>
      <c r="AE222">
        <f t="shared" si="63"/>
        <v>0</v>
      </c>
      <c r="AF222" s="38" t="str">
        <f t="shared" si="64"/>
        <v>SRSA</v>
      </c>
      <c r="AG222" s="38">
        <f t="shared" si="65"/>
        <v>0</v>
      </c>
      <c r="AH222" s="38">
        <f t="shared" si="66"/>
        <v>0</v>
      </c>
      <c r="AI222">
        <f t="shared" si="67"/>
        <v>1</v>
      </c>
      <c r="AJ222">
        <f t="shared" si="68"/>
        <v>0</v>
      </c>
      <c r="AK222">
        <f t="shared" si="69"/>
        <v>0</v>
      </c>
      <c r="AL222">
        <f t="shared" si="70"/>
        <v>0</v>
      </c>
      <c r="AM222">
        <f t="shared" si="71"/>
        <v>0</v>
      </c>
      <c r="AN222">
        <f t="shared" si="72"/>
        <v>0</v>
      </c>
      <c r="AO222">
        <f t="shared" si="73"/>
        <v>0</v>
      </c>
    </row>
    <row r="223" spans="1:41" ht="12.75">
      <c r="A223">
        <v>2312980</v>
      </c>
      <c r="B223">
        <v>431</v>
      </c>
      <c r="C223" t="s">
        <v>297</v>
      </c>
      <c r="D223" t="s">
        <v>140</v>
      </c>
      <c r="E223" t="s">
        <v>141</v>
      </c>
      <c r="F223" s="35">
        <v>4605</v>
      </c>
      <c r="G223" s="3">
        <v>9708</v>
      </c>
      <c r="H223">
        <v>2076677571</v>
      </c>
      <c r="I223" s="4">
        <v>6</v>
      </c>
      <c r="J223" s="4" t="s">
        <v>45</v>
      </c>
      <c r="K223" t="s">
        <v>45</v>
      </c>
      <c r="L223" s="36" t="s">
        <v>44</v>
      </c>
      <c r="M223" s="36">
        <v>153</v>
      </c>
      <c r="N223" s="36" t="s">
        <v>46</v>
      </c>
      <c r="O223" s="36" t="s">
        <v>44</v>
      </c>
      <c r="P223" s="37">
        <v>18.24</v>
      </c>
      <c r="Q223" t="s">
        <v>45</v>
      </c>
      <c r="R223" t="s">
        <v>45</v>
      </c>
      <c r="S223" t="s">
        <v>44</v>
      </c>
      <c r="T223" t="s">
        <v>45</v>
      </c>
      <c r="U223" s="36" t="s">
        <v>45</v>
      </c>
      <c r="V223" s="36">
        <v>6851</v>
      </c>
      <c r="W223" s="36">
        <v>818</v>
      </c>
      <c r="X223" s="36">
        <v>1169</v>
      </c>
      <c r="Y223" s="36">
        <v>953</v>
      </c>
      <c r="Z223">
        <f t="shared" si="60"/>
        <v>1</v>
      </c>
      <c r="AA223">
        <f t="shared" si="76"/>
        <v>1</v>
      </c>
      <c r="AB223">
        <f t="shared" si="61"/>
        <v>0</v>
      </c>
      <c r="AC223">
        <f t="shared" si="77"/>
        <v>0</v>
      </c>
      <c r="AD223">
        <f t="shared" si="62"/>
        <v>0</v>
      </c>
      <c r="AE223">
        <f t="shared" si="63"/>
        <v>0</v>
      </c>
      <c r="AF223" s="38" t="str">
        <f t="shared" si="64"/>
        <v>SRSA</v>
      </c>
      <c r="AG223" s="38">
        <f t="shared" si="65"/>
        <v>0</v>
      </c>
      <c r="AH223" s="38">
        <f t="shared" si="66"/>
        <v>0</v>
      </c>
      <c r="AI223">
        <f t="shared" si="67"/>
        <v>1</v>
      </c>
      <c r="AJ223">
        <f t="shared" si="68"/>
        <v>0</v>
      </c>
      <c r="AK223">
        <f t="shared" si="69"/>
        <v>0</v>
      </c>
      <c r="AL223">
        <f t="shared" si="70"/>
        <v>0</v>
      </c>
      <c r="AM223">
        <f t="shared" si="71"/>
        <v>0</v>
      </c>
      <c r="AN223">
        <f t="shared" si="72"/>
        <v>0</v>
      </c>
      <c r="AO223">
        <f t="shared" si="73"/>
        <v>0</v>
      </c>
    </row>
    <row r="224" spans="1:41" ht="12.75">
      <c r="A224">
        <v>2313080</v>
      </c>
      <c r="B224">
        <v>438</v>
      </c>
      <c r="C224" t="s">
        <v>298</v>
      </c>
      <c r="D224" t="s">
        <v>107</v>
      </c>
      <c r="E224" t="s">
        <v>108</v>
      </c>
      <c r="F224" s="35">
        <v>4424</v>
      </c>
      <c r="G224" s="3">
        <v>9716</v>
      </c>
      <c r="H224">
        <v>2074482882</v>
      </c>
      <c r="I224" s="4">
        <v>7</v>
      </c>
      <c r="J224" s="4" t="s">
        <v>44</v>
      </c>
      <c r="K224" t="s">
        <v>45</v>
      </c>
      <c r="L224" s="36" t="s">
        <v>46</v>
      </c>
      <c r="M224" s="36">
        <v>15</v>
      </c>
      <c r="N224" s="36" t="s">
        <v>46</v>
      </c>
      <c r="O224" s="36" t="s">
        <v>44</v>
      </c>
      <c r="P224" s="37">
        <v>65</v>
      </c>
      <c r="Q224" t="s">
        <v>44</v>
      </c>
      <c r="R224" t="s">
        <v>45</v>
      </c>
      <c r="S224" t="s">
        <v>44</v>
      </c>
      <c r="T224" t="s">
        <v>45</v>
      </c>
      <c r="U224" s="36" t="s">
        <v>45</v>
      </c>
      <c r="V224" s="36">
        <v>4765</v>
      </c>
      <c r="W224" s="36">
        <v>745</v>
      </c>
      <c r="X224" s="36">
        <v>506</v>
      </c>
      <c r="Y224" s="36">
        <v>229</v>
      </c>
      <c r="Z224">
        <f t="shared" si="60"/>
        <v>1</v>
      </c>
      <c r="AA224">
        <f t="shared" si="76"/>
        <v>1</v>
      </c>
      <c r="AB224">
        <f t="shared" si="61"/>
        <v>0</v>
      </c>
      <c r="AC224">
        <f t="shared" si="77"/>
        <v>0</v>
      </c>
      <c r="AD224">
        <f t="shared" si="62"/>
        <v>0</v>
      </c>
      <c r="AE224">
        <f t="shared" si="63"/>
        <v>0</v>
      </c>
      <c r="AF224" s="38" t="str">
        <f t="shared" si="64"/>
        <v>SRSA</v>
      </c>
      <c r="AG224" s="38">
        <f t="shared" si="65"/>
        <v>0</v>
      </c>
      <c r="AH224" s="38">
        <f t="shared" si="66"/>
        <v>0</v>
      </c>
      <c r="AI224">
        <f t="shared" si="67"/>
        <v>1</v>
      </c>
      <c r="AJ224">
        <f t="shared" si="68"/>
        <v>1</v>
      </c>
      <c r="AK224" t="str">
        <f t="shared" si="69"/>
        <v>Initial</v>
      </c>
      <c r="AL224" t="str">
        <f t="shared" si="70"/>
        <v>SRSA</v>
      </c>
      <c r="AM224">
        <f t="shared" si="71"/>
        <v>0</v>
      </c>
      <c r="AN224">
        <f t="shared" si="72"/>
        <v>0</v>
      </c>
      <c r="AO224">
        <f t="shared" si="73"/>
        <v>0</v>
      </c>
    </row>
    <row r="225" spans="1:41" ht="12.75">
      <c r="A225">
        <v>2313110</v>
      </c>
      <c r="B225">
        <v>439</v>
      </c>
      <c r="C225" t="s">
        <v>507</v>
      </c>
      <c r="D225" t="s">
        <v>355</v>
      </c>
      <c r="E225" t="s">
        <v>356</v>
      </c>
      <c r="F225" s="35">
        <v>4901</v>
      </c>
      <c r="G225" s="3">
        <v>6898</v>
      </c>
      <c r="H225">
        <v>2078721960</v>
      </c>
      <c r="I225" s="4">
        <v>6</v>
      </c>
      <c r="J225" s="4" t="s">
        <v>45</v>
      </c>
      <c r="K225" t="s">
        <v>45</v>
      </c>
      <c r="L225" s="36" t="s">
        <v>45</v>
      </c>
      <c r="M225" s="36">
        <v>548</v>
      </c>
      <c r="N225" s="36" t="s">
        <v>45</v>
      </c>
      <c r="O225" s="36" t="s">
        <v>45</v>
      </c>
      <c r="P225" s="37">
        <v>31.34</v>
      </c>
      <c r="Q225" t="s">
        <v>44</v>
      </c>
      <c r="R225" t="s">
        <v>44</v>
      </c>
      <c r="S225" t="s">
        <v>44</v>
      </c>
      <c r="T225" t="s">
        <v>45</v>
      </c>
      <c r="U225" s="36" t="s">
        <v>44</v>
      </c>
      <c r="V225" s="36">
        <v>30709</v>
      </c>
      <c r="W225" s="36">
        <v>4062</v>
      </c>
      <c r="X225" s="36">
        <v>4622</v>
      </c>
      <c r="Y225" s="36">
        <v>3152</v>
      </c>
      <c r="Z225">
        <f t="shared" si="60"/>
        <v>0</v>
      </c>
      <c r="AA225">
        <f t="shared" si="76"/>
        <v>1</v>
      </c>
      <c r="AB225">
        <f t="shared" si="61"/>
        <v>0</v>
      </c>
      <c r="AC225">
        <f t="shared" si="77"/>
        <v>0</v>
      </c>
      <c r="AD225">
        <f t="shared" si="62"/>
        <v>0</v>
      </c>
      <c r="AE225">
        <f t="shared" si="63"/>
        <v>0</v>
      </c>
      <c r="AF225" s="38">
        <f t="shared" si="64"/>
        <v>0</v>
      </c>
      <c r="AG225" s="38">
        <f t="shared" si="65"/>
        <v>0</v>
      </c>
      <c r="AH225" s="38">
        <f t="shared" si="66"/>
        <v>0</v>
      </c>
      <c r="AI225">
        <f t="shared" si="67"/>
        <v>1</v>
      </c>
      <c r="AJ225">
        <f t="shared" si="68"/>
        <v>1</v>
      </c>
      <c r="AK225" t="str">
        <f t="shared" si="69"/>
        <v>Initial</v>
      </c>
      <c r="AL225">
        <f t="shared" si="70"/>
        <v>0</v>
      </c>
      <c r="AM225" t="str">
        <f t="shared" si="71"/>
        <v>RLIS</v>
      </c>
      <c r="AN225">
        <f t="shared" si="72"/>
        <v>0</v>
      </c>
      <c r="AO225">
        <f t="shared" si="73"/>
        <v>0</v>
      </c>
    </row>
    <row r="226" spans="1:41" ht="12.75">
      <c r="A226">
        <v>2313140</v>
      </c>
      <c r="B226">
        <v>440</v>
      </c>
      <c r="C226" t="s">
        <v>508</v>
      </c>
      <c r="D226" t="s">
        <v>417</v>
      </c>
      <c r="E226" t="s">
        <v>418</v>
      </c>
      <c r="F226" s="35">
        <v>4473</v>
      </c>
      <c r="G226" s="3">
        <v>1453</v>
      </c>
      <c r="H226">
        <v>2078665521</v>
      </c>
      <c r="I226" s="4">
        <v>4</v>
      </c>
      <c r="J226" s="4" t="s">
        <v>45</v>
      </c>
      <c r="K226" t="s">
        <v>45</v>
      </c>
      <c r="L226" s="36" t="s">
        <v>45</v>
      </c>
      <c r="M226" s="36"/>
      <c r="N226" s="36" t="s">
        <v>45</v>
      </c>
      <c r="O226" s="36" t="s">
        <v>45</v>
      </c>
      <c r="P226" s="37">
        <v>17.86</v>
      </c>
      <c r="Q226" t="s">
        <v>45</v>
      </c>
      <c r="R226" t="s">
        <v>45</v>
      </c>
      <c r="S226" t="s">
        <v>45</v>
      </c>
      <c r="T226" t="s">
        <v>45</v>
      </c>
      <c r="U226" s="36" t="s">
        <v>45</v>
      </c>
      <c r="V226" s="36">
        <v>5997</v>
      </c>
      <c r="W226" s="36">
        <v>920</v>
      </c>
      <c r="X226" s="36">
        <v>1319</v>
      </c>
      <c r="Y226" s="36">
        <v>1239</v>
      </c>
      <c r="Z226">
        <f t="shared" si="60"/>
        <v>0</v>
      </c>
      <c r="AA226">
        <f t="shared" si="76"/>
        <v>1</v>
      </c>
      <c r="AB226">
        <f t="shared" si="61"/>
        <v>0</v>
      </c>
      <c r="AC226">
        <f t="shared" si="77"/>
        <v>0</v>
      </c>
      <c r="AD226">
        <f t="shared" si="62"/>
        <v>0</v>
      </c>
      <c r="AE226">
        <f t="shared" si="63"/>
        <v>0</v>
      </c>
      <c r="AF226" s="38">
        <f t="shared" si="64"/>
        <v>0</v>
      </c>
      <c r="AG226" s="38">
        <f t="shared" si="65"/>
        <v>0</v>
      </c>
      <c r="AH226" s="38">
        <f t="shared" si="66"/>
        <v>0</v>
      </c>
      <c r="AI226">
        <f t="shared" si="67"/>
        <v>0</v>
      </c>
      <c r="AJ226">
        <f t="shared" si="68"/>
        <v>0</v>
      </c>
      <c r="AK226">
        <f t="shared" si="69"/>
        <v>0</v>
      </c>
      <c r="AL226">
        <f t="shared" si="70"/>
        <v>0</v>
      </c>
      <c r="AM226">
        <f t="shared" si="71"/>
        <v>0</v>
      </c>
      <c r="AN226">
        <f t="shared" si="72"/>
        <v>0</v>
      </c>
      <c r="AO226">
        <f t="shared" si="73"/>
        <v>0</v>
      </c>
    </row>
    <row r="227" spans="1:41" ht="12.75">
      <c r="A227">
        <v>2313230</v>
      </c>
      <c r="B227">
        <v>448</v>
      </c>
      <c r="C227" t="s">
        <v>299</v>
      </c>
      <c r="D227" t="s">
        <v>300</v>
      </c>
      <c r="E227" t="s">
        <v>301</v>
      </c>
      <c r="F227" s="35">
        <v>4280</v>
      </c>
      <c r="G227" s="3">
        <v>220</v>
      </c>
      <c r="H227">
        <v>2073754273</v>
      </c>
      <c r="I227" s="4">
        <v>8</v>
      </c>
      <c r="J227" s="4" t="s">
        <v>44</v>
      </c>
      <c r="K227" t="s">
        <v>44</v>
      </c>
      <c r="L227" s="36" t="s">
        <v>46</v>
      </c>
      <c r="M227" s="36">
        <v>169</v>
      </c>
      <c r="N227" s="36" t="s">
        <v>46</v>
      </c>
      <c r="O227" s="36" t="s">
        <v>44</v>
      </c>
      <c r="P227" s="37">
        <v>26.67</v>
      </c>
      <c r="Q227" t="s">
        <v>44</v>
      </c>
      <c r="R227" t="s">
        <v>44</v>
      </c>
      <c r="S227" t="s">
        <v>44</v>
      </c>
      <c r="T227" t="s">
        <v>44</v>
      </c>
      <c r="U227" s="36" t="s">
        <v>45</v>
      </c>
      <c r="V227" s="36">
        <v>6625</v>
      </c>
      <c r="W227" s="36">
        <v>1286</v>
      </c>
      <c r="X227" s="36">
        <v>1967</v>
      </c>
      <c r="Y227" s="36">
        <v>1581</v>
      </c>
      <c r="Z227">
        <f t="shared" si="60"/>
        <v>1</v>
      </c>
      <c r="AA227">
        <f t="shared" si="76"/>
        <v>1</v>
      </c>
      <c r="AB227">
        <f t="shared" si="61"/>
        <v>0</v>
      </c>
      <c r="AC227">
        <f t="shared" si="77"/>
        <v>0</v>
      </c>
      <c r="AD227">
        <f t="shared" si="62"/>
        <v>0</v>
      </c>
      <c r="AE227">
        <f t="shared" si="63"/>
        <v>0</v>
      </c>
      <c r="AF227" s="38" t="str">
        <f t="shared" si="64"/>
        <v>SRSA</v>
      </c>
      <c r="AG227" s="38">
        <f t="shared" si="65"/>
        <v>0</v>
      </c>
      <c r="AH227" s="38">
        <f t="shared" si="66"/>
        <v>0</v>
      </c>
      <c r="AI227">
        <f t="shared" si="67"/>
        <v>1</v>
      </c>
      <c r="AJ227">
        <f t="shared" si="68"/>
        <v>1</v>
      </c>
      <c r="AK227" t="str">
        <f t="shared" si="69"/>
        <v>Initial</v>
      </c>
      <c r="AL227" t="str">
        <f t="shared" si="70"/>
        <v>SRSA</v>
      </c>
      <c r="AM227">
        <f t="shared" si="71"/>
        <v>0</v>
      </c>
      <c r="AN227">
        <f t="shared" si="72"/>
        <v>0</v>
      </c>
      <c r="AO227">
        <f t="shared" si="73"/>
        <v>0</v>
      </c>
    </row>
    <row r="228" spans="1:41" ht="12.75">
      <c r="A228">
        <v>2313350</v>
      </c>
      <c r="B228">
        <v>456</v>
      </c>
      <c r="C228" t="s">
        <v>512</v>
      </c>
      <c r="D228" t="s">
        <v>513</v>
      </c>
      <c r="E228" t="s">
        <v>514</v>
      </c>
      <c r="F228" s="35">
        <v>4901</v>
      </c>
      <c r="G228" s="3">
        <v>5437</v>
      </c>
      <c r="H228">
        <v>2078734281</v>
      </c>
      <c r="I228" s="4">
        <v>6</v>
      </c>
      <c r="J228" s="4" t="s">
        <v>45</v>
      </c>
      <c r="K228" t="s">
        <v>45</v>
      </c>
      <c r="L228" s="36" t="s">
        <v>45</v>
      </c>
      <c r="M228" s="36">
        <v>1864</v>
      </c>
      <c r="N228" s="36" t="s">
        <v>45</v>
      </c>
      <c r="O228" s="36" t="s">
        <v>45</v>
      </c>
      <c r="P228" s="37">
        <v>35.76</v>
      </c>
      <c r="Q228" t="s">
        <v>44</v>
      </c>
      <c r="R228" t="s">
        <v>45</v>
      </c>
      <c r="S228" t="s">
        <v>44</v>
      </c>
      <c r="T228" t="s">
        <v>45</v>
      </c>
      <c r="U228" s="36" t="s">
        <v>44</v>
      </c>
      <c r="V228" s="36">
        <v>205526</v>
      </c>
      <c r="W228" s="36">
        <v>22734</v>
      </c>
      <c r="X228" s="36">
        <v>20812</v>
      </c>
      <c r="Y228" s="36">
        <v>20633</v>
      </c>
      <c r="Z228">
        <f t="shared" si="60"/>
        <v>0</v>
      </c>
      <c r="AA228">
        <f t="shared" si="76"/>
        <v>0</v>
      </c>
      <c r="AB228">
        <f t="shared" si="61"/>
        <v>0</v>
      </c>
      <c r="AC228">
        <f t="shared" si="77"/>
        <v>0</v>
      </c>
      <c r="AD228">
        <f t="shared" si="62"/>
        <v>0</v>
      </c>
      <c r="AE228">
        <f t="shared" si="63"/>
        <v>0</v>
      </c>
      <c r="AF228" s="38">
        <f t="shared" si="64"/>
        <v>0</v>
      </c>
      <c r="AG228" s="38">
        <f t="shared" si="65"/>
        <v>0</v>
      </c>
      <c r="AH228" s="38">
        <f t="shared" si="66"/>
        <v>0</v>
      </c>
      <c r="AI228">
        <f t="shared" si="67"/>
        <v>1</v>
      </c>
      <c r="AJ228">
        <f t="shared" si="68"/>
        <v>1</v>
      </c>
      <c r="AK228" t="str">
        <f t="shared" si="69"/>
        <v>Initial</v>
      </c>
      <c r="AL228">
        <f t="shared" si="70"/>
        <v>0</v>
      </c>
      <c r="AM228" t="str">
        <f t="shared" si="71"/>
        <v>RLIS</v>
      </c>
      <c r="AN228">
        <f t="shared" si="72"/>
        <v>0</v>
      </c>
      <c r="AO228">
        <f t="shared" si="73"/>
        <v>0</v>
      </c>
    </row>
    <row r="229" spans="1:41" ht="12.75">
      <c r="A229">
        <v>2313380</v>
      </c>
      <c r="B229">
        <v>457</v>
      </c>
      <c r="C229" t="s">
        <v>302</v>
      </c>
      <c r="D229" t="s">
        <v>172</v>
      </c>
      <c r="E229" t="s">
        <v>173</v>
      </c>
      <c r="F229" s="35">
        <v>4355</v>
      </c>
      <c r="G229" s="3">
        <v>87</v>
      </c>
      <c r="H229">
        <v>2076853336</v>
      </c>
      <c r="I229" s="4">
        <v>7</v>
      </c>
      <c r="J229" s="4" t="s">
        <v>44</v>
      </c>
      <c r="K229" t="s">
        <v>45</v>
      </c>
      <c r="L229" s="36" t="s">
        <v>46</v>
      </c>
      <c r="M229" s="36">
        <v>66</v>
      </c>
      <c r="N229" s="36" t="s">
        <v>46</v>
      </c>
      <c r="O229" s="36" t="s">
        <v>44</v>
      </c>
      <c r="P229" s="37">
        <v>7.58</v>
      </c>
      <c r="Q229" t="s">
        <v>45</v>
      </c>
      <c r="R229" t="s">
        <v>45</v>
      </c>
      <c r="S229" t="s">
        <v>44</v>
      </c>
      <c r="T229" t="s">
        <v>45</v>
      </c>
      <c r="U229" s="36" t="s">
        <v>45</v>
      </c>
      <c r="V229" s="36">
        <v>5838</v>
      </c>
      <c r="W229" s="36">
        <v>409</v>
      </c>
      <c r="X229" s="36">
        <v>574</v>
      </c>
      <c r="Y229" s="36">
        <v>441</v>
      </c>
      <c r="Z229">
        <f t="shared" si="60"/>
        <v>1</v>
      </c>
      <c r="AA229">
        <f t="shared" si="76"/>
        <v>1</v>
      </c>
      <c r="AB229">
        <f t="shared" si="61"/>
        <v>0</v>
      </c>
      <c r="AC229">
        <f t="shared" si="77"/>
        <v>0</v>
      </c>
      <c r="AD229">
        <f t="shared" si="62"/>
        <v>0</v>
      </c>
      <c r="AE229">
        <f t="shared" si="63"/>
        <v>0</v>
      </c>
      <c r="AF229" s="38" t="str">
        <f t="shared" si="64"/>
        <v>SRSA</v>
      </c>
      <c r="AG229" s="38">
        <f t="shared" si="65"/>
        <v>0</v>
      </c>
      <c r="AH229" s="38">
        <f t="shared" si="66"/>
        <v>0</v>
      </c>
      <c r="AI229">
        <f t="shared" si="67"/>
        <v>1</v>
      </c>
      <c r="AJ229">
        <f t="shared" si="68"/>
        <v>0</v>
      </c>
      <c r="AK229">
        <f t="shared" si="69"/>
        <v>0</v>
      </c>
      <c r="AL229">
        <f t="shared" si="70"/>
        <v>0</v>
      </c>
      <c r="AM229">
        <f t="shared" si="71"/>
        <v>0</v>
      </c>
      <c r="AN229">
        <f t="shared" si="72"/>
        <v>0</v>
      </c>
      <c r="AO229">
        <f t="shared" si="73"/>
        <v>0</v>
      </c>
    </row>
    <row r="230" spans="1:41" ht="12.75">
      <c r="A230">
        <v>2313490</v>
      </c>
      <c r="B230">
        <v>918</v>
      </c>
      <c r="C230" t="s">
        <v>516</v>
      </c>
      <c r="D230" t="s">
        <v>517</v>
      </c>
      <c r="E230" t="s">
        <v>518</v>
      </c>
      <c r="F230" s="35">
        <v>4090</v>
      </c>
      <c r="G230" s="3">
        <v>578</v>
      </c>
      <c r="H230">
        <v>2076468331</v>
      </c>
      <c r="I230" s="4" t="s">
        <v>343</v>
      </c>
      <c r="J230" s="4" t="s">
        <v>45</v>
      </c>
      <c r="K230" t="s">
        <v>45</v>
      </c>
      <c r="L230" s="36" t="s">
        <v>45</v>
      </c>
      <c r="M230" s="36"/>
      <c r="N230" s="36" t="s">
        <v>45</v>
      </c>
      <c r="O230" s="36" t="s">
        <v>45</v>
      </c>
      <c r="P230" s="37">
        <v>10.2</v>
      </c>
      <c r="Q230" t="s">
        <v>45</v>
      </c>
      <c r="R230" t="s">
        <v>45</v>
      </c>
      <c r="S230" t="s">
        <v>44</v>
      </c>
      <c r="T230" t="s">
        <v>45</v>
      </c>
      <c r="U230" s="36" t="s">
        <v>45</v>
      </c>
      <c r="V230" s="36">
        <v>59083</v>
      </c>
      <c r="W230" s="36">
        <v>3813</v>
      </c>
      <c r="X230" s="36">
        <v>7779</v>
      </c>
      <c r="Y230" s="36">
        <v>9431</v>
      </c>
      <c r="Z230">
        <f t="shared" si="60"/>
        <v>0</v>
      </c>
      <c r="AA230">
        <f t="shared" si="76"/>
        <v>1</v>
      </c>
      <c r="AB230">
        <f t="shared" si="61"/>
        <v>0</v>
      </c>
      <c r="AC230">
        <f t="shared" si="77"/>
        <v>0</v>
      </c>
      <c r="AD230">
        <f t="shared" si="62"/>
        <v>0</v>
      </c>
      <c r="AE230">
        <f t="shared" si="63"/>
        <v>0</v>
      </c>
      <c r="AF230" s="38">
        <f t="shared" si="64"/>
        <v>0</v>
      </c>
      <c r="AG230" s="38">
        <f t="shared" si="65"/>
        <v>0</v>
      </c>
      <c r="AH230" s="38">
        <f t="shared" si="66"/>
        <v>0</v>
      </c>
      <c r="AI230">
        <f t="shared" si="67"/>
        <v>1</v>
      </c>
      <c r="AJ230">
        <f t="shared" si="68"/>
        <v>0</v>
      </c>
      <c r="AK230">
        <f t="shared" si="69"/>
        <v>0</v>
      </c>
      <c r="AL230">
        <f t="shared" si="70"/>
        <v>0</v>
      </c>
      <c r="AM230">
        <f t="shared" si="71"/>
        <v>0</v>
      </c>
      <c r="AN230">
        <f t="shared" si="72"/>
        <v>0</v>
      </c>
      <c r="AO230">
        <f t="shared" si="73"/>
        <v>0</v>
      </c>
    </row>
    <row r="231" spans="1:41" ht="12.75">
      <c r="A231">
        <v>2313500</v>
      </c>
      <c r="B231">
        <v>463</v>
      </c>
      <c r="C231" t="s">
        <v>303</v>
      </c>
      <c r="D231" t="s">
        <v>161</v>
      </c>
      <c r="E231" t="s">
        <v>162</v>
      </c>
      <c r="F231" s="35">
        <v>4654</v>
      </c>
      <c r="G231" s="3">
        <v>1205</v>
      </c>
      <c r="H231">
        <v>2072556585</v>
      </c>
      <c r="I231" s="4">
        <v>7</v>
      </c>
      <c r="J231" s="4" t="s">
        <v>44</v>
      </c>
      <c r="K231" t="s">
        <v>45</v>
      </c>
      <c r="L231" s="36" t="s">
        <v>46</v>
      </c>
      <c r="M231" s="36">
        <v>16</v>
      </c>
      <c r="N231" s="36" t="s">
        <v>46</v>
      </c>
      <c r="O231" s="36" t="s">
        <v>44</v>
      </c>
      <c r="P231" s="37">
        <v>37.5</v>
      </c>
      <c r="Q231" t="s">
        <v>44</v>
      </c>
      <c r="R231" t="s">
        <v>45</v>
      </c>
      <c r="S231" t="s">
        <v>44</v>
      </c>
      <c r="T231" t="s">
        <v>45</v>
      </c>
      <c r="U231" s="36" t="s">
        <v>45</v>
      </c>
      <c r="V231" s="36">
        <v>6209</v>
      </c>
      <c r="W231" s="36">
        <v>438</v>
      </c>
      <c r="X231" s="36">
        <v>321</v>
      </c>
      <c r="Y231" s="36">
        <v>196</v>
      </c>
      <c r="Z231">
        <f t="shared" si="60"/>
        <v>1</v>
      </c>
      <c r="AA231">
        <f t="shared" si="76"/>
        <v>1</v>
      </c>
      <c r="AB231">
        <f t="shared" si="61"/>
        <v>0</v>
      </c>
      <c r="AC231">
        <f t="shared" si="77"/>
        <v>0</v>
      </c>
      <c r="AD231">
        <f t="shared" si="62"/>
        <v>0</v>
      </c>
      <c r="AE231">
        <f t="shared" si="63"/>
        <v>0</v>
      </c>
      <c r="AF231" s="38" t="str">
        <f t="shared" si="64"/>
        <v>SRSA</v>
      </c>
      <c r="AG231" s="38">
        <f t="shared" si="65"/>
        <v>0</v>
      </c>
      <c r="AH231" s="38">
        <f t="shared" si="66"/>
        <v>0</v>
      </c>
      <c r="AI231">
        <f t="shared" si="67"/>
        <v>1</v>
      </c>
      <c r="AJ231">
        <f t="shared" si="68"/>
        <v>1</v>
      </c>
      <c r="AK231" t="str">
        <f t="shared" si="69"/>
        <v>Initial</v>
      </c>
      <c r="AL231" t="str">
        <f t="shared" si="70"/>
        <v>SRSA</v>
      </c>
      <c r="AM231">
        <f t="shared" si="71"/>
        <v>0</v>
      </c>
      <c r="AN231">
        <f t="shared" si="72"/>
        <v>0</v>
      </c>
      <c r="AO231">
        <f t="shared" si="73"/>
        <v>0</v>
      </c>
    </row>
    <row r="232" spans="1:41" ht="12.75">
      <c r="A232">
        <v>2313530</v>
      </c>
      <c r="B232">
        <v>464</v>
      </c>
      <c r="C232" t="s">
        <v>304</v>
      </c>
      <c r="D232" t="s">
        <v>128</v>
      </c>
      <c r="E232" t="s">
        <v>129</v>
      </c>
      <c r="F232" s="35">
        <v>4530</v>
      </c>
      <c r="G232" s="3">
        <v>9801</v>
      </c>
      <c r="H232">
        <v>2074431113</v>
      </c>
      <c r="I232" s="4">
        <v>7</v>
      </c>
      <c r="J232" s="4" t="s">
        <v>44</v>
      </c>
      <c r="K232" t="s">
        <v>45</v>
      </c>
      <c r="L232" s="36" t="s">
        <v>46</v>
      </c>
      <c r="M232" s="36">
        <v>135</v>
      </c>
      <c r="N232" s="36" t="s">
        <v>46</v>
      </c>
      <c r="O232" s="36" t="s">
        <v>44</v>
      </c>
      <c r="P232" s="37">
        <v>13.67</v>
      </c>
      <c r="Q232" t="s">
        <v>45</v>
      </c>
      <c r="R232" t="s">
        <v>45</v>
      </c>
      <c r="S232" t="s">
        <v>44</v>
      </c>
      <c r="T232" t="s">
        <v>45</v>
      </c>
      <c r="U232" s="36" t="s">
        <v>45</v>
      </c>
      <c r="V232" s="36">
        <v>8152</v>
      </c>
      <c r="W232" s="36">
        <v>804</v>
      </c>
      <c r="X232" s="36">
        <v>1184</v>
      </c>
      <c r="Y232" s="36">
        <v>894</v>
      </c>
      <c r="Z232">
        <f t="shared" si="60"/>
        <v>1</v>
      </c>
      <c r="AA232">
        <f t="shared" si="76"/>
        <v>1</v>
      </c>
      <c r="AB232">
        <f t="shared" si="61"/>
        <v>0</v>
      </c>
      <c r="AC232">
        <f t="shared" si="77"/>
        <v>0</v>
      </c>
      <c r="AD232">
        <f t="shared" si="62"/>
        <v>0</v>
      </c>
      <c r="AE232">
        <f t="shared" si="63"/>
        <v>0</v>
      </c>
      <c r="AF232" s="38" t="str">
        <f t="shared" si="64"/>
        <v>SRSA</v>
      </c>
      <c r="AG232" s="38">
        <f t="shared" si="65"/>
        <v>0</v>
      </c>
      <c r="AH232" s="38">
        <f t="shared" si="66"/>
        <v>0</v>
      </c>
      <c r="AI232">
        <f t="shared" si="67"/>
        <v>1</v>
      </c>
      <c r="AJ232">
        <f t="shared" si="68"/>
        <v>0</v>
      </c>
      <c r="AK232">
        <f t="shared" si="69"/>
        <v>0</v>
      </c>
      <c r="AL232">
        <f t="shared" si="70"/>
        <v>0</v>
      </c>
      <c r="AM232">
        <f t="shared" si="71"/>
        <v>0</v>
      </c>
      <c r="AN232">
        <f t="shared" si="72"/>
        <v>0</v>
      </c>
      <c r="AO232">
        <f t="shared" si="73"/>
        <v>0</v>
      </c>
    </row>
    <row r="233" spans="1:41" ht="12.75">
      <c r="A233">
        <v>2313560</v>
      </c>
      <c r="B233">
        <v>465</v>
      </c>
      <c r="C233" t="s">
        <v>519</v>
      </c>
      <c r="D233" t="s">
        <v>520</v>
      </c>
      <c r="E233" t="s">
        <v>521</v>
      </c>
      <c r="F233" s="35">
        <v>4098</v>
      </c>
      <c r="G233" s="3">
        <v>4130</v>
      </c>
      <c r="H233">
        <v>2078540800</v>
      </c>
      <c r="I233" s="4">
        <v>4</v>
      </c>
      <c r="J233" s="4" t="s">
        <v>45</v>
      </c>
      <c r="K233" t="s">
        <v>45</v>
      </c>
      <c r="L233" s="36" t="s">
        <v>45</v>
      </c>
      <c r="M233" s="36">
        <v>2695</v>
      </c>
      <c r="N233" s="36" t="s">
        <v>45</v>
      </c>
      <c r="O233" s="36" t="s">
        <v>45</v>
      </c>
      <c r="P233" s="37">
        <v>14.362464183</v>
      </c>
      <c r="Q233" t="s">
        <v>45</v>
      </c>
      <c r="R233" t="s">
        <v>45</v>
      </c>
      <c r="S233" t="s">
        <v>45</v>
      </c>
      <c r="T233" t="s">
        <v>45</v>
      </c>
      <c r="U233" s="36" t="s">
        <v>45</v>
      </c>
      <c r="V233" s="36">
        <v>177462</v>
      </c>
      <c r="W233" s="36">
        <v>19943</v>
      </c>
      <c r="X233" s="36">
        <v>22785</v>
      </c>
      <c r="Y233" s="36">
        <v>16646</v>
      </c>
      <c r="Z233">
        <f t="shared" si="60"/>
        <v>0</v>
      </c>
      <c r="AA233">
        <f t="shared" si="76"/>
        <v>0</v>
      </c>
      <c r="AB233">
        <f t="shared" si="61"/>
        <v>0</v>
      </c>
      <c r="AC233">
        <f t="shared" si="77"/>
        <v>0</v>
      </c>
      <c r="AD233">
        <f t="shared" si="62"/>
        <v>0</v>
      </c>
      <c r="AE233">
        <f t="shared" si="63"/>
        <v>0</v>
      </c>
      <c r="AF233" s="38">
        <f t="shared" si="64"/>
        <v>0</v>
      </c>
      <c r="AG233" s="38">
        <f t="shared" si="65"/>
        <v>0</v>
      </c>
      <c r="AH233" s="38">
        <f t="shared" si="66"/>
        <v>0</v>
      </c>
      <c r="AI233">
        <f t="shared" si="67"/>
        <v>0</v>
      </c>
      <c r="AJ233">
        <f t="shared" si="68"/>
        <v>0</v>
      </c>
      <c r="AK233">
        <f t="shared" si="69"/>
        <v>0</v>
      </c>
      <c r="AL233">
        <f t="shared" si="70"/>
        <v>0</v>
      </c>
      <c r="AM233">
        <f t="shared" si="71"/>
        <v>0</v>
      </c>
      <c r="AN233">
        <f t="shared" si="72"/>
        <v>0</v>
      </c>
      <c r="AO233">
        <f t="shared" si="73"/>
        <v>0</v>
      </c>
    </row>
    <row r="234" spans="1:41" ht="12.75">
      <c r="A234">
        <v>2313650</v>
      </c>
      <c r="B234">
        <v>473</v>
      </c>
      <c r="C234" t="s">
        <v>305</v>
      </c>
      <c r="D234" t="s">
        <v>90</v>
      </c>
      <c r="E234" t="s">
        <v>91</v>
      </c>
      <c r="F234" s="35">
        <v>4353</v>
      </c>
      <c r="G234" s="3">
        <v>3232</v>
      </c>
      <c r="H234">
        <v>2075493261</v>
      </c>
      <c r="I234" s="4">
        <v>7</v>
      </c>
      <c r="J234" s="4" t="s">
        <v>44</v>
      </c>
      <c r="K234" t="s">
        <v>45</v>
      </c>
      <c r="L234" s="36" t="s">
        <v>46</v>
      </c>
      <c r="M234" s="36">
        <v>261</v>
      </c>
      <c r="N234" s="36" t="s">
        <v>46</v>
      </c>
      <c r="O234" s="36" t="s">
        <v>44</v>
      </c>
      <c r="P234" s="37">
        <v>22.83</v>
      </c>
      <c r="Q234" t="s">
        <v>44</v>
      </c>
      <c r="R234" t="s">
        <v>44</v>
      </c>
      <c r="S234" t="s">
        <v>44</v>
      </c>
      <c r="T234" t="s">
        <v>45</v>
      </c>
      <c r="U234" s="36" t="s">
        <v>45</v>
      </c>
      <c r="V234" s="36">
        <v>22834</v>
      </c>
      <c r="W234" s="36">
        <v>2119</v>
      </c>
      <c r="X234" s="36">
        <v>2549</v>
      </c>
      <c r="Y234" s="36">
        <v>1680</v>
      </c>
      <c r="Z234">
        <f t="shared" si="60"/>
        <v>1</v>
      </c>
      <c r="AA234">
        <f t="shared" si="76"/>
        <v>1</v>
      </c>
      <c r="AB234">
        <f t="shared" si="61"/>
        <v>0</v>
      </c>
      <c r="AC234">
        <f t="shared" si="77"/>
        <v>0</v>
      </c>
      <c r="AD234">
        <f t="shared" si="62"/>
        <v>0</v>
      </c>
      <c r="AE234">
        <f t="shared" si="63"/>
        <v>0</v>
      </c>
      <c r="AF234" s="38" t="str">
        <f t="shared" si="64"/>
        <v>SRSA</v>
      </c>
      <c r="AG234" s="38">
        <f t="shared" si="65"/>
        <v>0</v>
      </c>
      <c r="AH234" s="38">
        <f t="shared" si="66"/>
        <v>0</v>
      </c>
      <c r="AI234">
        <f t="shared" si="67"/>
        <v>1</v>
      </c>
      <c r="AJ234">
        <f t="shared" si="68"/>
        <v>1</v>
      </c>
      <c r="AK234" t="str">
        <f t="shared" si="69"/>
        <v>Initial</v>
      </c>
      <c r="AL234" t="str">
        <f t="shared" si="70"/>
        <v>SRSA</v>
      </c>
      <c r="AM234">
        <f t="shared" si="71"/>
        <v>0</v>
      </c>
      <c r="AN234">
        <f t="shared" si="72"/>
        <v>0</v>
      </c>
      <c r="AO234">
        <f t="shared" si="73"/>
        <v>0</v>
      </c>
    </row>
    <row r="235" spans="1:41" ht="12.75">
      <c r="A235">
        <v>2313800</v>
      </c>
      <c r="B235">
        <v>478</v>
      </c>
      <c r="C235" t="s">
        <v>522</v>
      </c>
      <c r="D235" t="s">
        <v>523</v>
      </c>
      <c r="E235" t="s">
        <v>524</v>
      </c>
      <c r="F235" s="35">
        <v>4062</v>
      </c>
      <c r="G235" s="3">
        <v>4862</v>
      </c>
      <c r="H235">
        <v>2078921800</v>
      </c>
      <c r="I235" s="4">
        <v>8</v>
      </c>
      <c r="J235" s="4" t="s">
        <v>44</v>
      </c>
      <c r="K235" t="s">
        <v>45</v>
      </c>
      <c r="L235" s="36" t="s">
        <v>46</v>
      </c>
      <c r="M235" s="36"/>
      <c r="N235" s="36" t="s">
        <v>45</v>
      </c>
      <c r="O235" s="36" t="s">
        <v>45</v>
      </c>
      <c r="P235" s="37">
        <v>10.6</v>
      </c>
      <c r="Q235" t="s">
        <v>45</v>
      </c>
      <c r="R235" t="s">
        <v>45</v>
      </c>
      <c r="S235" t="s">
        <v>44</v>
      </c>
      <c r="T235" t="s">
        <v>45</v>
      </c>
      <c r="U235" s="36" t="s">
        <v>45</v>
      </c>
      <c r="V235" s="36">
        <v>70480</v>
      </c>
      <c r="W235" s="36">
        <v>7758</v>
      </c>
      <c r="X235" s="36">
        <v>14412</v>
      </c>
      <c r="Y235" s="36">
        <v>16455</v>
      </c>
      <c r="Z235">
        <f t="shared" si="60"/>
        <v>1</v>
      </c>
      <c r="AA235">
        <v>0</v>
      </c>
      <c r="AB235">
        <f t="shared" si="61"/>
        <v>0</v>
      </c>
      <c r="AC235">
        <v>0</v>
      </c>
      <c r="AD235">
        <f t="shared" si="62"/>
        <v>0</v>
      </c>
      <c r="AE235">
        <f t="shared" si="63"/>
        <v>0</v>
      </c>
      <c r="AF235" s="38">
        <f t="shared" si="64"/>
        <v>0</v>
      </c>
      <c r="AG235" s="38">
        <f t="shared" si="65"/>
        <v>0</v>
      </c>
      <c r="AH235" s="38">
        <f t="shared" si="66"/>
        <v>0</v>
      </c>
      <c r="AI235">
        <f t="shared" si="67"/>
        <v>1</v>
      </c>
      <c r="AJ235">
        <f t="shared" si="68"/>
        <v>0</v>
      </c>
      <c r="AK235">
        <f t="shared" si="69"/>
        <v>0</v>
      </c>
      <c r="AL235">
        <f t="shared" si="70"/>
        <v>0</v>
      </c>
      <c r="AM235">
        <f t="shared" si="71"/>
        <v>0</v>
      </c>
      <c r="AN235">
        <f t="shared" si="72"/>
        <v>0</v>
      </c>
      <c r="AO235">
        <f t="shared" si="73"/>
        <v>0</v>
      </c>
    </row>
    <row r="236" spans="1:41" ht="12.75">
      <c r="A236">
        <v>2313830</v>
      </c>
      <c r="B236">
        <v>479</v>
      </c>
      <c r="C236" t="s">
        <v>306</v>
      </c>
      <c r="D236" t="s">
        <v>90</v>
      </c>
      <c r="E236" t="s">
        <v>91</v>
      </c>
      <c r="F236" s="35">
        <v>4353</v>
      </c>
      <c r="G236" s="3">
        <v>3232</v>
      </c>
      <c r="H236">
        <v>2075493261</v>
      </c>
      <c r="I236" s="4">
        <v>7</v>
      </c>
      <c r="J236" s="4" t="s">
        <v>44</v>
      </c>
      <c r="K236" t="s">
        <v>45</v>
      </c>
      <c r="L236" s="36" t="s">
        <v>46</v>
      </c>
      <c r="M236" s="36">
        <v>277</v>
      </c>
      <c r="N236" s="36" t="s">
        <v>46</v>
      </c>
      <c r="O236" s="36" t="s">
        <v>44</v>
      </c>
      <c r="P236" s="37">
        <v>17.24</v>
      </c>
      <c r="Q236" t="s">
        <v>45</v>
      </c>
      <c r="R236" t="s">
        <v>45</v>
      </c>
      <c r="S236" t="s">
        <v>44</v>
      </c>
      <c r="T236" t="s">
        <v>45</v>
      </c>
      <c r="U236" s="36" t="s">
        <v>45</v>
      </c>
      <c r="V236" s="36">
        <v>19831</v>
      </c>
      <c r="W236" s="36">
        <v>1972</v>
      </c>
      <c r="X236" s="36">
        <v>2360</v>
      </c>
      <c r="Y236" s="36">
        <v>1597</v>
      </c>
      <c r="Z236">
        <f t="shared" si="60"/>
        <v>1</v>
      </c>
      <c r="AA236">
        <f>IF(OR(M236&lt;600,N236="YES"),1,0)</f>
        <v>1</v>
      </c>
      <c r="AB236">
        <f t="shared" si="61"/>
        <v>0</v>
      </c>
      <c r="AC236">
        <f>IF(AND(OR(M236&lt;600,N236="YES"),(AA236=0)),"Trouble",0)</f>
        <v>0</v>
      </c>
      <c r="AD236">
        <f t="shared" si="62"/>
        <v>0</v>
      </c>
      <c r="AE236">
        <f t="shared" si="63"/>
        <v>0</v>
      </c>
      <c r="AF236" s="38" t="str">
        <f t="shared" si="64"/>
        <v>SRSA</v>
      </c>
      <c r="AG236" s="38">
        <f t="shared" si="65"/>
        <v>0</v>
      </c>
      <c r="AH236" s="38">
        <f t="shared" si="66"/>
        <v>0</v>
      </c>
      <c r="AI236">
        <f t="shared" si="67"/>
        <v>1</v>
      </c>
      <c r="AJ236">
        <f t="shared" si="68"/>
        <v>0</v>
      </c>
      <c r="AK236">
        <f t="shared" si="69"/>
        <v>0</v>
      </c>
      <c r="AL236">
        <f t="shared" si="70"/>
        <v>0</v>
      </c>
      <c r="AM236">
        <f t="shared" si="71"/>
        <v>0</v>
      </c>
      <c r="AN236">
        <f t="shared" si="72"/>
        <v>0</v>
      </c>
      <c r="AO236">
        <f t="shared" si="73"/>
        <v>0</v>
      </c>
    </row>
    <row r="237" spans="1:41" ht="12.75">
      <c r="A237">
        <v>2313860</v>
      </c>
      <c r="B237">
        <v>481</v>
      </c>
      <c r="C237" t="s">
        <v>525</v>
      </c>
      <c r="D237" t="s">
        <v>355</v>
      </c>
      <c r="E237" t="s">
        <v>356</v>
      </c>
      <c r="F237" s="35">
        <v>4901</v>
      </c>
      <c r="G237" s="3">
        <v>6898</v>
      </c>
      <c r="H237">
        <v>2078721960</v>
      </c>
      <c r="I237" s="4">
        <v>7</v>
      </c>
      <c r="J237" s="4" t="s">
        <v>44</v>
      </c>
      <c r="K237" t="s">
        <v>45</v>
      </c>
      <c r="L237" s="36" t="s">
        <v>46</v>
      </c>
      <c r="M237" s="36"/>
      <c r="N237" s="36" t="s">
        <v>45</v>
      </c>
      <c r="O237" s="36" t="s">
        <v>45</v>
      </c>
      <c r="P237" s="37">
        <v>16.44</v>
      </c>
      <c r="Q237" t="s">
        <v>45</v>
      </c>
      <c r="R237" t="s">
        <v>45</v>
      </c>
      <c r="S237" t="s">
        <v>44</v>
      </c>
      <c r="T237" t="s">
        <v>45</v>
      </c>
      <c r="U237" s="36" t="s">
        <v>45</v>
      </c>
      <c r="V237" s="36">
        <v>79023</v>
      </c>
      <c r="W237" s="36">
        <v>6575</v>
      </c>
      <c r="X237" s="36">
        <v>9941</v>
      </c>
      <c r="Y237" s="36">
        <v>9467</v>
      </c>
      <c r="Z237">
        <f t="shared" si="60"/>
        <v>1</v>
      </c>
      <c r="AA237">
        <v>0</v>
      </c>
      <c r="AB237">
        <f t="shared" si="61"/>
        <v>0</v>
      </c>
      <c r="AC237">
        <v>0</v>
      </c>
      <c r="AD237">
        <f t="shared" si="62"/>
        <v>0</v>
      </c>
      <c r="AE237">
        <f t="shared" si="63"/>
        <v>0</v>
      </c>
      <c r="AF237" s="38">
        <f t="shared" si="64"/>
        <v>0</v>
      </c>
      <c r="AG237" s="38">
        <f t="shared" si="65"/>
        <v>0</v>
      </c>
      <c r="AH237" s="38">
        <f t="shared" si="66"/>
        <v>0</v>
      </c>
      <c r="AI237">
        <f t="shared" si="67"/>
        <v>1</v>
      </c>
      <c r="AJ237">
        <f t="shared" si="68"/>
        <v>0</v>
      </c>
      <c r="AK237">
        <f t="shared" si="69"/>
        <v>0</v>
      </c>
      <c r="AL237">
        <f t="shared" si="70"/>
        <v>0</v>
      </c>
      <c r="AM237">
        <f t="shared" si="71"/>
        <v>0</v>
      </c>
      <c r="AN237">
        <f t="shared" si="72"/>
        <v>0</v>
      </c>
      <c r="AO237">
        <f t="shared" si="73"/>
        <v>0</v>
      </c>
    </row>
    <row r="238" spans="1:41" ht="12.75">
      <c r="A238">
        <v>2313890</v>
      </c>
      <c r="B238">
        <v>482</v>
      </c>
      <c r="C238" t="s">
        <v>307</v>
      </c>
      <c r="D238" t="s">
        <v>124</v>
      </c>
      <c r="E238" t="s">
        <v>125</v>
      </c>
      <c r="F238" s="35">
        <v>4664</v>
      </c>
      <c r="G238" s="3">
        <v>9706</v>
      </c>
      <c r="H238">
        <v>2074223522</v>
      </c>
      <c r="I238" s="4">
        <v>7</v>
      </c>
      <c r="J238" s="4" t="s">
        <v>44</v>
      </c>
      <c r="K238" t="s">
        <v>45</v>
      </c>
      <c r="L238" s="36" t="s">
        <v>46</v>
      </c>
      <c r="M238" s="36">
        <v>33</v>
      </c>
      <c r="N238" s="36" t="s">
        <v>46</v>
      </c>
      <c r="O238" s="36" t="s">
        <v>44</v>
      </c>
      <c r="P238" s="37">
        <v>37.14</v>
      </c>
      <c r="Q238" t="s">
        <v>44</v>
      </c>
      <c r="R238" t="s">
        <v>44</v>
      </c>
      <c r="S238" t="s">
        <v>44</v>
      </c>
      <c r="T238" t="s">
        <v>45</v>
      </c>
      <c r="U238" s="36" t="s">
        <v>45</v>
      </c>
      <c r="V238" s="36">
        <v>9019</v>
      </c>
      <c r="W238" s="36">
        <v>1023</v>
      </c>
      <c r="X238" s="36">
        <v>1098</v>
      </c>
      <c r="Y238" s="36">
        <v>720</v>
      </c>
      <c r="Z238">
        <f t="shared" si="60"/>
        <v>1</v>
      </c>
      <c r="AA238">
        <f aca="true" t="shared" si="78" ref="AA238:AA244">IF(OR(M238&lt;600,N238="YES"),1,0)</f>
        <v>1</v>
      </c>
      <c r="AB238">
        <f t="shared" si="61"/>
        <v>0</v>
      </c>
      <c r="AC238">
        <f aca="true" t="shared" si="79" ref="AC238:AC244">IF(AND(OR(M238&lt;600,N238="YES"),(AA238=0)),"Trouble",0)</f>
        <v>0</v>
      </c>
      <c r="AD238">
        <f t="shared" si="62"/>
        <v>0</v>
      </c>
      <c r="AE238">
        <f t="shared" si="63"/>
        <v>0</v>
      </c>
      <c r="AF238" s="38">
        <v>0</v>
      </c>
      <c r="AG238" s="38">
        <v>0</v>
      </c>
      <c r="AH238" s="38">
        <f t="shared" si="66"/>
        <v>0</v>
      </c>
      <c r="AI238">
        <f t="shared" si="67"/>
        <v>1</v>
      </c>
      <c r="AJ238">
        <f t="shared" si="68"/>
        <v>1</v>
      </c>
      <c r="AK238" t="str">
        <f t="shared" si="69"/>
        <v>Initial</v>
      </c>
      <c r="AL238">
        <f t="shared" si="70"/>
        <v>0</v>
      </c>
      <c r="AM238" t="str">
        <f t="shared" si="71"/>
        <v>RLIS</v>
      </c>
      <c r="AN238">
        <f t="shared" si="72"/>
        <v>0</v>
      </c>
      <c r="AO238" t="str">
        <f t="shared" si="73"/>
        <v>Trouble</v>
      </c>
    </row>
    <row r="239" spans="1:41" ht="12.75">
      <c r="A239">
        <v>2313970</v>
      </c>
      <c r="B239">
        <v>485</v>
      </c>
      <c r="C239" t="s">
        <v>526</v>
      </c>
      <c r="D239" t="s">
        <v>527</v>
      </c>
      <c r="E239" t="s">
        <v>528</v>
      </c>
      <c r="F239" s="35">
        <v>4364</v>
      </c>
      <c r="G239" s="3">
        <v>1217</v>
      </c>
      <c r="H239">
        <v>2073772296</v>
      </c>
      <c r="I239" s="4">
        <v>7</v>
      </c>
      <c r="J239" s="4" t="s">
        <v>44</v>
      </c>
      <c r="K239" t="s">
        <v>45</v>
      </c>
      <c r="L239" s="36" t="s">
        <v>46</v>
      </c>
      <c r="M239" s="36">
        <v>861</v>
      </c>
      <c r="N239" s="36" t="s">
        <v>45</v>
      </c>
      <c r="O239" s="36" t="s">
        <v>45</v>
      </c>
      <c r="P239" s="37">
        <v>14.79</v>
      </c>
      <c r="Q239" t="s">
        <v>45</v>
      </c>
      <c r="R239" t="s">
        <v>45</v>
      </c>
      <c r="S239" t="s">
        <v>44</v>
      </c>
      <c r="T239" t="s">
        <v>45</v>
      </c>
      <c r="U239" s="36" t="s">
        <v>45</v>
      </c>
      <c r="V239" s="36">
        <v>64376</v>
      </c>
      <c r="W239" s="36">
        <v>4368</v>
      </c>
      <c r="X239" s="36">
        <v>6881</v>
      </c>
      <c r="Y239" s="36">
        <v>6184</v>
      </c>
      <c r="Z239">
        <f t="shared" si="60"/>
        <v>1</v>
      </c>
      <c r="AA239">
        <f t="shared" si="78"/>
        <v>0</v>
      </c>
      <c r="AB239">
        <f t="shared" si="61"/>
        <v>0</v>
      </c>
      <c r="AC239">
        <f t="shared" si="79"/>
        <v>0</v>
      </c>
      <c r="AD239">
        <f t="shared" si="62"/>
        <v>0</v>
      </c>
      <c r="AE239">
        <f t="shared" si="63"/>
        <v>0</v>
      </c>
      <c r="AF239" s="38">
        <f aca="true" t="shared" si="80" ref="AF239:AF244">IF(AND(Z239=1,AA239=1),"SRSA",0)</f>
        <v>0</v>
      </c>
      <c r="AG239" s="38">
        <f aca="true" t="shared" si="81" ref="AG239:AG244">IF(AND(AF239=0,O239="YES"),"Trouble",0)</f>
        <v>0</v>
      </c>
      <c r="AH239" s="38">
        <f t="shared" si="66"/>
        <v>0</v>
      </c>
      <c r="AI239">
        <f t="shared" si="67"/>
        <v>1</v>
      </c>
      <c r="AJ239">
        <f t="shared" si="68"/>
        <v>0</v>
      </c>
      <c r="AK239">
        <f t="shared" si="69"/>
        <v>0</v>
      </c>
      <c r="AL239">
        <f t="shared" si="70"/>
        <v>0</v>
      </c>
      <c r="AM239">
        <f t="shared" si="71"/>
        <v>0</v>
      </c>
      <c r="AN239">
        <f t="shared" si="72"/>
        <v>0</v>
      </c>
      <c r="AO239">
        <f t="shared" si="73"/>
        <v>0</v>
      </c>
    </row>
    <row r="240" spans="1:41" ht="12.75">
      <c r="A240">
        <v>2313980</v>
      </c>
      <c r="B240">
        <v>486</v>
      </c>
      <c r="C240" t="s">
        <v>529</v>
      </c>
      <c r="D240" t="s">
        <v>530</v>
      </c>
      <c r="E240" t="s">
        <v>531</v>
      </c>
      <c r="F240" s="35">
        <v>4578</v>
      </c>
      <c r="G240" s="3">
        <v>430</v>
      </c>
      <c r="H240">
        <v>2078826303</v>
      </c>
      <c r="I240" s="4">
        <v>7</v>
      </c>
      <c r="J240" s="4" t="s">
        <v>44</v>
      </c>
      <c r="K240" t="s">
        <v>44</v>
      </c>
      <c r="L240" s="36" t="s">
        <v>46</v>
      </c>
      <c r="M240" s="36">
        <v>933</v>
      </c>
      <c r="N240" s="36" t="s">
        <v>45</v>
      </c>
      <c r="O240" s="36" t="s">
        <v>45</v>
      </c>
      <c r="P240" s="37">
        <v>22.05</v>
      </c>
      <c r="Q240" t="s">
        <v>44</v>
      </c>
      <c r="R240" t="s">
        <v>44</v>
      </c>
      <c r="S240" t="s">
        <v>44</v>
      </c>
      <c r="T240" t="s">
        <v>45</v>
      </c>
      <c r="U240" s="36" t="s">
        <v>44</v>
      </c>
      <c r="V240" s="36">
        <v>47810</v>
      </c>
      <c r="W240" s="36">
        <v>6209</v>
      </c>
      <c r="X240" s="36">
        <v>7982</v>
      </c>
      <c r="Y240" s="36">
        <v>5880</v>
      </c>
      <c r="Z240">
        <f t="shared" si="60"/>
        <v>1</v>
      </c>
      <c r="AA240">
        <f t="shared" si="78"/>
        <v>0</v>
      </c>
      <c r="AB240">
        <f t="shared" si="61"/>
        <v>0</v>
      </c>
      <c r="AC240">
        <f t="shared" si="79"/>
        <v>0</v>
      </c>
      <c r="AD240">
        <f t="shared" si="62"/>
        <v>0</v>
      </c>
      <c r="AE240">
        <f t="shared" si="63"/>
        <v>0</v>
      </c>
      <c r="AF240" s="38">
        <f t="shared" si="80"/>
        <v>0</v>
      </c>
      <c r="AG240" s="38">
        <f t="shared" si="81"/>
        <v>0</v>
      </c>
      <c r="AH240" s="38">
        <f t="shared" si="66"/>
        <v>0</v>
      </c>
      <c r="AI240">
        <f t="shared" si="67"/>
        <v>1</v>
      </c>
      <c r="AJ240">
        <f t="shared" si="68"/>
        <v>1</v>
      </c>
      <c r="AK240" t="str">
        <f t="shared" si="69"/>
        <v>Initial</v>
      </c>
      <c r="AL240">
        <f t="shared" si="70"/>
        <v>0</v>
      </c>
      <c r="AM240" t="str">
        <f t="shared" si="71"/>
        <v>RLIS</v>
      </c>
      <c r="AN240">
        <f t="shared" si="72"/>
        <v>0</v>
      </c>
      <c r="AO240">
        <f t="shared" si="73"/>
        <v>0</v>
      </c>
    </row>
    <row r="241" spans="1:41" ht="12.75">
      <c r="A241">
        <v>2314010</v>
      </c>
      <c r="B241">
        <v>487</v>
      </c>
      <c r="C241" t="s">
        <v>308</v>
      </c>
      <c r="D241" t="s">
        <v>248</v>
      </c>
      <c r="E241" t="s">
        <v>249</v>
      </c>
      <c r="F241" s="35">
        <v>4736</v>
      </c>
      <c r="G241" s="3">
        <v>9524</v>
      </c>
      <c r="H241">
        <v>2074988436</v>
      </c>
      <c r="I241" s="4">
        <v>7</v>
      </c>
      <c r="J241" s="4" t="s">
        <v>44</v>
      </c>
      <c r="K241" t="s">
        <v>45</v>
      </c>
      <c r="L241" s="36" t="s">
        <v>46</v>
      </c>
      <c r="M241" s="36">
        <v>125</v>
      </c>
      <c r="N241" s="36" t="s">
        <v>46</v>
      </c>
      <c r="O241" s="36" t="s">
        <v>44</v>
      </c>
      <c r="P241" s="37">
        <v>37.41</v>
      </c>
      <c r="Q241" t="s">
        <v>44</v>
      </c>
      <c r="R241" t="s">
        <v>44</v>
      </c>
      <c r="S241" t="s">
        <v>44</v>
      </c>
      <c r="T241" t="s">
        <v>45</v>
      </c>
      <c r="U241" s="36" t="s">
        <v>45</v>
      </c>
      <c r="V241" s="36">
        <v>17732</v>
      </c>
      <c r="W241" s="36">
        <v>3419</v>
      </c>
      <c r="X241" s="36">
        <v>3043</v>
      </c>
      <c r="Y241" s="36">
        <v>1687</v>
      </c>
      <c r="Z241">
        <f t="shared" si="60"/>
        <v>1</v>
      </c>
      <c r="AA241">
        <f t="shared" si="78"/>
        <v>1</v>
      </c>
      <c r="AB241">
        <f t="shared" si="61"/>
        <v>0</v>
      </c>
      <c r="AC241">
        <f t="shared" si="79"/>
        <v>0</v>
      </c>
      <c r="AD241">
        <f t="shared" si="62"/>
        <v>0</v>
      </c>
      <c r="AE241">
        <f t="shared" si="63"/>
        <v>0</v>
      </c>
      <c r="AF241" s="38" t="str">
        <f t="shared" si="80"/>
        <v>SRSA</v>
      </c>
      <c r="AG241" s="38">
        <f t="shared" si="81"/>
        <v>0</v>
      </c>
      <c r="AH241" s="38">
        <f t="shared" si="66"/>
        <v>0</v>
      </c>
      <c r="AI241">
        <f t="shared" si="67"/>
        <v>1</v>
      </c>
      <c r="AJ241">
        <f t="shared" si="68"/>
        <v>1</v>
      </c>
      <c r="AK241" t="str">
        <f t="shared" si="69"/>
        <v>Initial</v>
      </c>
      <c r="AL241" t="str">
        <f t="shared" si="70"/>
        <v>SRSA</v>
      </c>
      <c r="AM241">
        <f t="shared" si="71"/>
        <v>0</v>
      </c>
      <c r="AN241">
        <f t="shared" si="72"/>
        <v>0</v>
      </c>
      <c r="AO241">
        <f t="shared" si="73"/>
        <v>0</v>
      </c>
    </row>
    <row r="242" spans="1:41" ht="12.75">
      <c r="A242">
        <v>2314070</v>
      </c>
      <c r="B242">
        <v>490</v>
      </c>
      <c r="C242" t="s">
        <v>532</v>
      </c>
      <c r="D242" t="s">
        <v>128</v>
      </c>
      <c r="E242" t="s">
        <v>129</v>
      </c>
      <c r="F242" s="35">
        <v>4530</v>
      </c>
      <c r="G242" s="3">
        <v>9801</v>
      </c>
      <c r="H242">
        <v>2074431113</v>
      </c>
      <c r="I242" s="51">
        <v>6</v>
      </c>
      <c r="J242" s="4" t="s">
        <v>45</v>
      </c>
      <c r="K242" t="s">
        <v>45</v>
      </c>
      <c r="L242" s="36" t="s">
        <v>45</v>
      </c>
      <c r="M242" s="36">
        <v>313</v>
      </c>
      <c r="N242" s="36" t="s">
        <v>46</v>
      </c>
      <c r="O242" s="36" t="s">
        <v>45</v>
      </c>
      <c r="P242" s="37">
        <v>10.48</v>
      </c>
      <c r="Q242" t="s">
        <v>45</v>
      </c>
      <c r="R242" t="s">
        <v>45</v>
      </c>
      <c r="S242" t="s">
        <v>44</v>
      </c>
      <c r="T242" t="s">
        <v>45</v>
      </c>
      <c r="U242" s="36" t="s">
        <v>45</v>
      </c>
      <c r="V242" s="36">
        <v>24180</v>
      </c>
      <c r="W242" s="36">
        <v>1271</v>
      </c>
      <c r="X242" s="36">
        <v>2155</v>
      </c>
      <c r="Y242" s="36">
        <v>2002</v>
      </c>
      <c r="Z242">
        <f t="shared" si="60"/>
        <v>0</v>
      </c>
      <c r="AA242">
        <f t="shared" si="78"/>
        <v>1</v>
      </c>
      <c r="AB242">
        <f t="shared" si="61"/>
        <v>0</v>
      </c>
      <c r="AC242">
        <f t="shared" si="79"/>
        <v>0</v>
      </c>
      <c r="AD242">
        <f t="shared" si="62"/>
        <v>0</v>
      </c>
      <c r="AE242">
        <f t="shared" si="63"/>
        <v>0</v>
      </c>
      <c r="AF242" s="38">
        <f t="shared" si="80"/>
        <v>0</v>
      </c>
      <c r="AG242" s="38">
        <f t="shared" si="81"/>
        <v>0</v>
      </c>
      <c r="AH242" s="38">
        <f t="shared" si="66"/>
        <v>0</v>
      </c>
      <c r="AI242">
        <f t="shared" si="67"/>
        <v>1</v>
      </c>
      <c r="AJ242">
        <f t="shared" si="68"/>
        <v>0</v>
      </c>
      <c r="AK242">
        <f t="shared" si="69"/>
        <v>0</v>
      </c>
      <c r="AL242">
        <f t="shared" si="70"/>
        <v>0</v>
      </c>
      <c r="AM242">
        <f t="shared" si="71"/>
        <v>0</v>
      </c>
      <c r="AN242">
        <f t="shared" si="72"/>
        <v>0</v>
      </c>
      <c r="AO242">
        <f t="shared" si="73"/>
        <v>0</v>
      </c>
    </row>
    <row r="243" spans="1:41" ht="12.75">
      <c r="A243">
        <v>2314100</v>
      </c>
      <c r="B243">
        <v>491</v>
      </c>
      <c r="C243" t="s">
        <v>533</v>
      </c>
      <c r="D243" t="s">
        <v>534</v>
      </c>
      <c r="E243" t="s">
        <v>535</v>
      </c>
      <c r="F243" s="35">
        <v>4096</v>
      </c>
      <c r="G243" s="3">
        <v>6768</v>
      </c>
      <c r="H243">
        <v>2078465586</v>
      </c>
      <c r="I243" s="49">
        <v>4</v>
      </c>
      <c r="J243" s="4" t="s">
        <v>45</v>
      </c>
      <c r="K243" t="s">
        <v>45</v>
      </c>
      <c r="L243" s="36" t="s">
        <v>45</v>
      </c>
      <c r="M243" s="36"/>
      <c r="N243" s="36" t="s">
        <v>45</v>
      </c>
      <c r="O243" s="36" t="s">
        <v>45</v>
      </c>
      <c r="P243" s="37">
        <v>2.82</v>
      </c>
      <c r="Q243" t="s">
        <v>45</v>
      </c>
      <c r="R243" t="s">
        <v>45</v>
      </c>
      <c r="S243" t="s">
        <v>45</v>
      </c>
      <c r="T243" t="s">
        <v>45</v>
      </c>
      <c r="U243" s="36" t="s">
        <v>45</v>
      </c>
      <c r="V243" s="36">
        <v>40304</v>
      </c>
      <c r="W243" s="36">
        <v>1052</v>
      </c>
      <c r="X243" s="36">
        <v>6522</v>
      </c>
      <c r="Y243" s="36">
        <v>10521</v>
      </c>
      <c r="Z243">
        <f t="shared" si="60"/>
        <v>0</v>
      </c>
      <c r="AA243">
        <f t="shared" si="78"/>
        <v>1</v>
      </c>
      <c r="AB243">
        <f t="shared" si="61"/>
        <v>0</v>
      </c>
      <c r="AC243">
        <f t="shared" si="79"/>
        <v>0</v>
      </c>
      <c r="AD243">
        <f t="shared" si="62"/>
        <v>0</v>
      </c>
      <c r="AE243">
        <f t="shared" si="63"/>
        <v>0</v>
      </c>
      <c r="AF243" s="38">
        <f t="shared" si="80"/>
        <v>0</v>
      </c>
      <c r="AG243" s="38">
        <f t="shared" si="81"/>
        <v>0</v>
      </c>
      <c r="AH243" s="38">
        <f t="shared" si="66"/>
        <v>0</v>
      </c>
      <c r="AI243">
        <f t="shared" si="67"/>
        <v>0</v>
      </c>
      <c r="AJ243">
        <f t="shared" si="68"/>
        <v>0</v>
      </c>
      <c r="AK243">
        <f t="shared" si="69"/>
        <v>0</v>
      </c>
      <c r="AL243">
        <f t="shared" si="70"/>
        <v>0</v>
      </c>
      <c r="AM243">
        <f t="shared" si="71"/>
        <v>0</v>
      </c>
      <c r="AN243">
        <f t="shared" si="72"/>
        <v>0</v>
      </c>
      <c r="AO243">
        <f t="shared" si="73"/>
        <v>0</v>
      </c>
    </row>
    <row r="244" spans="1:41" ht="12.75">
      <c r="A244" s="48">
        <v>2314130</v>
      </c>
      <c r="B244" s="48">
        <v>492</v>
      </c>
      <c r="C244" s="48" t="s">
        <v>536</v>
      </c>
      <c r="D244" s="48" t="s">
        <v>537</v>
      </c>
      <c r="E244" s="48" t="s">
        <v>538</v>
      </c>
      <c r="F244" s="35">
        <v>3909</v>
      </c>
      <c r="G244" s="3">
        <v>1006</v>
      </c>
      <c r="H244">
        <v>2073633403</v>
      </c>
      <c r="I244" s="49" t="s">
        <v>383</v>
      </c>
      <c r="J244" s="49" t="s">
        <v>45</v>
      </c>
      <c r="K244" t="s">
        <v>45</v>
      </c>
      <c r="L244" s="36" t="s">
        <v>45</v>
      </c>
      <c r="M244" s="50"/>
      <c r="N244" s="50" t="s">
        <v>45</v>
      </c>
      <c r="O244" s="50" t="s">
        <v>45</v>
      </c>
      <c r="P244" s="37">
        <v>5.07</v>
      </c>
      <c r="Q244" t="s">
        <v>45</v>
      </c>
      <c r="R244" t="s">
        <v>45</v>
      </c>
      <c r="S244" t="s">
        <v>45</v>
      </c>
      <c r="T244" t="s">
        <v>45</v>
      </c>
      <c r="U244" s="50" t="s">
        <v>45</v>
      </c>
      <c r="V244" s="50">
        <v>47027</v>
      </c>
      <c r="W244" s="50">
        <v>4179</v>
      </c>
      <c r="X244" s="50">
        <v>10193</v>
      </c>
      <c r="Y244" s="50">
        <v>12667</v>
      </c>
      <c r="Z244">
        <f t="shared" si="60"/>
        <v>0</v>
      </c>
      <c r="AA244">
        <f t="shared" si="78"/>
        <v>1</v>
      </c>
      <c r="AB244">
        <f t="shared" si="61"/>
        <v>0</v>
      </c>
      <c r="AC244">
        <f t="shared" si="79"/>
        <v>0</v>
      </c>
      <c r="AD244">
        <f t="shared" si="62"/>
        <v>0</v>
      </c>
      <c r="AE244">
        <f t="shared" si="63"/>
        <v>0</v>
      </c>
      <c r="AF244" s="38">
        <f t="shared" si="80"/>
        <v>0</v>
      </c>
      <c r="AG244" s="38">
        <f t="shared" si="81"/>
        <v>0</v>
      </c>
      <c r="AH244" s="38">
        <f t="shared" si="66"/>
        <v>0</v>
      </c>
      <c r="AI244">
        <f t="shared" si="67"/>
        <v>0</v>
      </c>
      <c r="AJ244">
        <f t="shared" si="68"/>
        <v>0</v>
      </c>
      <c r="AK244">
        <f t="shared" si="69"/>
        <v>0</v>
      </c>
      <c r="AL244">
        <f t="shared" si="70"/>
        <v>0</v>
      </c>
      <c r="AM244">
        <f t="shared" si="71"/>
        <v>0</v>
      </c>
      <c r="AN244">
        <f t="shared" si="72"/>
        <v>0</v>
      </c>
      <c r="AO244">
        <f t="shared" si="73"/>
        <v>0</v>
      </c>
    </row>
    <row r="245" spans="1:21" ht="12.75">
      <c r="A245"/>
      <c r="B245"/>
      <c r="F245" s="35"/>
      <c r="J245" s="4"/>
      <c r="O245"/>
      <c r="P245" s="37"/>
      <c r="U245"/>
    </row>
    <row r="246" spans="1:21" ht="12.75">
      <c r="A246"/>
      <c r="B246"/>
      <c r="F246" s="35"/>
      <c r="H246" s="35"/>
      <c r="I246" s="3"/>
      <c r="O246"/>
      <c r="P246" s="37"/>
      <c r="U246"/>
    </row>
    <row r="247" spans="1:21" ht="12.75">
      <c r="A247"/>
      <c r="B247"/>
      <c r="F247" s="35"/>
      <c r="J247" s="4"/>
      <c r="O247"/>
      <c r="P247" s="37"/>
      <c r="U247"/>
    </row>
    <row r="248" spans="1:21" ht="12.75">
      <c r="A248"/>
      <c r="B248"/>
      <c r="F248" s="35"/>
      <c r="J248" s="4"/>
      <c r="O248"/>
      <c r="P248" s="37"/>
      <c r="U248"/>
    </row>
    <row r="249" spans="1:21" ht="12.75">
      <c r="A249"/>
      <c r="B249"/>
      <c r="F249" s="35"/>
      <c r="J249" s="4"/>
      <c r="O249"/>
      <c r="P249" s="37"/>
      <c r="U249"/>
    </row>
    <row r="250" spans="1:21" ht="12.75">
      <c r="A250"/>
      <c r="B250"/>
      <c r="F250" s="35"/>
      <c r="J250" s="4"/>
      <c r="O250"/>
      <c r="P250" s="37"/>
      <c r="U250"/>
    </row>
    <row r="251" spans="1:21" ht="12.75">
      <c r="A251"/>
      <c r="B251"/>
      <c r="F251" s="35"/>
      <c r="J251" s="4"/>
      <c r="O251"/>
      <c r="P251" s="37"/>
      <c r="U251"/>
    </row>
    <row r="252" spans="1:21" ht="12.75">
      <c r="A252"/>
      <c r="B252"/>
      <c r="F252" s="35"/>
      <c r="J252" s="4"/>
      <c r="O252"/>
      <c r="P252" s="37"/>
      <c r="U252"/>
    </row>
    <row r="253" spans="1:21" ht="12.75">
      <c r="A253"/>
      <c r="B253"/>
      <c r="F253" s="35"/>
      <c r="J253" s="4"/>
      <c r="O253"/>
      <c r="P253" s="37"/>
      <c r="U253"/>
    </row>
    <row r="254" spans="1:21" ht="12.75">
      <c r="A254"/>
      <c r="B254"/>
      <c r="F254" s="35"/>
      <c r="J254" s="4"/>
      <c r="O254"/>
      <c r="P254" s="37"/>
      <c r="U254"/>
    </row>
    <row r="255" spans="1:21" ht="12.75">
      <c r="A255"/>
      <c r="B255"/>
      <c r="F255" s="35"/>
      <c r="J255" s="4"/>
      <c r="O255"/>
      <c r="P255" s="37"/>
      <c r="U255"/>
    </row>
    <row r="256" spans="1:21" ht="12.75">
      <c r="A256"/>
      <c r="B256"/>
      <c r="F256" s="35"/>
      <c r="J256" s="4"/>
      <c r="O256"/>
      <c r="P256" s="37"/>
      <c r="U256"/>
    </row>
    <row r="257" spans="1:21" ht="12.75">
      <c r="A257"/>
      <c r="B257"/>
      <c r="F257" s="35"/>
      <c r="J257" s="4"/>
      <c r="O257"/>
      <c r="P257" s="37"/>
      <c r="U257"/>
    </row>
    <row r="258" spans="1:21" ht="12.75">
      <c r="A258"/>
      <c r="B258"/>
      <c r="F258" s="35"/>
      <c r="J258" s="4"/>
      <c r="O258"/>
      <c r="P258" s="37"/>
      <c r="U258"/>
    </row>
    <row r="259" spans="1:21" ht="12.75">
      <c r="A259"/>
      <c r="B259"/>
      <c r="F259" s="35"/>
      <c r="J259" s="4"/>
      <c r="O259"/>
      <c r="P259" s="37"/>
      <c r="U259"/>
    </row>
    <row r="260" spans="1:21" ht="12.75">
      <c r="A260"/>
      <c r="B260"/>
      <c r="F260" s="35"/>
      <c r="J260" s="4"/>
      <c r="O260"/>
      <c r="P260" s="37"/>
      <c r="U260"/>
    </row>
    <row r="261" spans="1:21" ht="12.75">
      <c r="A261"/>
      <c r="B261"/>
      <c r="F261" s="35"/>
      <c r="J261" s="4"/>
      <c r="O261"/>
      <c r="P261" s="37"/>
      <c r="U261"/>
    </row>
    <row r="262" spans="1:21" ht="12.75">
      <c r="A262"/>
      <c r="B262"/>
      <c r="F262" s="35"/>
      <c r="J262" s="4"/>
      <c r="O262"/>
      <c r="P262" s="37"/>
      <c r="U262"/>
    </row>
    <row r="263" spans="1:21" ht="12.75">
      <c r="A263"/>
      <c r="B263"/>
      <c r="F263" s="35"/>
      <c r="J263" s="4"/>
      <c r="O263"/>
      <c r="P263" s="37"/>
      <c r="U263"/>
    </row>
    <row r="264" spans="1:21" ht="12.75">
      <c r="A264"/>
      <c r="B264"/>
      <c r="F264" s="35"/>
      <c r="J264" s="4"/>
      <c r="O264"/>
      <c r="P264" s="37"/>
      <c r="U264"/>
    </row>
    <row r="265" spans="1:21" ht="12.75">
      <c r="A265"/>
      <c r="B265"/>
      <c r="F265" s="35"/>
      <c r="J265" s="4"/>
      <c r="O265"/>
      <c r="P265" s="37"/>
      <c r="U265"/>
    </row>
    <row r="266" spans="1:21" ht="12.75">
      <c r="A266"/>
      <c r="B266"/>
      <c r="F266" s="35"/>
      <c r="J266" s="4"/>
      <c r="O266"/>
      <c r="P266" s="37"/>
      <c r="U266"/>
    </row>
    <row r="267" spans="1:21" ht="12.75">
      <c r="A267"/>
      <c r="B267"/>
      <c r="F267" s="35"/>
      <c r="J267" s="4"/>
      <c r="O267"/>
      <c r="P267" s="37"/>
      <c r="U267"/>
    </row>
    <row r="268" spans="1:21" ht="12.75">
      <c r="A268"/>
      <c r="B268"/>
      <c r="F268" s="35"/>
      <c r="J268" s="4"/>
      <c r="O268"/>
      <c r="P268" s="37"/>
      <c r="U268"/>
    </row>
    <row r="269" spans="1:21" ht="12.75">
      <c r="A269"/>
      <c r="B269"/>
      <c r="F269" s="35"/>
      <c r="J269" s="4"/>
      <c r="O269"/>
      <c r="P269" s="37"/>
      <c r="U269"/>
    </row>
    <row r="270" spans="1:21" ht="12.75">
      <c r="A270"/>
      <c r="B270"/>
      <c r="F270" s="35"/>
      <c r="J270" s="4"/>
      <c r="O270"/>
      <c r="P270" s="37"/>
      <c r="U270"/>
    </row>
    <row r="271" spans="1:21" ht="12.75">
      <c r="A271"/>
      <c r="B271"/>
      <c r="F271" s="35"/>
      <c r="J271" s="4"/>
      <c r="O271"/>
      <c r="P271" s="37"/>
      <c r="U271"/>
    </row>
    <row r="272" spans="1:21" ht="12.75">
      <c r="A272"/>
      <c r="B272"/>
      <c r="F272" s="35"/>
      <c r="J272" s="4"/>
      <c r="O272"/>
      <c r="P272" s="37"/>
      <c r="U272"/>
    </row>
    <row r="273" spans="1:21" ht="12.75">
      <c r="A273"/>
      <c r="B273"/>
      <c r="F273" s="35"/>
      <c r="J273" s="4"/>
      <c r="O273"/>
      <c r="P273" s="37"/>
      <c r="U273"/>
    </row>
    <row r="274" spans="1:21" ht="12.75">
      <c r="A274"/>
      <c r="B274"/>
      <c r="F274" s="35"/>
      <c r="J274" s="4"/>
      <c r="O274"/>
      <c r="P274" s="37"/>
      <c r="U274"/>
    </row>
    <row r="275" spans="1:21" ht="12.75">
      <c r="A275"/>
      <c r="B275"/>
      <c r="F275" s="35"/>
      <c r="J275" s="4"/>
      <c r="O275"/>
      <c r="P275" s="37"/>
      <c r="U275"/>
    </row>
    <row r="276" spans="1:21" ht="12.75">
      <c r="A276"/>
      <c r="B276"/>
      <c r="F276" s="35"/>
      <c r="J276" s="4"/>
      <c r="O276"/>
      <c r="P276" s="37"/>
      <c r="U276"/>
    </row>
    <row r="277" spans="1:21" ht="12.75">
      <c r="A277"/>
      <c r="B277"/>
      <c r="F277" s="35"/>
      <c r="J277" s="4"/>
      <c r="O277"/>
      <c r="P277" s="37"/>
      <c r="U277"/>
    </row>
    <row r="278" spans="1:21" ht="12.75">
      <c r="A278"/>
      <c r="B278"/>
      <c r="F278" s="35"/>
      <c r="J278" s="4"/>
      <c r="O278"/>
      <c r="P278" s="37"/>
      <c r="U278"/>
    </row>
    <row r="279" spans="1:21" ht="12.75">
      <c r="A279"/>
      <c r="B279"/>
      <c r="F279" s="35"/>
      <c r="J279" s="4"/>
      <c r="O279"/>
      <c r="P279" s="37"/>
      <c r="U279"/>
    </row>
    <row r="280" spans="1:21" ht="12.75">
      <c r="A280"/>
      <c r="B280"/>
      <c r="F280" s="35"/>
      <c r="J280" s="4"/>
      <c r="O280"/>
      <c r="P280" s="37"/>
      <c r="U280"/>
    </row>
    <row r="281" spans="1:21" ht="12.75">
      <c r="A281"/>
      <c r="B281"/>
      <c r="F281" s="35"/>
      <c r="J281" s="4"/>
      <c r="O281"/>
      <c r="P281" s="37"/>
      <c r="U281"/>
    </row>
    <row r="282" spans="1:21" ht="12.75">
      <c r="A282"/>
      <c r="B282"/>
      <c r="F282" s="35"/>
      <c r="J282" s="4"/>
      <c r="O282"/>
      <c r="P282" s="37"/>
      <c r="U282"/>
    </row>
    <row r="283" spans="1:21" ht="12.75">
      <c r="A283"/>
      <c r="B283"/>
      <c r="F283" s="35"/>
      <c r="J283" s="4"/>
      <c r="O283"/>
      <c r="P283" s="37"/>
      <c r="U283"/>
    </row>
    <row r="284" spans="1:21" ht="12.75">
      <c r="A284"/>
      <c r="B284"/>
      <c r="F284" s="35"/>
      <c r="J284" s="4"/>
      <c r="O284"/>
      <c r="P284" s="37"/>
      <c r="U284"/>
    </row>
    <row r="285" spans="1:21" ht="12.75">
      <c r="A285"/>
      <c r="B285"/>
      <c r="F285" s="35"/>
      <c r="J285" s="4"/>
      <c r="O285"/>
      <c r="P285" s="37"/>
      <c r="U285"/>
    </row>
    <row r="286" spans="1:21" ht="12.75">
      <c r="A286"/>
      <c r="B286"/>
      <c r="F286" s="35"/>
      <c r="J286" s="4"/>
      <c r="O286"/>
      <c r="P286" s="37"/>
      <c r="U286"/>
    </row>
    <row r="287" spans="1:21" ht="12.75">
      <c r="A287"/>
      <c r="B287"/>
      <c r="F287" s="35"/>
      <c r="J287" s="4"/>
      <c r="O287"/>
      <c r="P287" s="37"/>
      <c r="U287"/>
    </row>
    <row r="288" spans="1:21" ht="12.75">
      <c r="A288"/>
      <c r="B288"/>
      <c r="F288" s="35"/>
      <c r="J288" s="4"/>
      <c r="O288"/>
      <c r="P288" s="37"/>
      <c r="U288"/>
    </row>
    <row r="289" spans="1:21" ht="12.75">
      <c r="A289"/>
      <c r="B289"/>
      <c r="F289" s="35"/>
      <c r="J289" s="4"/>
      <c r="O289"/>
      <c r="P289" s="37"/>
      <c r="U289"/>
    </row>
    <row r="290" spans="1:21" ht="12.75">
      <c r="A290"/>
      <c r="B290"/>
      <c r="F290" s="35"/>
      <c r="J290" s="4"/>
      <c r="O290"/>
      <c r="P290" s="37"/>
      <c r="U290"/>
    </row>
    <row r="291" spans="1:21" ht="12.75">
      <c r="A291"/>
      <c r="B291"/>
      <c r="F291" s="35"/>
      <c r="J291" s="4"/>
      <c r="O291"/>
      <c r="P291" s="37"/>
      <c r="U291"/>
    </row>
    <row r="292" spans="1:21" ht="12.75">
      <c r="A292"/>
      <c r="B292"/>
      <c r="F292" s="35"/>
      <c r="J292" s="4"/>
      <c r="O292"/>
      <c r="P292" s="37"/>
      <c r="U292"/>
    </row>
    <row r="293" spans="1:21" ht="12.75">
      <c r="A293"/>
      <c r="B293"/>
      <c r="F293" s="35"/>
      <c r="J293" s="4"/>
      <c r="O293"/>
      <c r="P293" s="37"/>
      <c r="U293"/>
    </row>
    <row r="294" spans="1:21" ht="12.75">
      <c r="A294"/>
      <c r="B294"/>
      <c r="F294" s="35"/>
      <c r="J294" s="4"/>
      <c r="O294"/>
      <c r="P294" s="37"/>
      <c r="U294"/>
    </row>
    <row r="295" spans="1:21" ht="12.75">
      <c r="A295"/>
      <c r="B295"/>
      <c r="F295" s="35"/>
      <c r="J295" s="4"/>
      <c r="O295"/>
      <c r="P295" s="37"/>
      <c r="U295"/>
    </row>
    <row r="296" spans="1:21" ht="12.75">
      <c r="A296"/>
      <c r="B296"/>
      <c r="F296" s="35"/>
      <c r="J296" s="4"/>
      <c r="O296"/>
      <c r="P296" s="37"/>
      <c r="U296"/>
    </row>
    <row r="297" spans="1:21" ht="12.75">
      <c r="A297"/>
      <c r="B297"/>
      <c r="F297" s="35"/>
      <c r="J297" s="4"/>
      <c r="O297"/>
      <c r="P297" s="37"/>
      <c r="U297"/>
    </row>
    <row r="298" spans="1:21" ht="12.75">
      <c r="A298"/>
      <c r="B298"/>
      <c r="F298" s="35"/>
      <c r="J298" s="4"/>
      <c r="O298"/>
      <c r="P298" s="37"/>
      <c r="U298"/>
    </row>
    <row r="299" spans="1:21" ht="12.75">
      <c r="A299"/>
      <c r="B299"/>
      <c r="F299" s="35"/>
      <c r="J299" s="4"/>
      <c r="O299"/>
      <c r="P299" s="37"/>
      <c r="U299"/>
    </row>
    <row r="300" spans="1:21" ht="12.75">
      <c r="A300"/>
      <c r="B300"/>
      <c r="F300" s="35"/>
      <c r="J300" s="4"/>
      <c r="O300"/>
      <c r="P300" s="37"/>
      <c r="U300"/>
    </row>
    <row r="301" spans="1:21" ht="12.75">
      <c r="A301"/>
      <c r="B301"/>
      <c r="F301" s="35"/>
      <c r="J301" s="4"/>
      <c r="O301"/>
      <c r="P301" s="37"/>
      <c r="U301"/>
    </row>
    <row r="302" spans="1:21" ht="12.75">
      <c r="A302"/>
      <c r="B302"/>
      <c r="F302" s="35"/>
      <c r="J302" s="4"/>
      <c r="O302"/>
      <c r="P302" s="37"/>
      <c r="U302"/>
    </row>
    <row r="303" spans="1:21" ht="12.75">
      <c r="A303"/>
      <c r="B303"/>
      <c r="F303" s="35"/>
      <c r="J303" s="4"/>
      <c r="O303"/>
      <c r="P303" s="37"/>
      <c r="U303"/>
    </row>
    <row r="304" spans="1:21" ht="12.75">
      <c r="A304"/>
      <c r="B304"/>
      <c r="F304" s="35"/>
      <c r="J304" s="4"/>
      <c r="O304"/>
      <c r="P304" s="37"/>
      <c r="U304"/>
    </row>
    <row r="305" spans="1:21" ht="12.75">
      <c r="A305"/>
      <c r="B305"/>
      <c r="F305" s="35"/>
      <c r="J305" s="4"/>
      <c r="O305"/>
      <c r="P305" s="37"/>
      <c r="U305"/>
    </row>
    <row r="306" spans="1:21" ht="12.75">
      <c r="A306"/>
      <c r="B306"/>
      <c r="F306" s="35"/>
      <c r="J306" s="4"/>
      <c r="O306"/>
      <c r="P306" s="37"/>
      <c r="U306"/>
    </row>
    <row r="307" spans="1:21" ht="12.75">
      <c r="A307"/>
      <c r="B307"/>
      <c r="F307" s="35"/>
      <c r="J307" s="4"/>
      <c r="O307"/>
      <c r="P307" s="37"/>
      <c r="U307"/>
    </row>
    <row r="308" spans="1:21" ht="12.75">
      <c r="A308"/>
      <c r="B308"/>
      <c r="F308" s="35"/>
      <c r="J308" s="4"/>
      <c r="O308"/>
      <c r="P308" s="37"/>
      <c r="U308"/>
    </row>
    <row r="309" spans="1:21" ht="12.75">
      <c r="A309"/>
      <c r="B309"/>
      <c r="F309" s="35"/>
      <c r="J309" s="4"/>
      <c r="O309"/>
      <c r="P309" s="37"/>
      <c r="U309"/>
    </row>
    <row r="310" spans="1:21" ht="12.75">
      <c r="A310"/>
      <c r="B310"/>
      <c r="F310" s="35"/>
      <c r="J310" s="4"/>
      <c r="O310"/>
      <c r="P310" s="37"/>
      <c r="U310"/>
    </row>
    <row r="311" spans="1:21" ht="12.75">
      <c r="A311"/>
      <c r="B311"/>
      <c r="F311" s="35"/>
      <c r="J311" s="4"/>
      <c r="O311"/>
      <c r="P311" s="37"/>
      <c r="U311"/>
    </row>
    <row r="312" spans="1:21" ht="12.75">
      <c r="A312"/>
      <c r="B312"/>
      <c r="F312" s="35"/>
      <c r="J312" s="4"/>
      <c r="O312"/>
      <c r="P312" s="37"/>
      <c r="U312"/>
    </row>
    <row r="313" spans="1:21" ht="12.75">
      <c r="A313"/>
      <c r="B313"/>
      <c r="F313" s="35"/>
      <c r="J313" s="4"/>
      <c r="O313"/>
      <c r="P313" s="37"/>
      <c r="U313"/>
    </row>
    <row r="314" spans="1:21" ht="12.75">
      <c r="A314"/>
      <c r="B314"/>
      <c r="F314" s="35"/>
      <c r="J314" s="4"/>
      <c r="O314"/>
      <c r="P314" s="37"/>
      <c r="U314"/>
    </row>
    <row r="315" spans="1:21" ht="12.75">
      <c r="A315"/>
      <c r="B315"/>
      <c r="F315" s="35"/>
      <c r="J315" s="4"/>
      <c r="O315"/>
      <c r="P315" s="37"/>
      <c r="U315"/>
    </row>
    <row r="316" spans="1:21" ht="12.75">
      <c r="A316"/>
      <c r="B316"/>
      <c r="F316" s="35"/>
      <c r="J316" s="4"/>
      <c r="O316"/>
      <c r="P316" s="37"/>
      <c r="U316"/>
    </row>
    <row r="317" spans="1:21" ht="12.75">
      <c r="A317"/>
      <c r="B317"/>
      <c r="F317" s="35"/>
      <c r="J317" s="4"/>
      <c r="O317"/>
      <c r="P317" s="37"/>
      <c r="U317"/>
    </row>
    <row r="318" spans="1:21" ht="12.75">
      <c r="A318"/>
      <c r="B318"/>
      <c r="F318" s="35"/>
      <c r="J318" s="4"/>
      <c r="O318"/>
      <c r="P318" s="37"/>
      <c r="U318"/>
    </row>
    <row r="319" spans="1:21" ht="12.75">
      <c r="A319"/>
      <c r="B319"/>
      <c r="F319" s="35"/>
      <c r="J319" s="4"/>
      <c r="O319"/>
      <c r="P319" s="37"/>
      <c r="U319"/>
    </row>
    <row r="320" spans="1:21" ht="12.75">
      <c r="A320"/>
      <c r="B320"/>
      <c r="F320" s="35"/>
      <c r="J320" s="4"/>
      <c r="O320"/>
      <c r="P320" s="37"/>
      <c r="U320"/>
    </row>
    <row r="321" spans="1:21" ht="12.75">
      <c r="A321"/>
      <c r="B321"/>
      <c r="F321" s="35"/>
      <c r="J321" s="4"/>
      <c r="O321"/>
      <c r="P321" s="37"/>
      <c r="U321"/>
    </row>
    <row r="322" spans="1:21" ht="12.75">
      <c r="A322"/>
      <c r="B322"/>
      <c r="F322" s="35"/>
      <c r="J322" s="4"/>
      <c r="O322"/>
      <c r="P322" s="37"/>
      <c r="U322"/>
    </row>
    <row r="323" spans="1:21" ht="12.75">
      <c r="A323"/>
      <c r="B323"/>
      <c r="F323" s="35"/>
      <c r="J323" s="4"/>
      <c r="O323"/>
      <c r="P323" s="37"/>
      <c r="U323"/>
    </row>
    <row r="324" spans="1:21" ht="12.75">
      <c r="A324"/>
      <c r="B324"/>
      <c r="F324" s="35"/>
      <c r="J324" s="4"/>
      <c r="O324"/>
      <c r="P324" s="37"/>
      <c r="U324"/>
    </row>
    <row r="325" spans="1:21" ht="12.75">
      <c r="A325"/>
      <c r="B325"/>
      <c r="F325" s="35"/>
      <c r="J325" s="4"/>
      <c r="O325"/>
      <c r="P325" s="37"/>
      <c r="U325"/>
    </row>
    <row r="326" spans="1:21" ht="12.75">
      <c r="A326"/>
      <c r="B326"/>
      <c r="F326" s="35"/>
      <c r="J326" s="4"/>
      <c r="O326"/>
      <c r="P326" s="37"/>
      <c r="U326"/>
    </row>
    <row r="327" spans="1:21" ht="12.75">
      <c r="A327"/>
      <c r="B327"/>
      <c r="F327" s="35"/>
      <c r="J327" s="4"/>
      <c r="O327"/>
      <c r="P327" s="37"/>
      <c r="U327"/>
    </row>
    <row r="328" spans="1:21" ht="12.75">
      <c r="A328"/>
      <c r="B328"/>
      <c r="F328" s="35"/>
      <c r="J328" s="4"/>
      <c r="O328"/>
      <c r="P328" s="37"/>
      <c r="U328"/>
    </row>
    <row r="329" spans="1:21" ht="12.75">
      <c r="A329"/>
      <c r="B329"/>
      <c r="F329" s="35"/>
      <c r="J329" s="4"/>
      <c r="O329"/>
      <c r="P329" s="37"/>
      <c r="U329"/>
    </row>
    <row r="330" spans="1:21" ht="12.75">
      <c r="A330"/>
      <c r="B330"/>
      <c r="F330" s="35"/>
      <c r="J330" s="4"/>
      <c r="O330"/>
      <c r="P330" s="37"/>
      <c r="U330"/>
    </row>
    <row r="331" spans="1:21" ht="12.75">
      <c r="A331"/>
      <c r="B331"/>
      <c r="F331" s="35"/>
      <c r="J331" s="4"/>
      <c r="O331"/>
      <c r="P331" s="37"/>
      <c r="U331"/>
    </row>
    <row r="332" spans="1:21" ht="12.75">
      <c r="A332"/>
      <c r="B332"/>
      <c r="F332" s="35"/>
      <c r="J332" s="4"/>
      <c r="O332"/>
      <c r="P332" s="37"/>
      <c r="U332"/>
    </row>
    <row r="333" spans="1:21" ht="12.75">
      <c r="A333"/>
      <c r="B333"/>
      <c r="F333" s="35"/>
      <c r="J333" s="4"/>
      <c r="O333"/>
      <c r="P333" s="37"/>
      <c r="U333"/>
    </row>
    <row r="334" spans="1:21" ht="12.75">
      <c r="A334"/>
      <c r="B334"/>
      <c r="F334" s="35"/>
      <c r="J334" s="4"/>
      <c r="O334"/>
      <c r="P334" s="37"/>
      <c r="U334"/>
    </row>
    <row r="335" spans="1:21" ht="12.75">
      <c r="A335"/>
      <c r="B335"/>
      <c r="F335" s="35"/>
      <c r="J335" s="4"/>
      <c r="O335"/>
      <c r="P335" s="37"/>
      <c r="U335"/>
    </row>
    <row r="336" spans="1:21" ht="12.75">
      <c r="A336"/>
      <c r="B336"/>
      <c r="F336" s="35"/>
      <c r="J336" s="4"/>
      <c r="O336"/>
      <c r="P336" s="37"/>
      <c r="U336"/>
    </row>
    <row r="337" spans="1:21" ht="12.75">
      <c r="A337"/>
      <c r="B337"/>
      <c r="F337" s="35"/>
      <c r="J337" s="4"/>
      <c r="O337"/>
      <c r="P337" s="37"/>
      <c r="U337"/>
    </row>
    <row r="338" spans="1:21" ht="12.75">
      <c r="A338"/>
      <c r="B338"/>
      <c r="F338" s="35"/>
      <c r="J338" s="4"/>
      <c r="O338"/>
      <c r="P338" s="37"/>
      <c r="U338"/>
    </row>
    <row r="339" spans="1:21" ht="12.75">
      <c r="A339"/>
      <c r="B339"/>
      <c r="F339" s="35"/>
      <c r="J339" s="4"/>
      <c r="O339"/>
      <c r="P339" s="37"/>
      <c r="U339"/>
    </row>
    <row r="340" spans="1:21" ht="12.75">
      <c r="A340"/>
      <c r="B340"/>
      <c r="F340" s="35"/>
      <c r="J340" s="4"/>
      <c r="O340"/>
      <c r="P340" s="37"/>
      <c r="U340"/>
    </row>
    <row r="341" spans="1:21" ht="12.75">
      <c r="A341"/>
      <c r="B341"/>
      <c r="F341" s="35"/>
      <c r="J341" s="4"/>
      <c r="O341"/>
      <c r="P341" s="37"/>
      <c r="U341"/>
    </row>
    <row r="342" spans="1:21" ht="12.75">
      <c r="A342"/>
      <c r="B342"/>
      <c r="F342" s="35"/>
      <c r="J342" s="4"/>
      <c r="O342"/>
      <c r="P342" s="37"/>
      <c r="U342"/>
    </row>
    <row r="343" spans="1:21" ht="12.75">
      <c r="A343"/>
      <c r="B343"/>
      <c r="F343" s="35"/>
      <c r="J343" s="4"/>
      <c r="O343"/>
      <c r="P343" s="37"/>
      <c r="U343"/>
    </row>
    <row r="344" spans="1:21" ht="12.75">
      <c r="A344"/>
      <c r="B344"/>
      <c r="F344" s="35"/>
      <c r="J344" s="4"/>
      <c r="O344"/>
      <c r="P344" s="37"/>
      <c r="U344"/>
    </row>
    <row r="345" spans="1:21" ht="12.75">
      <c r="A345"/>
      <c r="B345"/>
      <c r="F345" s="35"/>
      <c r="J345" s="4"/>
      <c r="O345"/>
      <c r="P345" s="37"/>
      <c r="U345"/>
    </row>
    <row r="346" spans="1:21" ht="12.75">
      <c r="A346"/>
      <c r="B346"/>
      <c r="F346" s="35"/>
      <c r="J346" s="4"/>
      <c r="O346"/>
      <c r="P346" s="37"/>
      <c r="U346"/>
    </row>
    <row r="347" spans="1:21" ht="12.75">
      <c r="A347"/>
      <c r="B347"/>
      <c r="F347" s="35"/>
      <c r="J347" s="4"/>
      <c r="O347"/>
      <c r="P347" s="37"/>
      <c r="U347"/>
    </row>
    <row r="348" spans="1:21" ht="12.75">
      <c r="A348"/>
      <c r="B348"/>
      <c r="F348" s="35"/>
      <c r="J348" s="4"/>
      <c r="O348"/>
      <c r="P348" s="37"/>
      <c r="U348"/>
    </row>
    <row r="349" spans="1:21" ht="12.75">
      <c r="A349"/>
      <c r="B349"/>
      <c r="F349" s="35"/>
      <c r="J349" s="4"/>
      <c r="O349"/>
      <c r="P349" s="37"/>
      <c r="U349"/>
    </row>
    <row r="350" spans="1:21" ht="12.75">
      <c r="A350"/>
      <c r="B350"/>
      <c r="F350" s="35"/>
      <c r="J350" s="4"/>
      <c r="O350"/>
      <c r="P350" s="37"/>
      <c r="U350"/>
    </row>
    <row r="351" spans="1:21" ht="12.75">
      <c r="A351"/>
      <c r="B351"/>
      <c r="F351" s="35"/>
      <c r="J351" s="4"/>
      <c r="O351"/>
      <c r="P351" s="37"/>
      <c r="U351"/>
    </row>
    <row r="352" spans="1:21" ht="12.75">
      <c r="A352"/>
      <c r="B352"/>
      <c r="F352" s="35"/>
      <c r="J352" s="4"/>
      <c r="O352"/>
      <c r="P352" s="37"/>
      <c r="U352"/>
    </row>
    <row r="353" spans="1:21" ht="12.75">
      <c r="A353"/>
      <c r="B353"/>
      <c r="F353" s="35"/>
      <c r="J353" s="4"/>
      <c r="O353"/>
      <c r="P353" s="37"/>
      <c r="U353"/>
    </row>
    <row r="354" spans="1:21" ht="12.75">
      <c r="A354"/>
      <c r="B354"/>
      <c r="F354" s="35"/>
      <c r="J354" s="4"/>
      <c r="O354"/>
      <c r="P354" s="37"/>
      <c r="U354"/>
    </row>
    <row r="355" spans="1:21" ht="12.75">
      <c r="A355"/>
      <c r="B355"/>
      <c r="F355" s="35"/>
      <c r="J355" s="4"/>
      <c r="O355"/>
      <c r="P355" s="37"/>
      <c r="U355"/>
    </row>
    <row r="356" spans="1:21" ht="12.75">
      <c r="A356"/>
      <c r="B356"/>
      <c r="F356" s="35"/>
      <c r="J356" s="4"/>
      <c r="O356"/>
      <c r="P356" s="37"/>
      <c r="U356"/>
    </row>
    <row r="357" spans="1:21" ht="12.75">
      <c r="A357"/>
      <c r="B357"/>
      <c r="F357" s="35"/>
      <c r="J357" s="4"/>
      <c r="O357"/>
      <c r="P357" s="37"/>
      <c r="U357"/>
    </row>
    <row r="358" spans="1:21" ht="12.75">
      <c r="A358"/>
      <c r="B358"/>
      <c r="F358" s="35"/>
      <c r="J358" s="4"/>
      <c r="O358"/>
      <c r="P358" s="37"/>
      <c r="U358"/>
    </row>
    <row r="359" spans="1:21" ht="12.75">
      <c r="A359"/>
      <c r="B359"/>
      <c r="F359" s="35"/>
      <c r="J359" s="4"/>
      <c r="O359"/>
      <c r="P359" s="37"/>
      <c r="U359"/>
    </row>
    <row r="360" spans="1:21" ht="12.75">
      <c r="A360"/>
      <c r="B360"/>
      <c r="F360" s="35"/>
      <c r="J360" s="4"/>
      <c r="O360"/>
      <c r="P360" s="37"/>
      <c r="U360"/>
    </row>
    <row r="361" spans="1:21" ht="12.75">
      <c r="A361"/>
      <c r="B361"/>
      <c r="F361" s="35"/>
      <c r="J361" s="4"/>
      <c r="O361"/>
      <c r="P361" s="37"/>
      <c r="U361"/>
    </row>
    <row r="362" spans="1:21" ht="12.75">
      <c r="A362"/>
      <c r="B362"/>
      <c r="F362" s="35"/>
      <c r="J362" s="4"/>
      <c r="O362"/>
      <c r="P362" s="37"/>
      <c r="U362"/>
    </row>
    <row r="363" spans="1:21" ht="12.75">
      <c r="A363"/>
      <c r="B363"/>
      <c r="F363" s="35"/>
      <c r="J363" s="4"/>
      <c r="O363"/>
      <c r="P363" s="37"/>
      <c r="U363"/>
    </row>
    <row r="364" spans="1:21" ht="12.75">
      <c r="A364"/>
      <c r="B364"/>
      <c r="F364" s="35"/>
      <c r="J364" s="4"/>
      <c r="O364"/>
      <c r="P364" s="37"/>
      <c r="U364"/>
    </row>
    <row r="365" spans="1:21" ht="12.75">
      <c r="A365"/>
      <c r="B365"/>
      <c r="F365" s="35"/>
      <c r="J365" s="4"/>
      <c r="O365"/>
      <c r="P365" s="37"/>
      <c r="U365"/>
    </row>
    <row r="366" spans="1:21" ht="12.75">
      <c r="A366"/>
      <c r="B366"/>
      <c r="F366" s="35"/>
      <c r="J366" s="4"/>
      <c r="O366"/>
      <c r="P366" s="37"/>
      <c r="U366"/>
    </row>
    <row r="367" spans="1:21" ht="12.75">
      <c r="A367"/>
      <c r="B367"/>
      <c r="F367" s="35"/>
      <c r="J367" s="4"/>
      <c r="O367"/>
      <c r="P367" s="37"/>
      <c r="U367"/>
    </row>
    <row r="368" spans="1:21" ht="12.75">
      <c r="A368"/>
      <c r="B368"/>
      <c r="F368" s="35"/>
      <c r="J368" s="4"/>
      <c r="O368"/>
      <c r="P368" s="37"/>
      <c r="U368"/>
    </row>
    <row r="369" spans="1:21" ht="12.75">
      <c r="A369"/>
      <c r="B369"/>
      <c r="F369" s="35"/>
      <c r="J369" s="4"/>
      <c r="O369"/>
      <c r="P369" s="37"/>
      <c r="U369"/>
    </row>
    <row r="370" spans="1:21" ht="12.75">
      <c r="A370"/>
      <c r="B370"/>
      <c r="F370" s="35"/>
      <c r="J370" s="4"/>
      <c r="O370"/>
      <c r="P370" s="37"/>
      <c r="U370"/>
    </row>
    <row r="371" spans="1:21" ht="12.75">
      <c r="A371"/>
      <c r="B371"/>
      <c r="F371" s="35"/>
      <c r="J371" s="4"/>
      <c r="O371"/>
      <c r="P371" s="37"/>
      <c r="U371"/>
    </row>
    <row r="372" spans="1:21" ht="12.75">
      <c r="A372"/>
      <c r="B372"/>
      <c r="F372" s="35"/>
      <c r="J372" s="4"/>
      <c r="O372"/>
      <c r="P372" s="37"/>
      <c r="U372"/>
    </row>
    <row r="373" spans="1:21" ht="12.75">
      <c r="A373"/>
      <c r="B373"/>
      <c r="F373" s="35"/>
      <c r="J373" s="4"/>
      <c r="O373"/>
      <c r="P373" s="37"/>
      <c r="U373"/>
    </row>
    <row r="374" spans="1:21" ht="12.75">
      <c r="A374"/>
      <c r="B374"/>
      <c r="F374" s="35"/>
      <c r="J374" s="4"/>
      <c r="O374"/>
      <c r="P374" s="37"/>
      <c r="U374"/>
    </row>
    <row r="375" spans="1:21" ht="12.75">
      <c r="A375"/>
      <c r="B375"/>
      <c r="F375" s="35"/>
      <c r="J375" s="4"/>
      <c r="O375"/>
      <c r="P375" s="37"/>
      <c r="U375"/>
    </row>
    <row r="376" spans="1:21" ht="12.75">
      <c r="A376"/>
      <c r="B376"/>
      <c r="F376" s="35"/>
      <c r="J376" s="4"/>
      <c r="O376"/>
      <c r="P376" s="37"/>
      <c r="U376"/>
    </row>
    <row r="377" spans="1:21" ht="12.75">
      <c r="A377"/>
      <c r="B377"/>
      <c r="F377" s="35"/>
      <c r="J377" s="4"/>
      <c r="O377"/>
      <c r="P377" s="37"/>
      <c r="U377"/>
    </row>
    <row r="378" spans="1:21" ht="12.75">
      <c r="A378"/>
      <c r="B378"/>
      <c r="F378" s="35"/>
      <c r="J378" s="4"/>
      <c r="O378"/>
      <c r="P378" s="37"/>
      <c r="U378"/>
    </row>
    <row r="379" spans="1:21" ht="12.75">
      <c r="A379"/>
      <c r="B379"/>
      <c r="F379" s="35"/>
      <c r="J379" s="4"/>
      <c r="O379"/>
      <c r="P379" s="37"/>
      <c r="U379"/>
    </row>
    <row r="380" spans="1:21" ht="12.75">
      <c r="A380"/>
      <c r="B380"/>
      <c r="F380" s="35"/>
      <c r="J380" s="4"/>
      <c r="O380"/>
      <c r="P380" s="37"/>
      <c r="U380"/>
    </row>
    <row r="381" spans="1:21" ht="12.75">
      <c r="A381"/>
      <c r="B381"/>
      <c r="F381" s="35"/>
      <c r="J381" s="4"/>
      <c r="O381"/>
      <c r="P381" s="37"/>
      <c r="U381"/>
    </row>
    <row r="382" spans="1:21" ht="12.75">
      <c r="A382"/>
      <c r="B382"/>
      <c r="F382" s="35"/>
      <c r="J382" s="4"/>
      <c r="O382"/>
      <c r="P382" s="37"/>
      <c r="U382"/>
    </row>
    <row r="383" spans="1:21" ht="12.75">
      <c r="A383"/>
      <c r="B383"/>
      <c r="F383" s="35"/>
      <c r="J383" s="4"/>
      <c r="O383"/>
      <c r="P383" s="37"/>
      <c r="U383"/>
    </row>
    <row r="384" spans="1:21" ht="12.75">
      <c r="A384"/>
      <c r="B384"/>
      <c r="F384" s="35"/>
      <c r="J384" s="4"/>
      <c r="O384"/>
      <c r="P384" s="37"/>
      <c r="U384"/>
    </row>
    <row r="385" spans="1:21" ht="12.75">
      <c r="A385"/>
      <c r="B385"/>
      <c r="F385" s="35"/>
      <c r="J385" s="4"/>
      <c r="O385"/>
      <c r="P385" s="37"/>
      <c r="U385"/>
    </row>
    <row r="386" spans="1:21" ht="12.75">
      <c r="A386"/>
      <c r="B386"/>
      <c r="F386" s="35"/>
      <c r="J386" s="4"/>
      <c r="O386"/>
      <c r="P386" s="37"/>
      <c r="U386"/>
    </row>
    <row r="387" spans="1:21" ht="12.75">
      <c r="A387"/>
      <c r="B387"/>
      <c r="F387" s="35"/>
      <c r="J387" s="4"/>
      <c r="O387"/>
      <c r="P387" s="37"/>
      <c r="U387"/>
    </row>
    <row r="388" spans="1:21" ht="12.75">
      <c r="A388"/>
      <c r="B388"/>
      <c r="F388" s="35"/>
      <c r="J388" s="4"/>
      <c r="O388"/>
      <c r="P388" s="37"/>
      <c r="U388"/>
    </row>
    <row r="389" spans="1:21" ht="12.75">
      <c r="A389"/>
      <c r="B389"/>
      <c r="F389" s="35"/>
      <c r="J389" s="4"/>
      <c r="O389"/>
      <c r="P389" s="37"/>
      <c r="U389"/>
    </row>
    <row r="390" spans="1:21" ht="12.75">
      <c r="A390"/>
      <c r="B390"/>
      <c r="F390" s="35"/>
      <c r="J390" s="4"/>
      <c r="O390"/>
      <c r="P390" s="37"/>
      <c r="U390"/>
    </row>
    <row r="391" spans="1:21" ht="12.75">
      <c r="A391"/>
      <c r="B391"/>
      <c r="F391" s="35"/>
      <c r="J391" s="4"/>
      <c r="O391"/>
      <c r="P391" s="37"/>
      <c r="U391"/>
    </row>
    <row r="392" spans="1:21" ht="12.75">
      <c r="A392"/>
      <c r="B392"/>
      <c r="F392" s="35"/>
      <c r="J392" s="4"/>
      <c r="O392"/>
      <c r="P392" s="37"/>
      <c r="U392"/>
    </row>
    <row r="393" spans="1:21" ht="12.75">
      <c r="A393"/>
      <c r="B393"/>
      <c r="F393" s="35"/>
      <c r="J393" s="4"/>
      <c r="O393"/>
      <c r="P393" s="37"/>
      <c r="U393"/>
    </row>
    <row r="394" spans="1:21" ht="12.75">
      <c r="A394"/>
      <c r="B394"/>
      <c r="F394" s="35"/>
      <c r="J394" s="4"/>
      <c r="O394"/>
      <c r="P394" s="37"/>
      <c r="U394"/>
    </row>
    <row r="395" spans="1:21" ht="12.75">
      <c r="A395"/>
      <c r="B395"/>
      <c r="F395" s="35"/>
      <c r="J395" s="4"/>
      <c r="O395"/>
      <c r="P395" s="37"/>
      <c r="U395"/>
    </row>
    <row r="396" spans="1:21" ht="12.75">
      <c r="A396"/>
      <c r="B396"/>
      <c r="F396" s="35"/>
      <c r="J396" s="4"/>
      <c r="O396"/>
      <c r="P396" s="37"/>
      <c r="U396"/>
    </row>
    <row r="397" spans="1:21" ht="12.75">
      <c r="A397"/>
      <c r="B397"/>
      <c r="F397" s="35"/>
      <c r="J397" s="4"/>
      <c r="O397"/>
      <c r="P397" s="37"/>
      <c r="U397"/>
    </row>
    <row r="398" spans="1:21" ht="12.75">
      <c r="A398"/>
      <c r="B398"/>
      <c r="F398" s="35"/>
      <c r="J398" s="4"/>
      <c r="O398"/>
      <c r="P398" s="37"/>
      <c r="U398"/>
    </row>
    <row r="399" spans="1:21" ht="12.75">
      <c r="A399"/>
      <c r="B399"/>
      <c r="F399" s="35"/>
      <c r="J399" s="4"/>
      <c r="O399"/>
      <c r="P399" s="37"/>
      <c r="U399"/>
    </row>
    <row r="400" spans="1:21" ht="12.75">
      <c r="A400"/>
      <c r="B400"/>
      <c r="F400" s="35"/>
      <c r="J400" s="4"/>
      <c r="O400"/>
      <c r="P400" s="37"/>
      <c r="U400"/>
    </row>
    <row r="401" spans="1:21" ht="12.75">
      <c r="A401"/>
      <c r="B401"/>
      <c r="F401" s="35"/>
      <c r="J401" s="4"/>
      <c r="O401"/>
      <c r="P401" s="37"/>
      <c r="U401"/>
    </row>
    <row r="402" spans="1:21" ht="12.75">
      <c r="A402"/>
      <c r="B402"/>
      <c r="F402" s="35"/>
      <c r="J402" s="4"/>
      <c r="O402"/>
      <c r="P402" s="37"/>
      <c r="U402"/>
    </row>
    <row r="403" spans="1:21" ht="12.75">
      <c r="A403"/>
      <c r="B403"/>
      <c r="F403" s="35"/>
      <c r="J403" s="4"/>
      <c r="O403"/>
      <c r="P403" s="37"/>
      <c r="U403"/>
    </row>
    <row r="404" spans="1:21" ht="12.75">
      <c r="A404"/>
      <c r="B404"/>
      <c r="F404" s="35"/>
      <c r="J404" s="4"/>
      <c r="O404"/>
      <c r="P404" s="37"/>
      <c r="U404"/>
    </row>
    <row r="405" spans="1:21" ht="12.75">
      <c r="A405"/>
      <c r="B405"/>
      <c r="F405" s="35"/>
      <c r="J405" s="4"/>
      <c r="O405"/>
      <c r="P405" s="37"/>
      <c r="U405"/>
    </row>
    <row r="406" spans="1:21" ht="12.75">
      <c r="A406"/>
      <c r="B406"/>
      <c r="F406" s="35"/>
      <c r="J406" s="4"/>
      <c r="O406"/>
      <c r="P406" s="37"/>
      <c r="U406"/>
    </row>
    <row r="407" spans="1:21" ht="12.75">
      <c r="A407"/>
      <c r="B407"/>
      <c r="F407" s="35"/>
      <c r="J407" s="4"/>
      <c r="O407"/>
      <c r="P407" s="37"/>
      <c r="U407"/>
    </row>
    <row r="408" spans="1:21" ht="12.75">
      <c r="A408"/>
      <c r="B408"/>
      <c r="F408" s="35"/>
      <c r="J408" s="4"/>
      <c r="O408"/>
      <c r="P408" s="37"/>
      <c r="U408"/>
    </row>
    <row r="409" spans="1:21" ht="12.75">
      <c r="A409"/>
      <c r="B409"/>
      <c r="F409" s="35"/>
      <c r="J409" s="4"/>
      <c r="O409"/>
      <c r="P409" s="37"/>
      <c r="U409"/>
    </row>
    <row r="410" spans="1:21" ht="12.75">
      <c r="A410"/>
      <c r="B410"/>
      <c r="F410" s="35"/>
      <c r="J410" s="4"/>
      <c r="O410"/>
      <c r="P410" s="37"/>
      <c r="U410"/>
    </row>
    <row r="411" spans="1:21" ht="12.75">
      <c r="A411"/>
      <c r="B411"/>
      <c r="F411" s="35"/>
      <c r="J411" s="4"/>
      <c r="O411"/>
      <c r="P411" s="37"/>
      <c r="U411"/>
    </row>
    <row r="412" spans="1:21" ht="12.75">
      <c r="A412"/>
      <c r="B412"/>
      <c r="F412" s="35"/>
      <c r="J412" s="4"/>
      <c r="O412"/>
      <c r="P412" s="37"/>
      <c r="U412"/>
    </row>
    <row r="413" spans="1:21" ht="12.75">
      <c r="A413"/>
      <c r="B413"/>
      <c r="F413" s="35"/>
      <c r="J413" s="4"/>
      <c r="O413"/>
      <c r="P413" s="37"/>
      <c r="U413"/>
    </row>
    <row r="414" spans="1:21" ht="12.75">
      <c r="A414"/>
      <c r="B414"/>
      <c r="F414" s="35"/>
      <c r="J414" s="4"/>
      <c r="O414"/>
      <c r="P414" s="37"/>
      <c r="U414"/>
    </row>
    <row r="415" spans="1:21" ht="12.75">
      <c r="A415"/>
      <c r="B415"/>
      <c r="F415" s="35"/>
      <c r="J415" s="4"/>
      <c r="O415"/>
      <c r="P415" s="37"/>
      <c r="U415"/>
    </row>
    <row r="416" spans="1:21" ht="12.75">
      <c r="A416"/>
      <c r="B416"/>
      <c r="F416" s="35"/>
      <c r="J416" s="4"/>
      <c r="O416"/>
      <c r="P416" s="37"/>
      <c r="U416"/>
    </row>
    <row r="417" spans="1:21" ht="12.75">
      <c r="A417"/>
      <c r="B417"/>
      <c r="F417" s="35"/>
      <c r="J417" s="4"/>
      <c r="O417"/>
      <c r="P417" s="37"/>
      <c r="U417"/>
    </row>
    <row r="418" spans="1:21" ht="12.75">
      <c r="A418"/>
      <c r="B418"/>
      <c r="F418" s="35"/>
      <c r="J418" s="4"/>
      <c r="O418"/>
      <c r="P418" s="37"/>
      <c r="U418"/>
    </row>
    <row r="419" spans="1:21" ht="12.75">
      <c r="A419"/>
      <c r="B419"/>
      <c r="F419" s="35"/>
      <c r="J419" s="4"/>
      <c r="O419"/>
      <c r="P419" s="37"/>
      <c r="U419"/>
    </row>
    <row r="420" spans="1:21" ht="12.75">
      <c r="A420"/>
      <c r="B420"/>
      <c r="F420" s="35"/>
      <c r="J420" s="4"/>
      <c r="O420"/>
      <c r="P420" s="37"/>
      <c r="U420"/>
    </row>
    <row r="421" spans="1:21" ht="12.75">
      <c r="A421"/>
      <c r="B421"/>
      <c r="F421" s="35"/>
      <c r="J421" s="4"/>
      <c r="O421"/>
      <c r="P421" s="37"/>
      <c r="U421"/>
    </row>
    <row r="422" spans="1:21" ht="12.75">
      <c r="A422"/>
      <c r="B422"/>
      <c r="F422" s="35"/>
      <c r="J422" s="4"/>
      <c r="O422"/>
      <c r="P422" s="37"/>
      <c r="U422"/>
    </row>
    <row r="423" spans="1:21" ht="12.75">
      <c r="A423"/>
      <c r="B423"/>
      <c r="F423" s="35"/>
      <c r="J423" s="4"/>
      <c r="O423"/>
      <c r="P423" s="37"/>
      <c r="U423"/>
    </row>
    <row r="424" spans="1:21" ht="12.75">
      <c r="A424"/>
      <c r="B424"/>
      <c r="F424" s="35"/>
      <c r="J424" s="4"/>
      <c r="O424"/>
      <c r="P424" s="37"/>
      <c r="U424"/>
    </row>
    <row r="425" spans="1:21" ht="12.75">
      <c r="A425"/>
      <c r="B425"/>
      <c r="F425" s="35"/>
      <c r="J425" s="4"/>
      <c r="O425"/>
      <c r="P425" s="37"/>
      <c r="U425"/>
    </row>
    <row r="426" spans="1:21" ht="12.75">
      <c r="A426"/>
      <c r="B426"/>
      <c r="F426" s="35"/>
      <c r="J426" s="4"/>
      <c r="O426"/>
      <c r="P426" s="37"/>
      <c r="U426"/>
    </row>
    <row r="427" spans="1:21" ht="12.75">
      <c r="A427"/>
      <c r="B427"/>
      <c r="F427" s="35"/>
      <c r="J427" s="4"/>
      <c r="O427"/>
      <c r="P427" s="37"/>
      <c r="U427"/>
    </row>
    <row r="428" spans="1:21" ht="12.75">
      <c r="A428"/>
      <c r="B428"/>
      <c r="F428" s="35"/>
      <c r="J428" s="4"/>
      <c r="O428"/>
      <c r="P428" s="37"/>
      <c r="U428"/>
    </row>
    <row r="429" spans="1:21" ht="12.75">
      <c r="A429"/>
      <c r="B429"/>
      <c r="F429" s="35"/>
      <c r="J429" s="4"/>
      <c r="O429"/>
      <c r="P429" s="37"/>
      <c r="U429"/>
    </row>
    <row r="430" spans="1:21" ht="12.75">
      <c r="A430"/>
      <c r="B430"/>
      <c r="F430" s="35"/>
      <c r="J430" s="4"/>
      <c r="O430"/>
      <c r="P430" s="37"/>
      <c r="U430"/>
    </row>
    <row r="431" spans="1:21" ht="12.75">
      <c r="A431"/>
      <c r="B431"/>
      <c r="F431" s="35"/>
      <c r="J431" s="4"/>
      <c r="O431"/>
      <c r="P431" s="37"/>
      <c r="U431"/>
    </row>
    <row r="432" spans="1:21" ht="12.75">
      <c r="A432"/>
      <c r="B432"/>
      <c r="F432" s="35"/>
      <c r="J432" s="4"/>
      <c r="O432"/>
      <c r="P432" s="37"/>
      <c r="U432"/>
    </row>
    <row r="433" spans="1:21" ht="12.75">
      <c r="A433"/>
      <c r="B433"/>
      <c r="F433" s="35"/>
      <c r="J433" s="4"/>
      <c r="O433"/>
      <c r="P433" s="37"/>
      <c r="U433"/>
    </row>
    <row r="434" spans="1:21" ht="12.75">
      <c r="A434"/>
      <c r="B434"/>
      <c r="F434" s="35"/>
      <c r="J434" s="4"/>
      <c r="O434"/>
      <c r="P434" s="37"/>
      <c r="U434"/>
    </row>
    <row r="435" spans="1:21" ht="12.75">
      <c r="A435"/>
      <c r="B435"/>
      <c r="F435" s="35"/>
      <c r="J435" s="4"/>
      <c r="O435"/>
      <c r="P435" s="37"/>
      <c r="U435"/>
    </row>
    <row r="436" spans="1:21" ht="12.75">
      <c r="A436"/>
      <c r="B436"/>
      <c r="F436" s="35"/>
      <c r="J436" s="4"/>
      <c r="O436"/>
      <c r="P436" s="37"/>
      <c r="U436"/>
    </row>
    <row r="437" spans="1:21" ht="12.75">
      <c r="A437"/>
      <c r="B437"/>
      <c r="F437" s="35"/>
      <c r="J437" s="4"/>
      <c r="O437"/>
      <c r="P437" s="37"/>
      <c r="U437"/>
    </row>
    <row r="438" spans="1:21" ht="12.75">
      <c r="A438"/>
      <c r="B438"/>
      <c r="F438" s="35"/>
      <c r="J438" s="4"/>
      <c r="O438"/>
      <c r="P438" s="37"/>
      <c r="U438"/>
    </row>
    <row r="439" spans="1:21" ht="12.75">
      <c r="A439"/>
      <c r="B439"/>
      <c r="F439" s="35"/>
      <c r="J439" s="4"/>
      <c r="O439"/>
      <c r="P439" s="37"/>
      <c r="U439"/>
    </row>
    <row r="440" spans="1:21" ht="12.75">
      <c r="A440"/>
      <c r="B440"/>
      <c r="F440" s="35"/>
      <c r="J440" s="4"/>
      <c r="O440"/>
      <c r="P440" s="37"/>
      <c r="U440"/>
    </row>
    <row r="441" spans="1:21" ht="12.75">
      <c r="A441"/>
      <c r="B441"/>
      <c r="F441" s="35"/>
      <c r="J441" s="4"/>
      <c r="O441"/>
      <c r="P441" s="37"/>
      <c r="U441"/>
    </row>
    <row r="442" spans="1:21" ht="12.75">
      <c r="A442"/>
      <c r="B442"/>
      <c r="F442" s="35"/>
      <c r="J442" s="4"/>
      <c r="O442"/>
      <c r="P442" s="37"/>
      <c r="U442"/>
    </row>
    <row r="443" spans="1:21" ht="12.75">
      <c r="A443"/>
      <c r="B443"/>
      <c r="F443" s="35"/>
      <c r="J443" s="4"/>
      <c r="O443"/>
      <c r="P443" s="37"/>
      <c r="U443"/>
    </row>
    <row r="444" spans="1:21" ht="12.75">
      <c r="A444"/>
      <c r="B444"/>
      <c r="F444" s="35"/>
      <c r="J444" s="4"/>
      <c r="O444"/>
      <c r="P444" s="37"/>
      <c r="U444"/>
    </row>
    <row r="445" spans="1:21" ht="12.75">
      <c r="A445"/>
      <c r="B445"/>
      <c r="F445" s="35"/>
      <c r="J445" s="4"/>
      <c r="O445"/>
      <c r="P445" s="37"/>
      <c r="U445"/>
    </row>
    <row r="446" spans="1:21" ht="12.75">
      <c r="A446"/>
      <c r="B446"/>
      <c r="F446" s="35"/>
      <c r="J446" s="4"/>
      <c r="O446"/>
      <c r="P446" s="37"/>
      <c r="U446"/>
    </row>
    <row r="447" spans="1:21" ht="12.75">
      <c r="A447"/>
      <c r="B447"/>
      <c r="F447" s="35"/>
      <c r="J447" s="4"/>
      <c r="O447"/>
      <c r="P447" s="37"/>
      <c r="U447"/>
    </row>
    <row r="448" spans="1:21" ht="12.75">
      <c r="A448"/>
      <c r="B448"/>
      <c r="F448" s="35"/>
      <c r="J448" s="4"/>
      <c r="O448"/>
      <c r="P448" s="37"/>
      <c r="U448"/>
    </row>
    <row r="449" spans="1:21" ht="12.75">
      <c r="A449"/>
      <c r="B449"/>
      <c r="F449" s="35"/>
      <c r="J449" s="4"/>
      <c r="O449"/>
      <c r="P449" s="37"/>
      <c r="U449"/>
    </row>
    <row r="450" spans="1:21" ht="12.75">
      <c r="A450"/>
      <c r="B450"/>
      <c r="F450" s="35"/>
      <c r="J450" s="4"/>
      <c r="O450"/>
      <c r="P450" s="37"/>
      <c r="U450"/>
    </row>
    <row r="451" spans="1:21" ht="12.75">
      <c r="A451"/>
      <c r="B451"/>
      <c r="F451" s="35"/>
      <c r="J451" s="4"/>
      <c r="O451"/>
      <c r="P451" s="37"/>
      <c r="U451"/>
    </row>
    <row r="452" spans="1:21" ht="12.75">
      <c r="A452"/>
      <c r="B452"/>
      <c r="F452" s="35"/>
      <c r="J452" s="4"/>
      <c r="O452"/>
      <c r="P452" s="37"/>
      <c r="U452"/>
    </row>
    <row r="453" spans="1:21" ht="12.75">
      <c r="A453"/>
      <c r="B453"/>
      <c r="F453" s="35"/>
      <c r="J453" s="4"/>
      <c r="O453"/>
      <c r="P453" s="37"/>
      <c r="U453"/>
    </row>
    <row r="454" spans="1:21" ht="12.75">
      <c r="A454"/>
      <c r="B454"/>
      <c r="F454" s="35"/>
      <c r="J454" s="4"/>
      <c r="O454"/>
      <c r="P454" s="37"/>
      <c r="U454"/>
    </row>
    <row r="455" spans="1:21" ht="12.75">
      <c r="A455"/>
      <c r="B455"/>
      <c r="F455" s="35"/>
      <c r="J455" s="4"/>
      <c r="O455"/>
      <c r="P455" s="37"/>
      <c r="U455"/>
    </row>
    <row r="456" spans="1:21" ht="12.75">
      <c r="A456"/>
      <c r="B456"/>
      <c r="F456" s="35"/>
      <c r="J456" s="4"/>
      <c r="O456"/>
      <c r="P456" s="37"/>
      <c r="U456"/>
    </row>
    <row r="457" spans="1:21" ht="12.75">
      <c r="A457"/>
      <c r="B457"/>
      <c r="F457" s="35"/>
      <c r="J457" s="4"/>
      <c r="O457"/>
      <c r="P457" s="37"/>
      <c r="U457"/>
    </row>
    <row r="458" spans="1:21" ht="12.75">
      <c r="A458"/>
      <c r="B458"/>
      <c r="F458" s="35"/>
      <c r="J458" s="4"/>
      <c r="O458"/>
      <c r="P458" s="37"/>
      <c r="U458"/>
    </row>
    <row r="459" spans="1:21" ht="12.75">
      <c r="A459"/>
      <c r="B459"/>
      <c r="F459" s="35"/>
      <c r="J459" s="4"/>
      <c r="O459"/>
      <c r="P459" s="37"/>
      <c r="U459"/>
    </row>
    <row r="460" spans="1:21" ht="12.75">
      <c r="A460"/>
      <c r="B460"/>
      <c r="F460" s="35"/>
      <c r="J460" s="4"/>
      <c r="O460"/>
      <c r="P460" s="37"/>
      <c r="U460"/>
    </row>
    <row r="461" spans="1:21" ht="12.75">
      <c r="A461"/>
      <c r="B461"/>
      <c r="F461" s="35"/>
      <c r="J461" s="4"/>
      <c r="O461"/>
      <c r="P461" s="37"/>
      <c r="U461"/>
    </row>
    <row r="462" spans="1:21" ht="12.75">
      <c r="A462"/>
      <c r="B462"/>
      <c r="F462" s="35"/>
      <c r="J462" s="4"/>
      <c r="O462"/>
      <c r="P462" s="37"/>
      <c r="U462"/>
    </row>
    <row r="463" spans="1:21" ht="12.75">
      <c r="A463"/>
      <c r="B463"/>
      <c r="F463" s="35"/>
      <c r="J463" s="4"/>
      <c r="O463"/>
      <c r="P463" s="37"/>
      <c r="U463"/>
    </row>
    <row r="464" spans="1:21" ht="12.75">
      <c r="A464"/>
      <c r="B464"/>
      <c r="F464" s="35"/>
      <c r="J464" s="4"/>
      <c r="O464"/>
      <c r="P464" s="37"/>
      <c r="U464"/>
    </row>
    <row r="465" spans="1:21" ht="12.75">
      <c r="A465"/>
      <c r="B465"/>
      <c r="F465" s="35"/>
      <c r="J465" s="4"/>
      <c r="O465"/>
      <c r="P465" s="37"/>
      <c r="U465"/>
    </row>
    <row r="466" spans="1:21" ht="12.75">
      <c r="A466"/>
      <c r="B466"/>
      <c r="F466" s="35"/>
      <c r="J466" s="4"/>
      <c r="O466"/>
      <c r="P466" s="37"/>
      <c r="U466"/>
    </row>
    <row r="467" spans="1:21" ht="12.75">
      <c r="A467"/>
      <c r="B467"/>
      <c r="F467" s="35"/>
      <c r="J467" s="4"/>
      <c r="O467"/>
      <c r="P467" s="37"/>
      <c r="U467"/>
    </row>
    <row r="468" spans="1:21" ht="12.75">
      <c r="A468"/>
      <c r="B468"/>
      <c r="F468" s="35"/>
      <c r="J468" s="4"/>
      <c r="O468"/>
      <c r="P468" s="37"/>
      <c r="U468"/>
    </row>
    <row r="469" spans="1:21" ht="12.75">
      <c r="A469"/>
      <c r="B469"/>
      <c r="F469" s="35"/>
      <c r="J469" s="4"/>
      <c r="O469"/>
      <c r="P469" s="37"/>
      <c r="U469"/>
    </row>
    <row r="470" spans="1:21" ht="12.75">
      <c r="A470"/>
      <c r="B470"/>
      <c r="F470" s="35"/>
      <c r="J470" s="4"/>
      <c r="O470"/>
      <c r="P470" s="37"/>
      <c r="U470"/>
    </row>
    <row r="471" spans="1:21" ht="12.75">
      <c r="A471"/>
      <c r="B471"/>
      <c r="F471" s="35"/>
      <c r="J471" s="4"/>
      <c r="O471"/>
      <c r="P471" s="37"/>
      <c r="U471"/>
    </row>
    <row r="472" spans="1:21" ht="12.75">
      <c r="A472"/>
      <c r="B472"/>
      <c r="F472" s="35"/>
      <c r="J472" s="4"/>
      <c r="O472"/>
      <c r="P472" s="37"/>
      <c r="U472"/>
    </row>
    <row r="473" spans="1:21" ht="12.75">
      <c r="A473"/>
      <c r="B473"/>
      <c r="F473" s="35"/>
      <c r="J473" s="4"/>
      <c r="O473"/>
      <c r="P473" s="37"/>
      <c r="U473"/>
    </row>
    <row r="474" spans="1:21" ht="12.75">
      <c r="A474"/>
      <c r="B474"/>
      <c r="F474" s="35"/>
      <c r="J474" s="4"/>
      <c r="O474"/>
      <c r="P474" s="37"/>
      <c r="U474"/>
    </row>
    <row r="475" spans="1:21" ht="12.75">
      <c r="A475"/>
      <c r="B475"/>
      <c r="F475" s="35"/>
      <c r="J475" s="4"/>
      <c r="O475"/>
      <c r="P475" s="37"/>
      <c r="U475"/>
    </row>
    <row r="476" spans="1:21" ht="12.75">
      <c r="A476"/>
      <c r="B476"/>
      <c r="F476" s="35"/>
      <c r="J476" s="4"/>
      <c r="O476"/>
      <c r="P476" s="37"/>
      <c r="U476"/>
    </row>
    <row r="477" spans="1:21" ht="12.75">
      <c r="A477"/>
      <c r="B477"/>
      <c r="F477" s="35"/>
      <c r="J477" s="4"/>
      <c r="O477"/>
      <c r="P477" s="37"/>
      <c r="U477"/>
    </row>
    <row r="478" spans="1:21" ht="12.75">
      <c r="A478"/>
      <c r="B478"/>
      <c r="F478" s="35"/>
      <c r="J478" s="4"/>
      <c r="O478"/>
      <c r="P478" s="37"/>
      <c r="U478"/>
    </row>
    <row r="479" spans="1:21" ht="12.75">
      <c r="A479"/>
      <c r="B479"/>
      <c r="F479" s="35"/>
      <c r="J479" s="4"/>
      <c r="O479"/>
      <c r="P479" s="37"/>
      <c r="U479"/>
    </row>
    <row r="480" spans="1:21" ht="12.75">
      <c r="A480"/>
      <c r="B480"/>
      <c r="F480" s="35"/>
      <c r="J480" s="4"/>
      <c r="O480"/>
      <c r="P480" s="37"/>
      <c r="U480"/>
    </row>
    <row r="481" spans="1:21" ht="12.75">
      <c r="A481"/>
      <c r="B481"/>
      <c r="F481" s="35"/>
      <c r="J481" s="4"/>
      <c r="O481"/>
      <c r="P481" s="37"/>
      <c r="U481"/>
    </row>
    <row r="482" spans="1:21" ht="12.75">
      <c r="A482"/>
      <c r="B482"/>
      <c r="F482" s="35"/>
      <c r="J482" s="4"/>
      <c r="O482"/>
      <c r="P482" s="37"/>
      <c r="U482"/>
    </row>
    <row r="483" spans="1:21" ht="12.75">
      <c r="A483"/>
      <c r="B483"/>
      <c r="F483" s="35"/>
      <c r="J483" s="4"/>
      <c r="O483"/>
      <c r="P483" s="37"/>
      <c r="U483"/>
    </row>
    <row r="484" spans="1:21" ht="12.75">
      <c r="A484"/>
      <c r="B484"/>
      <c r="F484" s="35"/>
      <c r="J484" s="4"/>
      <c r="O484"/>
      <c r="P484" s="37"/>
      <c r="U484"/>
    </row>
    <row r="485" spans="1:21" ht="12.75">
      <c r="A485"/>
      <c r="B485"/>
      <c r="F485" s="35"/>
      <c r="J485" s="4"/>
      <c r="O485"/>
      <c r="P485" s="37"/>
      <c r="U485"/>
    </row>
    <row r="486" spans="1:21" ht="12.75">
      <c r="A486"/>
      <c r="B486"/>
      <c r="F486" s="35"/>
      <c r="J486" s="4"/>
      <c r="O486"/>
      <c r="P486" s="37"/>
      <c r="U486"/>
    </row>
    <row r="487" spans="1:21" ht="12.75">
      <c r="A487"/>
      <c r="B487"/>
      <c r="F487" s="35"/>
      <c r="J487" s="4"/>
      <c r="O487"/>
      <c r="P487" s="37"/>
      <c r="U487"/>
    </row>
    <row r="488" spans="1:21" ht="12.75">
      <c r="A488"/>
      <c r="B488"/>
      <c r="F488" s="35"/>
      <c r="J488" s="4"/>
      <c r="O488"/>
      <c r="P488" s="37"/>
      <c r="U488"/>
    </row>
    <row r="489" spans="1:21" ht="12.75">
      <c r="A489"/>
      <c r="B489"/>
      <c r="F489" s="35"/>
      <c r="J489" s="4"/>
      <c r="O489"/>
      <c r="P489" s="37"/>
      <c r="U489"/>
    </row>
    <row r="490" spans="1:21" ht="12.75">
      <c r="A490"/>
      <c r="B490"/>
      <c r="F490" s="35"/>
      <c r="J490" s="4"/>
      <c r="O490"/>
      <c r="P490" s="37"/>
      <c r="U490"/>
    </row>
    <row r="491" spans="1:21" ht="12.75">
      <c r="A491"/>
      <c r="B491"/>
      <c r="F491" s="35"/>
      <c r="J491" s="4"/>
      <c r="O491"/>
      <c r="P491" s="37"/>
      <c r="U491"/>
    </row>
    <row r="492" spans="1:21" ht="12.75">
      <c r="A492"/>
      <c r="B492"/>
      <c r="F492" s="35"/>
      <c r="J492" s="4"/>
      <c r="O492"/>
      <c r="P492" s="37"/>
      <c r="U492"/>
    </row>
    <row r="493" spans="1:21" ht="12.75">
      <c r="A493"/>
      <c r="B493"/>
      <c r="F493" s="35"/>
      <c r="J493" s="4"/>
      <c r="O493"/>
      <c r="P493" s="37"/>
      <c r="U493"/>
    </row>
    <row r="494" spans="1:21" ht="12.75">
      <c r="A494"/>
      <c r="B494"/>
      <c r="F494" s="35"/>
      <c r="J494" s="4"/>
      <c r="O494"/>
      <c r="P494" s="37"/>
      <c r="U494"/>
    </row>
    <row r="495" spans="1:21" ht="12.75">
      <c r="A495"/>
      <c r="B495"/>
      <c r="F495" s="35"/>
      <c r="J495" s="4"/>
      <c r="O495"/>
      <c r="P495" s="37"/>
      <c r="U495"/>
    </row>
    <row r="496" spans="1:21" ht="12.75">
      <c r="A496"/>
      <c r="B496"/>
      <c r="F496" s="35"/>
      <c r="J496" s="4"/>
      <c r="O496"/>
      <c r="P496" s="37"/>
      <c r="U496"/>
    </row>
    <row r="497" spans="1:21" ht="12.75">
      <c r="A497"/>
      <c r="B497"/>
      <c r="F497" s="35"/>
      <c r="J497" s="4"/>
      <c r="O497"/>
      <c r="P497" s="37"/>
      <c r="U497"/>
    </row>
    <row r="498" spans="1:21" ht="12.75">
      <c r="A498"/>
      <c r="B498"/>
      <c r="F498" s="35"/>
      <c r="J498" s="4"/>
      <c r="O498"/>
      <c r="P498" s="37"/>
      <c r="U498"/>
    </row>
    <row r="499" spans="1:21" ht="12.75">
      <c r="A499"/>
      <c r="B499"/>
      <c r="F499" s="35"/>
      <c r="J499" s="4"/>
      <c r="O499"/>
      <c r="P499" s="37"/>
      <c r="U499"/>
    </row>
    <row r="500" spans="1:21" ht="12.75">
      <c r="A500"/>
      <c r="B500"/>
      <c r="F500" s="35"/>
      <c r="J500" s="4"/>
      <c r="O500"/>
      <c r="P500" s="37"/>
      <c r="U500"/>
    </row>
    <row r="501" spans="1:21" ht="12.75">
      <c r="A501"/>
      <c r="B501"/>
      <c r="F501" s="35"/>
      <c r="J501" s="4"/>
      <c r="O501"/>
      <c r="P501" s="37"/>
      <c r="U501"/>
    </row>
    <row r="502" spans="1:21" ht="12.75">
      <c r="A502"/>
      <c r="B502"/>
      <c r="F502" s="35"/>
      <c r="J502" s="4"/>
      <c r="O502"/>
      <c r="P502" s="37"/>
      <c r="U502"/>
    </row>
    <row r="503" spans="1:21" ht="12.75">
      <c r="A503"/>
      <c r="B503"/>
      <c r="F503" s="35"/>
      <c r="J503" s="4"/>
      <c r="O503"/>
      <c r="P503" s="37"/>
      <c r="U503"/>
    </row>
    <row r="504" spans="1:21" ht="12.75">
      <c r="A504"/>
      <c r="B504"/>
      <c r="F504" s="35"/>
      <c r="J504" s="4"/>
      <c r="O504"/>
      <c r="P504" s="37"/>
      <c r="U504"/>
    </row>
    <row r="505" spans="1:21" ht="12.75">
      <c r="A505"/>
      <c r="B505"/>
      <c r="F505" s="35"/>
      <c r="J505" s="4"/>
      <c r="O505"/>
      <c r="P505" s="37"/>
      <c r="U505"/>
    </row>
    <row r="506" spans="1:21" ht="12.75">
      <c r="A506"/>
      <c r="B506"/>
      <c r="F506" s="35"/>
      <c r="J506" s="4"/>
      <c r="O506"/>
      <c r="P506" s="37"/>
      <c r="U506"/>
    </row>
    <row r="507" spans="1:21" ht="12.75">
      <c r="A507"/>
      <c r="B507"/>
      <c r="F507" s="35"/>
      <c r="J507" s="4"/>
      <c r="O507"/>
      <c r="P507" s="37"/>
      <c r="U507"/>
    </row>
    <row r="508" spans="1:21" ht="12.75">
      <c r="A508"/>
      <c r="B508"/>
      <c r="F508" s="35"/>
      <c r="J508" s="4"/>
      <c r="O508"/>
      <c r="P508" s="37"/>
      <c r="U508"/>
    </row>
    <row r="509" spans="1:21" ht="12.75">
      <c r="A509"/>
      <c r="B509"/>
      <c r="F509" s="35"/>
      <c r="J509" s="4"/>
      <c r="O509"/>
      <c r="P509" s="37"/>
      <c r="U509"/>
    </row>
    <row r="510" spans="1:21" ht="12.75">
      <c r="A510"/>
      <c r="B510"/>
      <c r="F510" s="35"/>
      <c r="J510" s="4"/>
      <c r="O510"/>
      <c r="P510" s="37"/>
      <c r="U510"/>
    </row>
    <row r="511" spans="1:21" ht="12.75">
      <c r="A511"/>
      <c r="B511"/>
      <c r="F511" s="35"/>
      <c r="J511" s="4"/>
      <c r="O511"/>
      <c r="P511" s="37"/>
      <c r="U511"/>
    </row>
    <row r="512" spans="1:21" ht="12.75">
      <c r="A512"/>
      <c r="B512"/>
      <c r="F512" s="35"/>
      <c r="J512" s="4"/>
      <c r="O512"/>
      <c r="P512" s="37"/>
      <c r="U512"/>
    </row>
    <row r="513" spans="1:21" ht="12.75">
      <c r="A513"/>
      <c r="B513"/>
      <c r="F513" s="35"/>
      <c r="J513" s="4"/>
      <c r="O513"/>
      <c r="P513" s="37"/>
      <c r="U513"/>
    </row>
    <row r="514" spans="1:21" ht="12.75">
      <c r="A514"/>
      <c r="B514"/>
      <c r="F514" s="35"/>
      <c r="J514" s="4"/>
      <c r="O514"/>
      <c r="P514" s="37"/>
      <c r="U514"/>
    </row>
    <row r="515" spans="1:21" ht="12.75">
      <c r="A515"/>
      <c r="B515"/>
      <c r="F515" s="35"/>
      <c r="J515" s="4"/>
      <c r="O515"/>
      <c r="P515" s="37"/>
      <c r="U515"/>
    </row>
    <row r="516" spans="1:21" ht="12.75">
      <c r="A516"/>
      <c r="B516"/>
      <c r="F516" s="35"/>
      <c r="J516" s="4"/>
      <c r="O516"/>
      <c r="P516" s="37"/>
      <c r="U516"/>
    </row>
    <row r="517" spans="1:21" ht="12.75">
      <c r="A517"/>
      <c r="B517"/>
      <c r="F517" s="35"/>
      <c r="J517" s="4"/>
      <c r="O517"/>
      <c r="P517" s="37"/>
      <c r="U517"/>
    </row>
    <row r="518" spans="1:21" ht="12.75">
      <c r="A518"/>
      <c r="B518"/>
      <c r="F518" s="35"/>
      <c r="J518" s="4"/>
      <c r="O518"/>
      <c r="P518" s="37"/>
      <c r="U518"/>
    </row>
    <row r="519" spans="1:21" ht="12.75">
      <c r="A519"/>
      <c r="B519"/>
      <c r="F519" s="35"/>
      <c r="J519" s="4"/>
      <c r="O519"/>
      <c r="P519" s="37"/>
      <c r="U519"/>
    </row>
    <row r="520" spans="1:21" ht="12.75">
      <c r="A520"/>
      <c r="B520"/>
      <c r="F520" s="35"/>
      <c r="J520" s="4"/>
      <c r="O520"/>
      <c r="P520" s="37"/>
      <c r="U520"/>
    </row>
    <row r="521" spans="1:21" ht="12.75">
      <c r="A521"/>
      <c r="B521"/>
      <c r="F521" s="35"/>
      <c r="J521" s="4"/>
      <c r="O521"/>
      <c r="P521" s="37"/>
      <c r="U521"/>
    </row>
    <row r="522" spans="1:21" ht="12.75">
      <c r="A522"/>
      <c r="B522"/>
      <c r="F522" s="35"/>
      <c r="J522" s="4"/>
      <c r="O522"/>
      <c r="P522" s="37"/>
      <c r="U522"/>
    </row>
    <row r="523" spans="1:21" ht="12.75">
      <c r="A523"/>
      <c r="B523"/>
      <c r="F523" s="35"/>
      <c r="J523" s="4"/>
      <c r="O523"/>
      <c r="P523" s="37"/>
      <c r="U523"/>
    </row>
    <row r="524" spans="1:21" ht="12.75">
      <c r="A524"/>
      <c r="B524"/>
      <c r="F524" s="35"/>
      <c r="J524" s="4"/>
      <c r="O524"/>
      <c r="P524" s="37"/>
      <c r="U524"/>
    </row>
    <row r="525" spans="1:21" ht="12.75">
      <c r="A525"/>
      <c r="B525"/>
      <c r="F525" s="35"/>
      <c r="J525" s="4"/>
      <c r="O525"/>
      <c r="P525" s="37"/>
      <c r="U525"/>
    </row>
    <row r="526" spans="1:21" ht="12.75">
      <c r="A526"/>
      <c r="B526"/>
      <c r="F526" s="35"/>
      <c r="J526" s="4"/>
      <c r="O526"/>
      <c r="P526" s="37"/>
      <c r="U526"/>
    </row>
    <row r="527" spans="1:21" ht="12.75">
      <c r="A527"/>
      <c r="B527"/>
      <c r="F527" s="35"/>
      <c r="J527" s="4"/>
      <c r="O527"/>
      <c r="P527" s="37"/>
      <c r="U527"/>
    </row>
    <row r="528" spans="1:21" ht="12.75">
      <c r="A528"/>
      <c r="B528"/>
      <c r="F528" s="35"/>
      <c r="J528" s="4"/>
      <c r="O528"/>
      <c r="P528" s="37"/>
      <c r="U528"/>
    </row>
    <row r="529" spans="1:21" ht="12.75">
      <c r="A529"/>
      <c r="B529"/>
      <c r="F529" s="35"/>
      <c r="J529" s="4"/>
      <c r="O529"/>
      <c r="P529" s="37"/>
      <c r="U529"/>
    </row>
    <row r="530" spans="1:21" ht="12.75">
      <c r="A530"/>
      <c r="B530"/>
      <c r="F530" s="35"/>
      <c r="J530" s="4"/>
      <c r="O530"/>
      <c r="P530" s="37"/>
      <c r="U530"/>
    </row>
    <row r="531" spans="1:21" ht="12.75">
      <c r="A531"/>
      <c r="B531"/>
      <c r="F531" s="35"/>
      <c r="J531" s="4"/>
      <c r="O531"/>
      <c r="P531" s="37"/>
      <c r="U531"/>
    </row>
    <row r="532" spans="1:21" ht="12.75">
      <c r="A532"/>
      <c r="B532"/>
      <c r="F532" s="35"/>
      <c r="J532" s="4"/>
      <c r="O532"/>
      <c r="P532" s="37"/>
      <c r="U532"/>
    </row>
    <row r="533" spans="1:21" ht="12.75">
      <c r="A533"/>
      <c r="B533"/>
      <c r="F533" s="35"/>
      <c r="J533" s="4"/>
      <c r="O533"/>
      <c r="P533" s="37"/>
      <c r="U533"/>
    </row>
    <row r="534" spans="1:21" ht="12.75">
      <c r="A534"/>
      <c r="B534"/>
      <c r="F534" s="35"/>
      <c r="J534" s="4"/>
      <c r="O534"/>
      <c r="P534" s="37"/>
      <c r="U534"/>
    </row>
    <row r="535" spans="1:21" ht="12.75">
      <c r="A535"/>
      <c r="B535"/>
      <c r="F535" s="35"/>
      <c r="J535" s="4"/>
      <c r="O535"/>
      <c r="P535" s="37"/>
      <c r="U535"/>
    </row>
    <row r="536" spans="1:21" ht="12.75">
      <c r="A536"/>
      <c r="B536"/>
      <c r="F536" s="35"/>
      <c r="J536" s="4"/>
      <c r="O536"/>
      <c r="P536" s="37"/>
      <c r="U536"/>
    </row>
    <row r="537" spans="1:21" ht="12.75">
      <c r="A537"/>
      <c r="B537"/>
      <c r="F537" s="35"/>
      <c r="J537" s="4"/>
      <c r="O537"/>
      <c r="P537" s="37"/>
      <c r="U537"/>
    </row>
    <row r="538" spans="1:21" ht="12.75">
      <c r="A538"/>
      <c r="B538"/>
      <c r="F538" s="35"/>
      <c r="J538" s="4"/>
      <c r="O538"/>
      <c r="P538" s="37"/>
      <c r="U538"/>
    </row>
    <row r="539" spans="1:21" ht="12.75">
      <c r="A539"/>
      <c r="B539"/>
      <c r="F539" s="35"/>
      <c r="J539" s="4"/>
      <c r="O539"/>
      <c r="P539" s="37"/>
      <c r="U539"/>
    </row>
    <row r="540" spans="1:21" ht="12.75">
      <c r="A540"/>
      <c r="B540"/>
      <c r="F540" s="35"/>
      <c r="J540" s="4"/>
      <c r="O540"/>
      <c r="P540" s="37"/>
      <c r="U540"/>
    </row>
    <row r="541" spans="1:21" ht="12.75">
      <c r="A541"/>
      <c r="B541"/>
      <c r="F541" s="35"/>
      <c r="J541" s="4"/>
      <c r="O541"/>
      <c r="P541" s="37"/>
      <c r="U541"/>
    </row>
    <row r="542" spans="1:21" ht="12.75">
      <c r="A542"/>
      <c r="B542"/>
      <c r="F542" s="35"/>
      <c r="J542" s="4"/>
      <c r="O542"/>
      <c r="P542" s="37"/>
      <c r="U542"/>
    </row>
    <row r="543" spans="1:21" ht="12.75">
      <c r="A543"/>
      <c r="B543"/>
      <c r="F543" s="35"/>
      <c r="J543" s="4"/>
      <c r="O543"/>
      <c r="P543" s="37"/>
      <c r="U543"/>
    </row>
    <row r="544" spans="1:21" ht="12.75">
      <c r="A544"/>
      <c r="B544"/>
      <c r="F544" s="35"/>
      <c r="J544" s="4"/>
      <c r="O544"/>
      <c r="P544" s="37"/>
      <c r="U544"/>
    </row>
    <row r="545" spans="1:21" ht="12.75">
      <c r="A545"/>
      <c r="B545"/>
      <c r="F545" s="35"/>
      <c r="J545" s="4"/>
      <c r="O545"/>
      <c r="P545" s="37"/>
      <c r="U545"/>
    </row>
    <row r="546" spans="1:21" ht="12.75">
      <c r="A546"/>
      <c r="B546"/>
      <c r="F546" s="35"/>
      <c r="J546" s="4"/>
      <c r="O546"/>
      <c r="P546" s="37"/>
      <c r="U546"/>
    </row>
    <row r="547" spans="1:21" ht="12.75">
      <c r="A547"/>
      <c r="B547"/>
      <c r="F547" s="35"/>
      <c r="J547" s="4"/>
      <c r="O547"/>
      <c r="P547" s="37"/>
      <c r="U547"/>
    </row>
    <row r="548" spans="1:21" ht="12.75">
      <c r="A548"/>
      <c r="B548"/>
      <c r="F548" s="35"/>
      <c r="J548" s="4"/>
      <c r="O548"/>
      <c r="P548" s="37"/>
      <c r="U548"/>
    </row>
    <row r="549" spans="1:21" ht="12.75">
      <c r="A549"/>
      <c r="B549"/>
      <c r="F549" s="35"/>
      <c r="J549" s="4"/>
      <c r="O549"/>
      <c r="P549" s="37"/>
      <c r="U549"/>
    </row>
    <row r="550" spans="1:21" ht="12.75">
      <c r="A550"/>
      <c r="B550"/>
      <c r="F550" s="35"/>
      <c r="J550" s="4"/>
      <c r="O550"/>
      <c r="P550" s="37"/>
      <c r="U550"/>
    </row>
    <row r="551" spans="1:21" ht="12.75">
      <c r="A551"/>
      <c r="B551"/>
      <c r="F551" s="35"/>
      <c r="J551" s="4"/>
      <c r="O551"/>
      <c r="P551" s="37"/>
      <c r="U551"/>
    </row>
    <row r="552" spans="1:21" ht="12.75">
      <c r="A552"/>
      <c r="B552"/>
      <c r="F552" s="35"/>
      <c r="J552" s="4"/>
      <c r="O552"/>
      <c r="P552" s="37"/>
      <c r="U552"/>
    </row>
    <row r="553" spans="1:21" ht="12.75">
      <c r="A553"/>
      <c r="B553"/>
      <c r="F553" s="35"/>
      <c r="J553" s="4"/>
      <c r="O553"/>
      <c r="P553" s="37"/>
      <c r="U553"/>
    </row>
    <row r="554" spans="1:21" ht="12.75">
      <c r="A554"/>
      <c r="B554"/>
      <c r="F554" s="35"/>
      <c r="J554" s="4"/>
      <c r="O554"/>
      <c r="P554" s="37"/>
      <c r="U554"/>
    </row>
    <row r="555" spans="1:21" ht="12.75">
      <c r="A555"/>
      <c r="B555"/>
      <c r="F555" s="35"/>
      <c r="J555" s="4"/>
      <c r="O555"/>
      <c r="P555" s="37"/>
      <c r="U555"/>
    </row>
    <row r="556" spans="1:21" ht="12.75">
      <c r="A556"/>
      <c r="B556"/>
      <c r="F556" s="35"/>
      <c r="J556" s="4"/>
      <c r="O556"/>
      <c r="P556" s="37"/>
      <c r="U556"/>
    </row>
    <row r="557" spans="1:21" ht="12.75">
      <c r="A557"/>
      <c r="B557"/>
      <c r="F557" s="35"/>
      <c r="J557" s="4"/>
      <c r="O557"/>
      <c r="P557" s="37"/>
      <c r="U557"/>
    </row>
    <row r="558" spans="1:21" ht="12.75">
      <c r="A558"/>
      <c r="B558"/>
      <c r="F558" s="35"/>
      <c r="J558" s="4"/>
      <c r="O558"/>
      <c r="P558" s="37"/>
      <c r="U558"/>
    </row>
    <row r="559" spans="1:21" ht="12.75">
      <c r="A559"/>
      <c r="B559"/>
      <c r="F559" s="35"/>
      <c r="J559" s="4"/>
      <c r="O559"/>
      <c r="P559" s="37"/>
      <c r="U559"/>
    </row>
    <row r="560" spans="1:21" ht="12.75">
      <c r="A560"/>
      <c r="B560"/>
      <c r="F560" s="35"/>
      <c r="J560" s="4"/>
      <c r="O560"/>
      <c r="P560" s="37"/>
      <c r="U560"/>
    </row>
    <row r="561" spans="1:21" ht="12.75">
      <c r="A561"/>
      <c r="B561"/>
      <c r="F561" s="35"/>
      <c r="J561" s="4"/>
      <c r="O561"/>
      <c r="P561" s="37"/>
      <c r="U561"/>
    </row>
    <row r="562" spans="1:21" ht="12.75">
      <c r="A562"/>
      <c r="B562"/>
      <c r="F562" s="35"/>
      <c r="J562" s="4"/>
      <c r="O562"/>
      <c r="P562" s="37"/>
      <c r="U562"/>
    </row>
    <row r="563" spans="1:21" ht="12.75">
      <c r="A563"/>
      <c r="B563"/>
      <c r="F563" s="35"/>
      <c r="J563" s="4"/>
      <c r="O563"/>
      <c r="P563" s="37"/>
      <c r="U563"/>
    </row>
    <row r="564" spans="1:21" ht="12.75">
      <c r="A564"/>
      <c r="B564"/>
      <c r="F564" s="35"/>
      <c r="J564" s="4"/>
      <c r="O564"/>
      <c r="P564" s="37"/>
      <c r="U564"/>
    </row>
    <row r="565" spans="1:21" ht="12.75">
      <c r="A565"/>
      <c r="B565"/>
      <c r="F565" s="35"/>
      <c r="J565" s="4"/>
      <c r="O565"/>
      <c r="P565" s="37"/>
      <c r="U565"/>
    </row>
    <row r="566" spans="1:21" ht="12.75">
      <c r="A566"/>
      <c r="B566"/>
      <c r="F566" s="35"/>
      <c r="J566" s="4"/>
      <c r="O566"/>
      <c r="P566" s="37"/>
      <c r="U566"/>
    </row>
    <row r="567" spans="1:21" ht="12.75">
      <c r="A567"/>
      <c r="B567"/>
      <c r="F567" s="35"/>
      <c r="J567" s="4"/>
      <c r="O567"/>
      <c r="P567" s="37"/>
      <c r="U567"/>
    </row>
    <row r="568" spans="1:21" ht="12.75">
      <c r="A568"/>
      <c r="B568"/>
      <c r="F568" s="35"/>
      <c r="J568" s="4"/>
      <c r="O568"/>
      <c r="P568" s="37"/>
      <c r="U568"/>
    </row>
    <row r="569" spans="1:21" ht="12.75">
      <c r="A569"/>
      <c r="B569"/>
      <c r="F569" s="35"/>
      <c r="J569" s="4"/>
      <c r="O569"/>
      <c r="P569" s="37"/>
      <c r="U569"/>
    </row>
    <row r="570" spans="1:21" ht="12.75">
      <c r="A570"/>
      <c r="B570"/>
      <c r="F570" s="35"/>
      <c r="J570" s="4"/>
      <c r="O570"/>
      <c r="P570" s="37"/>
      <c r="U570"/>
    </row>
    <row r="571" spans="1:21" ht="12.75">
      <c r="A571"/>
      <c r="B571"/>
      <c r="F571" s="35"/>
      <c r="J571" s="4"/>
      <c r="O571"/>
      <c r="P571" s="37"/>
      <c r="U571"/>
    </row>
    <row r="572" spans="1:21" ht="12.75">
      <c r="A572"/>
      <c r="B572"/>
      <c r="F572" s="35"/>
      <c r="J572" s="4"/>
      <c r="O572"/>
      <c r="P572" s="37"/>
      <c r="U572"/>
    </row>
    <row r="573" spans="1:21" ht="12.75">
      <c r="A573"/>
      <c r="B573"/>
      <c r="F573" s="35"/>
      <c r="J573" s="4"/>
      <c r="O573"/>
      <c r="P573" s="37"/>
      <c r="U573"/>
    </row>
    <row r="574" spans="1:21" ht="12.75">
      <c r="A574"/>
      <c r="B574"/>
      <c r="F574" s="35"/>
      <c r="J574" s="4"/>
      <c r="O574"/>
      <c r="P574" s="37"/>
      <c r="U574"/>
    </row>
    <row r="575" spans="1:21" ht="12.75">
      <c r="A575"/>
      <c r="B575"/>
      <c r="F575" s="35"/>
      <c r="J575" s="4"/>
      <c r="O575"/>
      <c r="P575" s="37"/>
      <c r="U575"/>
    </row>
    <row r="576" spans="1:21" ht="12.75">
      <c r="A576"/>
      <c r="B576"/>
      <c r="F576" s="35"/>
      <c r="J576" s="4"/>
      <c r="O576"/>
      <c r="P576" s="37"/>
      <c r="U576"/>
    </row>
    <row r="577" spans="1:21" ht="12.75">
      <c r="A577"/>
      <c r="B577"/>
      <c r="F577" s="35"/>
      <c r="J577" s="4"/>
      <c r="O577"/>
      <c r="P577" s="37"/>
      <c r="U577"/>
    </row>
    <row r="578" spans="1:21" ht="12.75">
      <c r="A578"/>
      <c r="B578"/>
      <c r="F578" s="35"/>
      <c r="J578" s="4"/>
      <c r="O578"/>
      <c r="P578" s="37"/>
      <c r="U578"/>
    </row>
    <row r="579" spans="1:21" ht="12.75">
      <c r="A579"/>
      <c r="B579"/>
      <c r="F579" s="35"/>
      <c r="J579" s="4"/>
      <c r="O579"/>
      <c r="P579" s="37"/>
      <c r="U579"/>
    </row>
    <row r="580" spans="1:21" ht="12.75">
      <c r="A580"/>
      <c r="B580"/>
      <c r="F580" s="35"/>
      <c r="J580" s="4"/>
      <c r="O580"/>
      <c r="P580" s="37"/>
      <c r="U580"/>
    </row>
    <row r="581" spans="1:21" ht="12.75">
      <c r="A581"/>
      <c r="B581"/>
      <c r="F581" s="35"/>
      <c r="J581" s="4"/>
      <c r="O581"/>
      <c r="P581" s="37"/>
      <c r="U581"/>
    </row>
    <row r="582" spans="1:21" ht="12.75">
      <c r="A582"/>
      <c r="B582"/>
      <c r="F582" s="35"/>
      <c r="J582" s="4"/>
      <c r="O582"/>
      <c r="P582" s="37"/>
      <c r="U582"/>
    </row>
    <row r="583" spans="1:21" ht="12.75">
      <c r="A583"/>
      <c r="B583"/>
      <c r="F583" s="35"/>
      <c r="J583" s="4"/>
      <c r="O583"/>
      <c r="P583" s="37"/>
      <c r="U583"/>
    </row>
    <row r="584" spans="1:21" ht="12.75">
      <c r="A584"/>
      <c r="B584"/>
      <c r="F584" s="35"/>
      <c r="J584" s="4"/>
      <c r="O584"/>
      <c r="P584" s="37"/>
      <c r="U584"/>
    </row>
    <row r="585" spans="1:21" ht="12.75">
      <c r="A585"/>
      <c r="B585"/>
      <c r="F585" s="35"/>
      <c r="J585" s="4"/>
      <c r="O585"/>
      <c r="P585" s="37"/>
      <c r="U585"/>
    </row>
    <row r="586" spans="1:21" ht="12.75">
      <c r="A586"/>
      <c r="B586"/>
      <c r="F586" s="35"/>
      <c r="J586" s="4"/>
      <c r="O586"/>
      <c r="P586" s="37"/>
      <c r="U586"/>
    </row>
    <row r="587" spans="1:21" ht="12.75">
      <c r="A587"/>
      <c r="B587"/>
      <c r="F587" s="35"/>
      <c r="J587" s="4"/>
      <c r="O587"/>
      <c r="P587" s="37"/>
      <c r="U587"/>
    </row>
    <row r="588" spans="1:21" ht="12.75">
      <c r="A588"/>
      <c r="B588"/>
      <c r="F588" s="35"/>
      <c r="J588" s="4"/>
      <c r="O588"/>
      <c r="P588" s="37"/>
      <c r="U588"/>
    </row>
    <row r="589" spans="1:21" ht="12.75">
      <c r="A589"/>
      <c r="B589"/>
      <c r="F589" s="35"/>
      <c r="J589" s="4"/>
      <c r="O589"/>
      <c r="P589" s="37"/>
      <c r="U589"/>
    </row>
    <row r="590" spans="1:21" ht="12.75">
      <c r="A590"/>
      <c r="B590"/>
      <c r="F590" s="35"/>
      <c r="J590" s="4"/>
      <c r="O590"/>
      <c r="P590" s="37"/>
      <c r="U590"/>
    </row>
    <row r="591" spans="1:21" ht="12.75">
      <c r="A591"/>
      <c r="B591"/>
      <c r="F591" s="35"/>
      <c r="J591" s="4"/>
      <c r="O591"/>
      <c r="P591" s="37"/>
      <c r="U591"/>
    </row>
    <row r="592" spans="1:21" ht="12.75">
      <c r="A592"/>
      <c r="B592"/>
      <c r="F592" s="35"/>
      <c r="J592" s="4"/>
      <c r="O592"/>
      <c r="P592" s="37"/>
      <c r="U592"/>
    </row>
    <row r="593" spans="1:21" ht="12.75">
      <c r="A593"/>
      <c r="B593"/>
      <c r="F593" s="35"/>
      <c r="J593" s="4"/>
      <c r="O593"/>
      <c r="P593" s="37"/>
      <c r="U593"/>
    </row>
    <row r="594" spans="1:21" ht="12.75">
      <c r="A594"/>
      <c r="B594"/>
      <c r="F594" s="35"/>
      <c r="J594" s="4"/>
      <c r="O594"/>
      <c r="P594" s="37"/>
      <c r="U594"/>
    </row>
    <row r="595" spans="1:21" ht="12.75">
      <c r="A595"/>
      <c r="B595"/>
      <c r="F595" s="35"/>
      <c r="J595" s="4"/>
      <c r="O595"/>
      <c r="P595" s="37"/>
      <c r="U595"/>
    </row>
    <row r="596" spans="1:21" ht="12.75">
      <c r="A596"/>
      <c r="B596"/>
      <c r="F596" s="35"/>
      <c r="J596" s="4"/>
      <c r="O596"/>
      <c r="P596" s="37"/>
      <c r="U596"/>
    </row>
    <row r="597" spans="1:21" ht="12.75">
      <c r="A597"/>
      <c r="B597"/>
      <c r="F597" s="35"/>
      <c r="J597" s="4"/>
      <c r="O597"/>
      <c r="P597" s="37"/>
      <c r="U597"/>
    </row>
    <row r="598" spans="1:21" ht="12.75">
      <c r="A598"/>
      <c r="B598"/>
      <c r="F598" s="35"/>
      <c r="J598" s="4"/>
      <c r="O598"/>
      <c r="P598" s="37"/>
      <c r="U598"/>
    </row>
    <row r="599" spans="1:21" ht="12.75">
      <c r="A599"/>
      <c r="B599"/>
      <c r="F599" s="35"/>
      <c r="J599" s="4"/>
      <c r="O599"/>
      <c r="P599" s="37"/>
      <c r="U599"/>
    </row>
    <row r="600" spans="1:21" ht="12.75">
      <c r="A600"/>
      <c r="B600"/>
      <c r="F600" s="35"/>
      <c r="J600" s="4"/>
      <c r="O600"/>
      <c r="P600" s="37"/>
      <c r="U600"/>
    </row>
    <row r="601" spans="1:21" ht="12.75">
      <c r="A601"/>
      <c r="B601"/>
      <c r="F601" s="35"/>
      <c r="J601" s="4"/>
      <c r="O601"/>
      <c r="P601" s="37"/>
      <c r="U601"/>
    </row>
    <row r="602" spans="1:21" ht="12.75">
      <c r="A602"/>
      <c r="B602"/>
      <c r="F602" s="35"/>
      <c r="J602" s="4"/>
      <c r="O602"/>
      <c r="P602" s="37"/>
      <c r="U602"/>
    </row>
    <row r="603" spans="1:21" ht="12.75">
      <c r="A603"/>
      <c r="B603"/>
      <c r="F603" s="35"/>
      <c r="J603" s="4"/>
      <c r="O603"/>
      <c r="P603" s="37"/>
      <c r="U603"/>
    </row>
    <row r="604" spans="1:21" ht="12.75">
      <c r="A604"/>
      <c r="B604"/>
      <c r="F604" s="35"/>
      <c r="J604" s="4"/>
      <c r="O604"/>
      <c r="P604" s="37"/>
      <c r="U604"/>
    </row>
    <row r="605" spans="1:21" ht="12.75">
      <c r="A605"/>
      <c r="B605"/>
      <c r="F605" s="35"/>
      <c r="J605" s="4"/>
      <c r="O605"/>
      <c r="P605" s="37"/>
      <c r="U605"/>
    </row>
    <row r="606" spans="1:21" ht="12.75">
      <c r="A606"/>
      <c r="B606"/>
      <c r="F606" s="35"/>
      <c r="J606" s="4"/>
      <c r="O606"/>
      <c r="P606" s="37"/>
      <c r="U606"/>
    </row>
    <row r="607" spans="1:21" ht="12.75">
      <c r="A607"/>
      <c r="B607"/>
      <c r="F607" s="35"/>
      <c r="J607" s="4"/>
      <c r="O607"/>
      <c r="P607" s="37"/>
      <c r="U607"/>
    </row>
    <row r="608" spans="1:21" ht="12.75">
      <c r="A608"/>
      <c r="B608"/>
      <c r="F608" s="35"/>
      <c r="J608" s="4"/>
      <c r="O608"/>
      <c r="P608" s="37"/>
      <c r="U608"/>
    </row>
    <row r="609" spans="1:21" ht="12.75">
      <c r="A609"/>
      <c r="B609"/>
      <c r="F609" s="35"/>
      <c r="J609" s="4"/>
      <c r="O609"/>
      <c r="P609" s="37"/>
      <c r="U609"/>
    </row>
    <row r="610" spans="1:21" ht="12.75">
      <c r="A610"/>
      <c r="B610"/>
      <c r="F610" s="35"/>
      <c r="J610" s="4"/>
      <c r="O610"/>
      <c r="P610" s="37"/>
      <c r="U610"/>
    </row>
    <row r="611" spans="1:21" ht="12.75">
      <c r="A611"/>
      <c r="B611"/>
      <c r="F611" s="35"/>
      <c r="J611" s="4"/>
      <c r="O611"/>
      <c r="P611" s="37"/>
      <c r="U611"/>
    </row>
    <row r="612" spans="1:21" ht="12.75">
      <c r="A612"/>
      <c r="B612"/>
      <c r="F612" s="35"/>
      <c r="J612" s="4"/>
      <c r="O612"/>
      <c r="P612" s="37"/>
      <c r="U612"/>
    </row>
    <row r="613" spans="1:21" ht="12.75">
      <c r="A613"/>
      <c r="B613"/>
      <c r="F613" s="35"/>
      <c r="J613" s="4"/>
      <c r="O613"/>
      <c r="P613" s="37"/>
      <c r="U613"/>
    </row>
    <row r="614" spans="1:21" ht="12.75">
      <c r="A614"/>
      <c r="B614"/>
      <c r="F614" s="35"/>
      <c r="J614" s="4"/>
      <c r="O614"/>
      <c r="P614" s="37"/>
      <c r="U614"/>
    </row>
    <row r="615" spans="1:21" ht="12.75">
      <c r="A615"/>
      <c r="B615"/>
      <c r="F615" s="35"/>
      <c r="J615" s="4"/>
      <c r="O615"/>
      <c r="P615" s="37"/>
      <c r="U615"/>
    </row>
    <row r="616" spans="1:21" ht="12.75">
      <c r="A616"/>
      <c r="B616"/>
      <c r="F616" s="35"/>
      <c r="J616" s="4"/>
      <c r="O616"/>
      <c r="P616" s="37"/>
      <c r="U616"/>
    </row>
    <row r="617" spans="1:21" ht="12.75">
      <c r="A617"/>
      <c r="B617"/>
      <c r="F617" s="35"/>
      <c r="J617" s="4"/>
      <c r="O617"/>
      <c r="P617" s="37"/>
      <c r="U617"/>
    </row>
    <row r="618" spans="1:21" ht="12.75">
      <c r="A618"/>
      <c r="B618"/>
      <c r="F618" s="35"/>
      <c r="J618" s="4"/>
      <c r="O618"/>
      <c r="P618" s="37"/>
      <c r="U618"/>
    </row>
    <row r="619" spans="1:21" ht="12.75">
      <c r="A619"/>
      <c r="B619"/>
      <c r="F619" s="35"/>
      <c r="J619" s="4"/>
      <c r="O619"/>
      <c r="P619" s="37"/>
      <c r="U619"/>
    </row>
    <row r="620" spans="1:21" ht="12.75">
      <c r="A620"/>
      <c r="B620"/>
      <c r="F620" s="35"/>
      <c r="J620" s="4"/>
      <c r="O620"/>
      <c r="P620" s="37"/>
      <c r="U620"/>
    </row>
    <row r="621" spans="1:21" ht="12.75">
      <c r="A621"/>
      <c r="B621"/>
      <c r="F621" s="35"/>
      <c r="J621" s="4"/>
      <c r="O621"/>
      <c r="P621" s="37"/>
      <c r="U621"/>
    </row>
    <row r="622" spans="1:21" ht="12.75">
      <c r="A622"/>
      <c r="B622"/>
      <c r="F622" s="35"/>
      <c r="J622" s="4"/>
      <c r="O622"/>
      <c r="P622" s="37"/>
      <c r="U622"/>
    </row>
    <row r="623" spans="1:21" ht="12.75">
      <c r="A623"/>
      <c r="B623"/>
      <c r="F623" s="35"/>
      <c r="J623" s="4"/>
      <c r="O623"/>
      <c r="P623" s="37"/>
      <c r="U623"/>
    </row>
    <row r="624" spans="1:21" ht="12.75">
      <c r="A624"/>
      <c r="B624"/>
      <c r="F624" s="35"/>
      <c r="J624" s="4"/>
      <c r="O624"/>
      <c r="P624" s="37"/>
      <c r="U624"/>
    </row>
    <row r="625" spans="1:21" ht="12.75">
      <c r="A625"/>
      <c r="B625"/>
      <c r="F625" s="35"/>
      <c r="J625" s="4"/>
      <c r="O625"/>
      <c r="P625" s="37"/>
      <c r="U625"/>
    </row>
    <row r="626" spans="1:21" ht="12.75">
      <c r="A626"/>
      <c r="B626"/>
      <c r="F626" s="35"/>
      <c r="J626" s="4"/>
      <c r="O626"/>
      <c r="P626" s="37"/>
      <c r="U626"/>
    </row>
    <row r="627" spans="1:21" ht="12.75">
      <c r="A627"/>
      <c r="B627"/>
      <c r="F627" s="35"/>
      <c r="J627" s="4"/>
      <c r="O627"/>
      <c r="P627" s="37"/>
      <c r="U627"/>
    </row>
    <row r="628" spans="1:21" ht="12.75">
      <c r="A628"/>
      <c r="B628"/>
      <c r="F628" s="35"/>
      <c r="J628" s="4"/>
      <c r="O628"/>
      <c r="P628" s="37"/>
      <c r="U628"/>
    </row>
    <row r="629" spans="1:21" ht="12.75">
      <c r="A629"/>
      <c r="B629"/>
      <c r="F629" s="35"/>
      <c r="J629" s="4"/>
      <c r="O629"/>
      <c r="P629" s="37"/>
      <c r="U629"/>
    </row>
    <row r="630" spans="1:21" ht="12.75">
      <c r="A630"/>
      <c r="B630"/>
      <c r="F630" s="35"/>
      <c r="J630" s="4"/>
      <c r="O630"/>
      <c r="P630" s="37"/>
      <c r="U630"/>
    </row>
    <row r="631" spans="1:21" ht="12.75">
      <c r="A631"/>
      <c r="B631"/>
      <c r="F631" s="35"/>
      <c r="J631" s="4"/>
      <c r="O631"/>
      <c r="P631" s="37"/>
      <c r="U631"/>
    </row>
    <row r="632" spans="1:21" ht="12.75">
      <c r="A632"/>
      <c r="B632"/>
      <c r="F632" s="35"/>
      <c r="J632" s="4"/>
      <c r="O632"/>
      <c r="P632" s="37"/>
      <c r="U632"/>
    </row>
    <row r="633" spans="1:21" ht="12.75">
      <c r="A633"/>
      <c r="B633"/>
      <c r="F633" s="35"/>
      <c r="J633" s="4"/>
      <c r="O633"/>
      <c r="P633" s="37"/>
      <c r="U633"/>
    </row>
    <row r="634" spans="1:21" ht="12.75">
      <c r="A634"/>
      <c r="B634"/>
      <c r="F634" s="35"/>
      <c r="J634" s="4"/>
      <c r="O634"/>
      <c r="P634" s="37"/>
      <c r="U634"/>
    </row>
    <row r="635" spans="1:21" ht="12.75">
      <c r="A635"/>
      <c r="B635"/>
      <c r="F635" s="35"/>
      <c r="J635" s="4"/>
      <c r="O635"/>
      <c r="P635" s="37"/>
      <c r="U635"/>
    </row>
    <row r="636" spans="1:21" ht="12.75">
      <c r="A636"/>
      <c r="B636"/>
      <c r="F636" s="35"/>
      <c r="J636" s="4"/>
      <c r="O636"/>
      <c r="P636" s="37"/>
      <c r="U636"/>
    </row>
    <row r="637" spans="1:21" ht="12.75">
      <c r="A637"/>
      <c r="B637"/>
      <c r="F637" s="35"/>
      <c r="J637" s="4"/>
      <c r="O637"/>
      <c r="P637" s="37"/>
      <c r="U637"/>
    </row>
    <row r="638" spans="1:21" ht="12.75">
      <c r="A638"/>
      <c r="B638"/>
      <c r="F638" s="35"/>
      <c r="J638" s="4"/>
      <c r="O638"/>
      <c r="P638" s="37"/>
      <c r="U638"/>
    </row>
    <row r="639" spans="1:21" ht="12.75">
      <c r="A639"/>
      <c r="B639"/>
      <c r="F639" s="35"/>
      <c r="J639" s="4"/>
      <c r="O639"/>
      <c r="P639" s="37"/>
      <c r="U639"/>
    </row>
    <row r="640" spans="1:21" ht="12.75">
      <c r="A640"/>
      <c r="B640"/>
      <c r="F640" s="35"/>
      <c r="J640" s="4"/>
      <c r="O640"/>
      <c r="P640" s="37"/>
      <c r="U640"/>
    </row>
    <row r="641" spans="1:21" ht="12.75">
      <c r="A641"/>
      <c r="B641"/>
      <c r="F641" s="35"/>
      <c r="J641" s="4"/>
      <c r="O641"/>
      <c r="P641" s="37"/>
      <c r="U641"/>
    </row>
    <row r="642" spans="1:21" ht="12.75">
      <c r="A642"/>
      <c r="B642"/>
      <c r="F642" s="35"/>
      <c r="J642" s="4"/>
      <c r="O642"/>
      <c r="P642" s="37"/>
      <c r="U642"/>
    </row>
    <row r="643" spans="1:21" ht="12.75">
      <c r="A643"/>
      <c r="B643"/>
      <c r="F643" s="35"/>
      <c r="J643" s="4"/>
      <c r="O643"/>
      <c r="P643" s="37"/>
      <c r="U643"/>
    </row>
    <row r="644" spans="1:21" ht="12.75">
      <c r="A644"/>
      <c r="B644"/>
      <c r="F644" s="35"/>
      <c r="J644" s="4"/>
      <c r="O644"/>
      <c r="P644" s="37"/>
      <c r="U644"/>
    </row>
    <row r="645" spans="1:21" ht="12.75">
      <c r="A645"/>
      <c r="B645"/>
      <c r="F645" s="35"/>
      <c r="J645" s="4"/>
      <c r="O645"/>
      <c r="P645" s="37"/>
      <c r="U645"/>
    </row>
    <row r="646" spans="1:21" ht="12.75">
      <c r="A646"/>
      <c r="B646"/>
      <c r="F646" s="35"/>
      <c r="J646" s="4"/>
      <c r="O646"/>
      <c r="P646" s="37"/>
      <c r="U646"/>
    </row>
    <row r="647" spans="1:21" ht="12.75">
      <c r="A647"/>
      <c r="B647"/>
      <c r="F647" s="35"/>
      <c r="J647" s="4"/>
      <c r="O647"/>
      <c r="P647" s="37"/>
      <c r="U647"/>
    </row>
    <row r="648" spans="1:21" ht="12.75">
      <c r="A648"/>
      <c r="B648"/>
      <c r="F648" s="35"/>
      <c r="J648" s="4"/>
      <c r="O648"/>
      <c r="P648" s="37"/>
      <c r="U648"/>
    </row>
    <row r="649" spans="1:21" ht="12.75">
      <c r="A649"/>
      <c r="B649"/>
      <c r="F649" s="35"/>
      <c r="J649" s="4"/>
      <c r="O649"/>
      <c r="P649" s="37"/>
      <c r="U649"/>
    </row>
    <row r="650" spans="1:21" ht="12.75">
      <c r="A650"/>
      <c r="B650"/>
      <c r="F650" s="35"/>
      <c r="J650" s="4"/>
      <c r="O650"/>
      <c r="P650" s="37"/>
      <c r="U650"/>
    </row>
    <row r="651" spans="1:21" ht="12.75">
      <c r="A651"/>
      <c r="B651"/>
      <c r="F651" s="35"/>
      <c r="J651" s="4"/>
      <c r="O651"/>
      <c r="P651" s="37"/>
      <c r="U651"/>
    </row>
    <row r="652" spans="1:21" ht="12.75">
      <c r="A652"/>
      <c r="B652"/>
      <c r="F652" s="35"/>
      <c r="J652" s="4"/>
      <c r="O652"/>
      <c r="P652" s="37"/>
      <c r="U652"/>
    </row>
    <row r="653" spans="1:21" ht="12.75">
      <c r="A653"/>
      <c r="B653"/>
      <c r="F653" s="35"/>
      <c r="J653" s="4"/>
      <c r="O653"/>
      <c r="P653" s="37"/>
      <c r="U653"/>
    </row>
    <row r="654" spans="1:21" ht="12.75">
      <c r="A654"/>
      <c r="B654"/>
      <c r="F654" s="35"/>
      <c r="J654" s="4"/>
      <c r="O654"/>
      <c r="P654" s="37"/>
      <c r="U654"/>
    </row>
    <row r="655" spans="1:21" ht="12.75">
      <c r="A655"/>
      <c r="B655"/>
      <c r="F655" s="35"/>
      <c r="J655" s="4"/>
      <c r="O655"/>
      <c r="P655" s="37"/>
      <c r="U655"/>
    </row>
    <row r="656" spans="1:21" ht="12.75">
      <c r="A656"/>
      <c r="B656"/>
      <c r="F656" s="35"/>
      <c r="J656" s="4"/>
      <c r="O656"/>
      <c r="P656" s="37"/>
      <c r="U656"/>
    </row>
    <row r="657" spans="1:21" ht="12.75">
      <c r="A657"/>
      <c r="B657"/>
      <c r="F657" s="35"/>
      <c r="J657" s="4"/>
      <c r="O657"/>
      <c r="P657" s="37"/>
      <c r="U657"/>
    </row>
    <row r="658" spans="1:21" ht="12.75">
      <c r="A658"/>
      <c r="B658"/>
      <c r="F658" s="35"/>
      <c r="J658" s="4"/>
      <c r="O658"/>
      <c r="P658" s="37"/>
      <c r="U658"/>
    </row>
    <row r="659" spans="1:21" ht="12.75">
      <c r="A659"/>
      <c r="B659"/>
      <c r="F659" s="35"/>
      <c r="J659" s="4"/>
      <c r="O659"/>
      <c r="P659" s="37"/>
      <c r="U659"/>
    </row>
    <row r="660" spans="1:21" ht="12.75">
      <c r="A660"/>
      <c r="B660"/>
      <c r="F660" s="35"/>
      <c r="J660" s="4"/>
      <c r="O660"/>
      <c r="P660" s="37"/>
      <c r="U660"/>
    </row>
    <row r="661" spans="1:21" ht="12.75">
      <c r="A661"/>
      <c r="B661"/>
      <c r="F661" s="35"/>
      <c r="J661" s="4"/>
      <c r="O661"/>
      <c r="P661" s="37"/>
      <c r="U661"/>
    </row>
    <row r="662" spans="1:21" ht="12.75">
      <c r="A662"/>
      <c r="B662"/>
      <c r="F662" s="35"/>
      <c r="J662" s="4"/>
      <c r="O662"/>
      <c r="P662" s="37"/>
      <c r="U662"/>
    </row>
    <row r="663" spans="1:21" ht="12.75">
      <c r="A663"/>
      <c r="B663"/>
      <c r="F663" s="35"/>
      <c r="J663" s="4"/>
      <c r="O663"/>
      <c r="P663" s="37"/>
      <c r="U663"/>
    </row>
    <row r="664" spans="1:21" ht="12.75">
      <c r="A664"/>
      <c r="B664"/>
      <c r="F664" s="35"/>
      <c r="J664" s="4"/>
      <c r="O664"/>
      <c r="P664" s="37"/>
      <c r="U664"/>
    </row>
    <row r="665" spans="1:21" ht="12.75">
      <c r="A665"/>
      <c r="B665"/>
      <c r="F665" s="35"/>
      <c r="J665" s="4"/>
      <c r="O665"/>
      <c r="P665" s="37"/>
      <c r="U665"/>
    </row>
    <row r="666" spans="1:21" ht="12.75">
      <c r="A666"/>
      <c r="B666"/>
      <c r="F666" s="35"/>
      <c r="J666" s="4"/>
      <c r="O666"/>
      <c r="P666" s="37"/>
      <c r="U666"/>
    </row>
    <row r="667" spans="1:21" ht="12.75">
      <c r="A667"/>
      <c r="B667"/>
      <c r="F667" s="35"/>
      <c r="J667" s="4"/>
      <c r="O667"/>
      <c r="P667" s="37"/>
      <c r="U667"/>
    </row>
    <row r="668" spans="1:21" ht="12.75">
      <c r="A668"/>
      <c r="B668"/>
      <c r="F668" s="35"/>
      <c r="J668" s="4"/>
      <c r="O668"/>
      <c r="P668" s="37"/>
      <c r="U668"/>
    </row>
    <row r="669" spans="1:21" ht="12.75">
      <c r="A669"/>
      <c r="B669"/>
      <c r="F669" s="35"/>
      <c r="J669" s="4"/>
      <c r="O669"/>
      <c r="P669" s="37"/>
      <c r="U669"/>
    </row>
    <row r="670" spans="1:21" ht="12.75">
      <c r="A670"/>
      <c r="B670"/>
      <c r="F670" s="35"/>
      <c r="J670" s="4"/>
      <c r="O670"/>
      <c r="P670" s="37"/>
      <c r="U670"/>
    </row>
    <row r="671" spans="1:21" ht="12.75">
      <c r="A671"/>
      <c r="B671"/>
      <c r="F671" s="35"/>
      <c r="J671" s="4"/>
      <c r="O671"/>
      <c r="P671" s="37"/>
      <c r="U671"/>
    </row>
    <row r="672" spans="1:21" ht="12.75">
      <c r="A672"/>
      <c r="B672"/>
      <c r="F672" s="35"/>
      <c r="J672" s="4"/>
      <c r="O672"/>
      <c r="P672" s="37"/>
      <c r="U672"/>
    </row>
    <row r="673" spans="1:21" ht="12.75">
      <c r="A673"/>
      <c r="B673"/>
      <c r="F673" s="35"/>
      <c r="J673" s="4"/>
      <c r="O673"/>
      <c r="P673" s="37"/>
      <c r="U673"/>
    </row>
    <row r="674" spans="1:21" ht="12.75">
      <c r="A674"/>
      <c r="B674"/>
      <c r="F674" s="35"/>
      <c r="J674" s="4"/>
      <c r="O674"/>
      <c r="P674" s="37"/>
      <c r="U674"/>
    </row>
    <row r="675" spans="1:21" ht="12.75">
      <c r="A675"/>
      <c r="B675"/>
      <c r="F675" s="35"/>
      <c r="J675" s="4"/>
      <c r="O675"/>
      <c r="P675" s="37"/>
      <c r="U675"/>
    </row>
    <row r="676" spans="1:21" ht="12.75">
      <c r="A676"/>
      <c r="B676"/>
      <c r="F676" s="35"/>
      <c r="J676" s="4"/>
      <c r="O676"/>
      <c r="P676" s="37"/>
      <c r="U676"/>
    </row>
    <row r="677" spans="1:21" ht="12.75">
      <c r="A677"/>
      <c r="B677"/>
      <c r="F677" s="35"/>
      <c r="J677" s="4"/>
      <c r="O677"/>
      <c r="P677" s="37"/>
      <c r="U677"/>
    </row>
    <row r="678" spans="1:21" ht="12.75">
      <c r="A678"/>
      <c r="B678"/>
      <c r="F678" s="35"/>
      <c r="J678" s="4"/>
      <c r="O678"/>
      <c r="P678" s="37"/>
      <c r="U678"/>
    </row>
    <row r="679" spans="1:21" ht="12.75">
      <c r="A679"/>
      <c r="B679"/>
      <c r="F679" s="35"/>
      <c r="J679" s="4"/>
      <c r="O679"/>
      <c r="P679" s="37"/>
      <c r="U679"/>
    </row>
    <row r="680" spans="1:21" ht="12.75">
      <c r="A680"/>
      <c r="B680"/>
      <c r="F680" s="35"/>
      <c r="J680" s="4"/>
      <c r="O680"/>
      <c r="P680" s="37"/>
      <c r="U680"/>
    </row>
    <row r="681" spans="1:21" ht="12.75">
      <c r="A681"/>
      <c r="B681"/>
      <c r="F681" s="35"/>
      <c r="J681" s="4"/>
      <c r="O681"/>
      <c r="P681" s="37"/>
      <c r="U681"/>
    </row>
    <row r="682" spans="1:21" ht="12.75">
      <c r="A682"/>
      <c r="B682"/>
      <c r="F682" s="35"/>
      <c r="J682" s="4"/>
      <c r="O682"/>
      <c r="P682" s="37"/>
      <c r="U682"/>
    </row>
    <row r="683" spans="1:21" ht="12.75">
      <c r="A683"/>
      <c r="B683"/>
      <c r="F683" s="35"/>
      <c r="J683" s="4"/>
      <c r="O683"/>
      <c r="P683" s="37"/>
      <c r="U683"/>
    </row>
    <row r="684" spans="1:21" ht="12.75">
      <c r="A684"/>
      <c r="B684"/>
      <c r="F684" s="35"/>
      <c r="J684" s="4"/>
      <c r="O684"/>
      <c r="P684" s="37"/>
      <c r="U684"/>
    </row>
    <row r="685" spans="1:21" ht="12.75">
      <c r="A685"/>
      <c r="B685"/>
      <c r="F685" s="35"/>
      <c r="J685" s="4"/>
      <c r="O685"/>
      <c r="P685" s="37"/>
      <c r="U685"/>
    </row>
    <row r="686" spans="1:21" ht="12.75">
      <c r="A686"/>
      <c r="B686"/>
      <c r="F686" s="35"/>
      <c r="J686" s="4"/>
      <c r="O686"/>
      <c r="P686" s="37"/>
      <c r="U686"/>
    </row>
    <row r="687" spans="1:21" ht="12.75">
      <c r="A687"/>
      <c r="B687"/>
      <c r="F687" s="35"/>
      <c r="J687" s="4"/>
      <c r="O687"/>
      <c r="P687" s="37"/>
      <c r="U687"/>
    </row>
    <row r="688" spans="1:21" ht="12.75">
      <c r="A688"/>
      <c r="B688"/>
      <c r="F688" s="35"/>
      <c r="J688" s="4"/>
      <c r="O688"/>
      <c r="P688" s="37"/>
      <c r="U688"/>
    </row>
    <row r="689" spans="1:21" ht="12.75">
      <c r="A689"/>
      <c r="B689"/>
      <c r="F689" s="35"/>
      <c r="J689" s="4"/>
      <c r="O689"/>
      <c r="P689" s="37"/>
      <c r="U689"/>
    </row>
    <row r="690" spans="1:21" ht="12.75">
      <c r="A690"/>
      <c r="B690"/>
      <c r="F690" s="35"/>
      <c r="J690" s="4"/>
      <c r="O690"/>
      <c r="P690" s="37"/>
      <c r="U690"/>
    </row>
    <row r="691" spans="1:21" ht="12.75">
      <c r="A691"/>
      <c r="B691"/>
      <c r="F691" s="35"/>
      <c r="J691" s="4"/>
      <c r="O691"/>
      <c r="P691" s="37"/>
      <c r="U691"/>
    </row>
    <row r="692" spans="1:21" ht="12.75">
      <c r="A692"/>
      <c r="B692"/>
      <c r="F692" s="35"/>
      <c r="J692" s="4"/>
      <c r="O692"/>
      <c r="P692" s="37"/>
      <c r="U692"/>
    </row>
    <row r="693" spans="1:21" ht="12.75">
      <c r="A693"/>
      <c r="B693"/>
      <c r="F693" s="35"/>
      <c r="J693" s="4"/>
      <c r="O693"/>
      <c r="P693" s="37"/>
      <c r="U693"/>
    </row>
    <row r="694" spans="1:21" ht="12.75">
      <c r="A694"/>
      <c r="B694"/>
      <c r="F694" s="35"/>
      <c r="J694" s="4"/>
      <c r="O694"/>
      <c r="P694" s="37"/>
      <c r="U694"/>
    </row>
    <row r="695" spans="1:21" ht="12.75">
      <c r="A695"/>
      <c r="B695"/>
      <c r="F695" s="35"/>
      <c r="J695" s="4"/>
      <c r="O695"/>
      <c r="P695" s="37"/>
      <c r="U695"/>
    </row>
    <row r="696" spans="1:21" ht="12.75">
      <c r="A696"/>
      <c r="B696"/>
      <c r="F696" s="35"/>
      <c r="J696" s="4"/>
      <c r="O696"/>
      <c r="P696" s="37"/>
      <c r="U696"/>
    </row>
    <row r="697" spans="1:21" ht="12.75">
      <c r="A697"/>
      <c r="B697"/>
      <c r="F697" s="35"/>
      <c r="J697" s="4"/>
      <c r="O697"/>
      <c r="P697" s="37"/>
      <c r="U697"/>
    </row>
    <row r="698" spans="1:21" ht="12.75">
      <c r="A698"/>
      <c r="B698"/>
      <c r="F698" s="35"/>
      <c r="J698" s="4"/>
      <c r="O698"/>
      <c r="P698" s="37"/>
      <c r="U698"/>
    </row>
    <row r="699" spans="1:21" ht="12.75">
      <c r="A699"/>
      <c r="B699"/>
      <c r="F699" s="35"/>
      <c r="J699" s="4"/>
      <c r="O699"/>
      <c r="P699" s="37"/>
      <c r="U699"/>
    </row>
    <row r="700" spans="1:21" ht="12.75">
      <c r="A700"/>
      <c r="B700"/>
      <c r="F700" s="35"/>
      <c r="J700" s="4"/>
      <c r="O700"/>
      <c r="P700" s="37"/>
      <c r="U700"/>
    </row>
    <row r="701" spans="1:21" ht="12.75">
      <c r="A701"/>
      <c r="B701"/>
      <c r="F701" s="35"/>
      <c r="J701" s="4"/>
      <c r="O701"/>
      <c r="P701" s="37"/>
      <c r="U701"/>
    </row>
    <row r="702" spans="1:21" ht="12.75">
      <c r="A702"/>
      <c r="B702"/>
      <c r="F702" s="35"/>
      <c r="J702" s="4"/>
      <c r="O702"/>
      <c r="P702" s="37"/>
      <c r="U702"/>
    </row>
    <row r="703" spans="1:21" ht="12.75">
      <c r="A703"/>
      <c r="B703"/>
      <c r="F703" s="35"/>
      <c r="J703" s="4"/>
      <c r="O703"/>
      <c r="P703" s="37"/>
      <c r="U703"/>
    </row>
    <row r="704" spans="1:21" ht="12.75">
      <c r="A704"/>
      <c r="B704"/>
      <c r="F704" s="35"/>
      <c r="J704" s="4"/>
      <c r="O704"/>
      <c r="P704" s="37"/>
      <c r="U704"/>
    </row>
    <row r="705" spans="1:21" ht="12.75">
      <c r="A705"/>
      <c r="B705"/>
      <c r="F705" s="35"/>
      <c r="J705" s="4"/>
      <c r="O705"/>
      <c r="P705" s="37"/>
      <c r="U705"/>
    </row>
    <row r="706" spans="1:21" ht="12.75">
      <c r="A706"/>
      <c r="B706"/>
      <c r="F706" s="35"/>
      <c r="J706" s="4"/>
      <c r="O706"/>
      <c r="P706" s="37"/>
      <c r="U706"/>
    </row>
    <row r="707" spans="1:21" ht="12.75">
      <c r="A707"/>
      <c r="B707"/>
      <c r="F707" s="35"/>
      <c r="J707" s="4"/>
      <c r="O707"/>
      <c r="P707" s="37"/>
      <c r="U707"/>
    </row>
    <row r="708" spans="1:21" ht="12.75">
      <c r="A708"/>
      <c r="B708"/>
      <c r="F708" s="35"/>
      <c r="J708" s="4"/>
      <c r="O708"/>
      <c r="P708" s="37"/>
      <c r="U708"/>
    </row>
    <row r="709" spans="1:21" ht="12.75">
      <c r="A709"/>
      <c r="B709"/>
      <c r="F709" s="35"/>
      <c r="J709" s="4"/>
      <c r="O709"/>
      <c r="P709" s="37"/>
      <c r="U709"/>
    </row>
    <row r="710" spans="1:21" ht="12.75">
      <c r="A710"/>
      <c r="B710"/>
      <c r="F710" s="35"/>
      <c r="J710" s="4"/>
      <c r="O710"/>
      <c r="P710" s="37"/>
      <c r="U710"/>
    </row>
    <row r="711" spans="1:21" ht="12.75">
      <c r="A711"/>
      <c r="B711"/>
      <c r="F711" s="35"/>
      <c r="J711" s="4"/>
      <c r="O711"/>
      <c r="P711" s="37"/>
      <c r="U711"/>
    </row>
    <row r="712" spans="1:21" ht="12.75">
      <c r="A712"/>
      <c r="B712"/>
      <c r="F712" s="35"/>
      <c r="J712" s="4"/>
      <c r="O712"/>
      <c r="P712" s="37"/>
      <c r="U712"/>
    </row>
    <row r="713" spans="1:21" ht="12.75">
      <c r="A713"/>
      <c r="B713"/>
      <c r="F713" s="35"/>
      <c r="J713" s="4"/>
      <c r="O713"/>
      <c r="P713" s="37"/>
      <c r="U713"/>
    </row>
    <row r="714" spans="1:21" ht="12.75">
      <c r="A714"/>
      <c r="B714"/>
      <c r="F714" s="35"/>
      <c r="J714" s="4"/>
      <c r="O714"/>
      <c r="P714" s="37"/>
      <c r="U714"/>
    </row>
    <row r="715" spans="1:21" ht="12.75">
      <c r="A715"/>
      <c r="B715"/>
      <c r="F715" s="35"/>
      <c r="J715" s="4"/>
      <c r="O715"/>
      <c r="P715" s="37"/>
      <c r="U715"/>
    </row>
    <row r="716" spans="1:21" ht="12.75">
      <c r="A716"/>
      <c r="B716"/>
      <c r="F716" s="35"/>
      <c r="J716" s="4"/>
      <c r="O716"/>
      <c r="P716" s="37"/>
      <c r="U716"/>
    </row>
    <row r="717" spans="1:21" ht="12.75">
      <c r="A717"/>
      <c r="B717"/>
      <c r="F717" s="35"/>
      <c r="J717" s="4"/>
      <c r="O717"/>
      <c r="P717" s="37"/>
      <c r="U717"/>
    </row>
    <row r="718" spans="1:21" ht="12.75">
      <c r="A718"/>
      <c r="B718"/>
      <c r="F718" s="35"/>
      <c r="J718" s="4"/>
      <c r="O718"/>
      <c r="P718" s="37"/>
      <c r="U718"/>
    </row>
    <row r="719" spans="1:21" ht="12.75">
      <c r="A719"/>
      <c r="B719"/>
      <c r="F719" s="35"/>
      <c r="J719" s="4"/>
      <c r="O719"/>
      <c r="P719" s="37"/>
      <c r="U719"/>
    </row>
    <row r="720" spans="1:21" ht="12.75">
      <c r="A720"/>
      <c r="B720"/>
      <c r="F720" s="35"/>
      <c r="J720" s="4"/>
      <c r="O720"/>
      <c r="P720" s="37"/>
      <c r="U720"/>
    </row>
    <row r="721" spans="1:21" ht="12.75">
      <c r="A721"/>
      <c r="B721"/>
      <c r="F721" s="35"/>
      <c r="J721" s="4"/>
      <c r="O721"/>
      <c r="P721" s="37"/>
      <c r="U721"/>
    </row>
    <row r="722" spans="1:21" ht="12.75">
      <c r="A722"/>
      <c r="B722"/>
      <c r="F722" s="35"/>
      <c r="J722" s="4"/>
      <c r="O722"/>
      <c r="P722" s="37"/>
      <c r="U722"/>
    </row>
    <row r="723" spans="1:21" ht="12.75">
      <c r="A723"/>
      <c r="B723"/>
      <c r="F723" s="35"/>
      <c r="J723" s="4"/>
      <c r="O723"/>
      <c r="P723" s="37"/>
      <c r="U723"/>
    </row>
    <row r="724" spans="1:21" ht="12.75">
      <c r="A724"/>
      <c r="B724"/>
      <c r="F724" s="35"/>
      <c r="J724" s="4"/>
      <c r="O724"/>
      <c r="P724" s="37"/>
      <c r="U724"/>
    </row>
    <row r="725" spans="1:21" ht="12.75">
      <c r="A725"/>
      <c r="B725"/>
      <c r="F725" s="35"/>
      <c r="J725" s="4"/>
      <c r="O725"/>
      <c r="P725" s="37"/>
      <c r="U725"/>
    </row>
    <row r="726" spans="1:21" ht="12.75">
      <c r="A726"/>
      <c r="B726"/>
      <c r="F726" s="35"/>
      <c r="J726" s="4"/>
      <c r="O726"/>
      <c r="P726" s="37"/>
      <c r="U726"/>
    </row>
    <row r="727" spans="1:21" ht="12.75">
      <c r="A727"/>
      <c r="B727"/>
      <c r="F727" s="35"/>
      <c r="J727" s="4"/>
      <c r="O727"/>
      <c r="P727" s="37"/>
      <c r="U727"/>
    </row>
    <row r="728" spans="1:21" ht="12.75">
      <c r="A728"/>
      <c r="B728"/>
      <c r="F728" s="35"/>
      <c r="J728" s="4"/>
      <c r="O728"/>
      <c r="P728" s="37"/>
      <c r="U728"/>
    </row>
    <row r="729" spans="1:21" ht="12.75">
      <c r="A729"/>
      <c r="B729"/>
      <c r="F729" s="35"/>
      <c r="J729" s="4"/>
      <c r="O729"/>
      <c r="P729" s="37"/>
      <c r="U729"/>
    </row>
    <row r="730" spans="1:21" ht="12.75">
      <c r="A730"/>
      <c r="B730"/>
      <c r="F730" s="35"/>
      <c r="J730" s="4"/>
      <c r="O730"/>
      <c r="P730" s="37"/>
      <c r="U730"/>
    </row>
    <row r="731" spans="1:21" ht="12.75">
      <c r="A731"/>
      <c r="B731"/>
      <c r="F731" s="35"/>
      <c r="J731" s="4"/>
      <c r="O731"/>
      <c r="P731" s="37"/>
      <c r="U731"/>
    </row>
    <row r="732" spans="1:21" ht="12.75">
      <c r="A732"/>
      <c r="B732"/>
      <c r="F732" s="35"/>
      <c r="J732" s="4"/>
      <c r="O732"/>
      <c r="P732" s="37"/>
      <c r="U732"/>
    </row>
    <row r="733" spans="1:21" ht="12.75">
      <c r="A733"/>
      <c r="B733"/>
      <c r="F733" s="35"/>
      <c r="J733" s="4"/>
      <c r="O733"/>
      <c r="P733" s="37"/>
      <c r="U733"/>
    </row>
    <row r="734" spans="1:21" ht="12.75">
      <c r="A734"/>
      <c r="B734"/>
      <c r="F734" s="35"/>
      <c r="J734" s="4"/>
      <c r="O734"/>
      <c r="P734" s="37"/>
      <c r="U734"/>
    </row>
    <row r="735" spans="1:21" ht="12.75">
      <c r="A735"/>
      <c r="B735"/>
      <c r="F735" s="35"/>
      <c r="J735" s="4"/>
      <c r="O735"/>
      <c r="P735" s="37"/>
      <c r="U735"/>
    </row>
    <row r="736" spans="1:21" ht="12.75">
      <c r="A736"/>
      <c r="B736"/>
      <c r="F736" s="35"/>
      <c r="J736" s="4"/>
      <c r="O736"/>
      <c r="P736" s="37"/>
      <c r="U736"/>
    </row>
    <row r="737" spans="1:21" ht="12.75">
      <c r="A737"/>
      <c r="B737"/>
      <c r="F737" s="35"/>
      <c r="J737" s="4"/>
      <c r="O737"/>
      <c r="P737" s="37"/>
      <c r="U737"/>
    </row>
    <row r="738" spans="1:21" ht="12.75">
      <c r="A738"/>
      <c r="B738"/>
      <c r="F738" s="35"/>
      <c r="J738" s="4"/>
      <c r="O738"/>
      <c r="P738" s="37"/>
      <c r="U738"/>
    </row>
    <row r="739" spans="1:21" ht="12.75">
      <c r="A739"/>
      <c r="B739"/>
      <c r="F739" s="35"/>
      <c r="J739" s="4"/>
      <c r="O739"/>
      <c r="P739" s="37"/>
      <c r="U739"/>
    </row>
    <row r="740" spans="1:21" ht="12.75">
      <c r="A740"/>
      <c r="B740"/>
      <c r="F740" s="35"/>
      <c r="J740" s="4"/>
      <c r="O740"/>
      <c r="P740" s="37"/>
      <c r="U740"/>
    </row>
    <row r="741" spans="1:21" ht="12.75">
      <c r="A741"/>
      <c r="B741"/>
      <c r="F741" s="35"/>
      <c r="J741" s="4"/>
      <c r="O741"/>
      <c r="P741" s="37"/>
      <c r="U741"/>
    </row>
    <row r="742" spans="1:21" ht="12.75">
      <c r="A742"/>
      <c r="B742"/>
      <c r="F742" s="35"/>
      <c r="J742" s="4"/>
      <c r="O742"/>
      <c r="P742" s="37"/>
      <c r="U742"/>
    </row>
    <row r="743" spans="1:21" ht="12.75">
      <c r="A743"/>
      <c r="B743"/>
      <c r="F743" s="35"/>
      <c r="J743" s="4"/>
      <c r="O743"/>
      <c r="P743" s="37"/>
      <c r="U743"/>
    </row>
    <row r="744" spans="1:21" ht="12.75">
      <c r="A744"/>
      <c r="B744"/>
      <c r="F744" s="35"/>
      <c r="J744" s="4"/>
      <c r="O744"/>
      <c r="P744" s="37"/>
      <c r="U744"/>
    </row>
    <row r="745" spans="1:21" ht="12.75">
      <c r="A745"/>
      <c r="B745"/>
      <c r="F745" s="35"/>
      <c r="J745" s="4"/>
      <c r="O745"/>
      <c r="P745" s="37"/>
      <c r="U745"/>
    </row>
    <row r="746" spans="1:21" ht="12.75">
      <c r="A746"/>
      <c r="B746"/>
      <c r="F746" s="35"/>
      <c r="J746" s="4"/>
      <c r="O746"/>
      <c r="P746" s="37"/>
      <c r="U746"/>
    </row>
    <row r="747" spans="1:21" ht="12.75">
      <c r="A747"/>
      <c r="B747"/>
      <c r="F747" s="35"/>
      <c r="J747" s="4"/>
      <c r="O747"/>
      <c r="P747" s="37"/>
      <c r="U747"/>
    </row>
    <row r="748" spans="1:21" ht="12.75">
      <c r="A748"/>
      <c r="B748"/>
      <c r="F748" s="35"/>
      <c r="J748" s="4"/>
      <c r="O748"/>
      <c r="P748" s="37"/>
      <c r="U748"/>
    </row>
    <row r="749" spans="1:21" ht="12.75">
      <c r="A749"/>
      <c r="B749"/>
      <c r="F749" s="35"/>
      <c r="J749" s="4"/>
      <c r="O749"/>
      <c r="P749" s="37"/>
      <c r="U749"/>
    </row>
    <row r="750" spans="1:21" ht="12.75">
      <c r="A750"/>
      <c r="B750"/>
      <c r="F750" s="35"/>
      <c r="J750" s="4"/>
      <c r="O750"/>
      <c r="P750" s="37"/>
      <c r="U750"/>
    </row>
    <row r="751" spans="1:21" ht="12.75">
      <c r="A751"/>
      <c r="B751"/>
      <c r="F751" s="35"/>
      <c r="J751" s="4"/>
      <c r="O751"/>
      <c r="P751" s="37"/>
      <c r="U751"/>
    </row>
    <row r="752" spans="1:21" ht="12.75">
      <c r="A752"/>
      <c r="B752"/>
      <c r="F752" s="35"/>
      <c r="J752" s="4"/>
      <c r="O752"/>
      <c r="P752" s="37"/>
      <c r="U752"/>
    </row>
    <row r="753" spans="1:21" ht="12.75">
      <c r="A753"/>
      <c r="B753"/>
      <c r="F753" s="35"/>
      <c r="J753" s="4"/>
      <c r="O753"/>
      <c r="P753" s="37"/>
      <c r="U753"/>
    </row>
    <row r="754" spans="1:21" ht="12.75">
      <c r="A754"/>
      <c r="B754"/>
      <c r="F754" s="35"/>
      <c r="J754" s="4"/>
      <c r="O754"/>
      <c r="P754" s="37"/>
      <c r="U754"/>
    </row>
    <row r="755" spans="1:21" ht="12.75">
      <c r="A755"/>
      <c r="B755"/>
      <c r="F755" s="35"/>
      <c r="J755" s="4"/>
      <c r="O755"/>
      <c r="P755" s="37"/>
      <c r="U755"/>
    </row>
    <row r="756" spans="1:21" ht="12.75">
      <c r="A756"/>
      <c r="B756"/>
      <c r="F756" s="35"/>
      <c r="J756" s="4"/>
      <c r="O756"/>
      <c r="P756" s="37"/>
      <c r="U756"/>
    </row>
    <row r="757" spans="1:21" ht="12.75">
      <c r="A757"/>
      <c r="B757"/>
      <c r="F757" s="35"/>
      <c r="J757" s="4"/>
      <c r="O757"/>
      <c r="P757" s="37"/>
      <c r="U757"/>
    </row>
    <row r="758" spans="1:21" ht="12.75">
      <c r="A758"/>
      <c r="B758"/>
      <c r="F758" s="35"/>
      <c r="J758" s="4"/>
      <c r="O758"/>
      <c r="P758" s="37"/>
      <c r="U758"/>
    </row>
    <row r="759" spans="1:21" ht="12.75">
      <c r="A759"/>
      <c r="B759"/>
      <c r="F759" s="35"/>
      <c r="J759" s="4"/>
      <c r="O759"/>
      <c r="P759" s="37"/>
      <c r="U759"/>
    </row>
    <row r="760" spans="1:21" ht="12.75">
      <c r="A760"/>
      <c r="B760"/>
      <c r="F760" s="35"/>
      <c r="J760" s="4"/>
      <c r="O760"/>
      <c r="P760" s="37"/>
      <c r="U760"/>
    </row>
    <row r="761" spans="1:21" ht="12.75">
      <c r="A761"/>
      <c r="B761"/>
      <c r="F761" s="35"/>
      <c r="J761" s="4"/>
      <c r="O761"/>
      <c r="P761" s="37"/>
      <c r="U761"/>
    </row>
    <row r="762" spans="1:21" ht="12.75">
      <c r="A762"/>
      <c r="B762"/>
      <c r="F762" s="35"/>
      <c r="J762" s="4"/>
      <c r="O762"/>
      <c r="P762" s="37"/>
      <c r="U762"/>
    </row>
    <row r="763" spans="1:21" ht="12.75">
      <c r="A763"/>
      <c r="B763"/>
      <c r="F763" s="35"/>
      <c r="J763" s="4"/>
      <c r="O763"/>
      <c r="P763" s="37"/>
      <c r="U763"/>
    </row>
    <row r="764" spans="1:21" ht="12.75">
      <c r="A764"/>
      <c r="B764"/>
      <c r="F764" s="35"/>
      <c r="J764" s="4"/>
      <c r="O764"/>
      <c r="P764" s="37"/>
      <c r="U764"/>
    </row>
    <row r="765" spans="1:21" ht="12.75">
      <c r="A765"/>
      <c r="B765"/>
      <c r="F765" s="35"/>
      <c r="J765" s="4"/>
      <c r="O765"/>
      <c r="P765" s="37"/>
      <c r="U765"/>
    </row>
    <row r="766" spans="1:21" ht="12.75">
      <c r="A766"/>
      <c r="B766"/>
      <c r="F766" s="35"/>
      <c r="J766" s="4"/>
      <c r="O766"/>
      <c r="P766" s="37"/>
      <c r="U766"/>
    </row>
    <row r="767" spans="1:21" ht="12.75">
      <c r="A767"/>
      <c r="B767"/>
      <c r="F767" s="35"/>
      <c r="J767" s="4"/>
      <c r="O767"/>
      <c r="P767" s="37"/>
      <c r="U767"/>
    </row>
    <row r="768" spans="1:21" ht="12.75">
      <c r="A768"/>
      <c r="B768"/>
      <c r="F768" s="35"/>
      <c r="J768" s="4"/>
      <c r="O768"/>
      <c r="P768" s="37"/>
      <c r="U768"/>
    </row>
    <row r="769" spans="1:21" ht="12.75">
      <c r="A769"/>
      <c r="B769"/>
      <c r="F769" s="35"/>
      <c r="J769" s="4"/>
      <c r="O769"/>
      <c r="P769" s="37"/>
      <c r="U769"/>
    </row>
    <row r="770" spans="1:21" ht="12.75">
      <c r="A770"/>
      <c r="B770"/>
      <c r="F770" s="35"/>
      <c r="J770" s="4"/>
      <c r="O770"/>
      <c r="P770" s="37"/>
      <c r="U770"/>
    </row>
    <row r="771" spans="1:21" ht="12.75">
      <c r="A771"/>
      <c r="B771"/>
      <c r="F771" s="35"/>
      <c r="J771" s="4"/>
      <c r="O771"/>
      <c r="P771" s="37"/>
      <c r="U771"/>
    </row>
    <row r="772" spans="1:21" ht="12.75">
      <c r="A772"/>
      <c r="B772"/>
      <c r="F772" s="35"/>
      <c r="J772" s="4"/>
      <c r="O772"/>
      <c r="P772" s="37"/>
      <c r="U772"/>
    </row>
    <row r="773" spans="1:21" ht="12.75">
      <c r="A773"/>
      <c r="B773"/>
      <c r="F773" s="35"/>
      <c r="J773" s="4"/>
      <c r="O773"/>
      <c r="P773" s="37"/>
      <c r="U773"/>
    </row>
    <row r="774" spans="1:21" ht="12.75">
      <c r="A774"/>
      <c r="B774"/>
      <c r="F774" s="35"/>
      <c r="J774" s="4"/>
      <c r="O774"/>
      <c r="P774" s="37"/>
      <c r="U774"/>
    </row>
    <row r="775" spans="1:21" ht="12.75">
      <c r="A775"/>
      <c r="B775"/>
      <c r="F775" s="35"/>
      <c r="J775" s="4"/>
      <c r="O775"/>
      <c r="P775" s="37"/>
      <c r="U775"/>
    </row>
    <row r="776" spans="1:21" ht="12.75">
      <c r="A776"/>
      <c r="B776"/>
      <c r="F776" s="35"/>
      <c r="J776" s="4"/>
      <c r="O776"/>
      <c r="P776" s="37"/>
      <c r="U776"/>
    </row>
    <row r="777" spans="1:21" ht="12.75">
      <c r="A777"/>
      <c r="B777"/>
      <c r="F777" s="35"/>
      <c r="J777" s="4"/>
      <c r="O777"/>
      <c r="P777" s="37"/>
      <c r="U777"/>
    </row>
    <row r="778" spans="1:21" ht="12.75">
      <c r="A778"/>
      <c r="B778"/>
      <c r="F778" s="35"/>
      <c r="J778" s="4"/>
      <c r="O778"/>
      <c r="P778" s="37"/>
      <c r="U778"/>
    </row>
    <row r="779" spans="1:21" ht="12.75">
      <c r="A779"/>
      <c r="B779"/>
      <c r="F779" s="35"/>
      <c r="J779" s="4"/>
      <c r="O779"/>
      <c r="P779" s="37"/>
      <c r="U779"/>
    </row>
    <row r="780" spans="1:21" ht="12.75">
      <c r="A780"/>
      <c r="B780"/>
      <c r="F780" s="35"/>
      <c r="J780" s="4"/>
      <c r="O780"/>
      <c r="P780" s="37"/>
      <c r="U780"/>
    </row>
    <row r="781" spans="1:21" ht="12.75">
      <c r="A781"/>
      <c r="B781"/>
      <c r="F781" s="35"/>
      <c r="J781" s="4"/>
      <c r="O781"/>
      <c r="P781" s="37"/>
      <c r="U781"/>
    </row>
    <row r="782" spans="1:21" ht="12.75">
      <c r="A782"/>
      <c r="B782"/>
      <c r="F782" s="35"/>
      <c r="J782" s="4"/>
      <c r="O782"/>
      <c r="P782" s="37"/>
      <c r="U782"/>
    </row>
    <row r="783" spans="1:21" ht="12.75">
      <c r="A783"/>
      <c r="B783"/>
      <c r="F783" s="35"/>
      <c r="J783" s="4"/>
      <c r="O783"/>
      <c r="P783" s="37"/>
      <c r="U783"/>
    </row>
    <row r="784" spans="1:21" ht="12.75">
      <c r="A784"/>
      <c r="B784"/>
      <c r="F784" s="35"/>
      <c r="J784" s="4"/>
      <c r="O784"/>
      <c r="P784" s="37"/>
      <c r="U784"/>
    </row>
    <row r="785" spans="1:21" ht="12.75">
      <c r="A785"/>
      <c r="B785"/>
      <c r="F785" s="35"/>
      <c r="J785" s="4"/>
      <c r="O785"/>
      <c r="P785" s="37"/>
      <c r="U785"/>
    </row>
    <row r="786" spans="1:21" ht="12.75">
      <c r="A786"/>
      <c r="B786"/>
      <c r="F786" s="35"/>
      <c r="J786" s="4"/>
      <c r="O786"/>
      <c r="P786" s="37"/>
      <c r="U786"/>
    </row>
    <row r="787" spans="1:21" ht="12.75">
      <c r="A787"/>
      <c r="B787"/>
      <c r="F787" s="35"/>
      <c r="J787" s="4"/>
      <c r="O787"/>
      <c r="P787" s="37"/>
      <c r="U787"/>
    </row>
    <row r="788" spans="1:21" ht="12.75">
      <c r="A788"/>
      <c r="B788"/>
      <c r="F788" s="35"/>
      <c r="J788" s="4"/>
      <c r="O788"/>
      <c r="P788" s="37"/>
      <c r="U788"/>
    </row>
    <row r="789" spans="1:21" ht="12.75">
      <c r="A789"/>
      <c r="B789"/>
      <c r="F789" s="35"/>
      <c r="J789" s="4"/>
      <c r="O789"/>
      <c r="P789" s="37"/>
      <c r="U789"/>
    </row>
    <row r="790" spans="1:21" ht="12.75">
      <c r="A790"/>
      <c r="B790"/>
      <c r="F790" s="35"/>
      <c r="J790" s="4"/>
      <c r="O790"/>
      <c r="P790" s="37"/>
      <c r="U790"/>
    </row>
    <row r="791" spans="1:21" ht="12.75">
      <c r="A791"/>
      <c r="B791"/>
      <c r="F791" s="35"/>
      <c r="J791" s="4"/>
      <c r="O791"/>
      <c r="P791" s="37"/>
      <c r="U791"/>
    </row>
    <row r="792" spans="1:21" ht="12.75">
      <c r="A792"/>
      <c r="B792"/>
      <c r="F792" s="35"/>
      <c r="J792" s="4"/>
      <c r="O792"/>
      <c r="P792" s="37"/>
      <c r="U792"/>
    </row>
    <row r="793" spans="1:21" ht="12.75">
      <c r="A793"/>
      <c r="B793"/>
      <c r="F793" s="35"/>
      <c r="J793" s="4"/>
      <c r="O793"/>
      <c r="P793" s="37"/>
      <c r="U793"/>
    </row>
    <row r="794" spans="1:21" ht="12.75">
      <c r="A794"/>
      <c r="B794"/>
      <c r="F794" s="35"/>
      <c r="J794" s="4"/>
      <c r="O794"/>
      <c r="P794" s="37"/>
      <c r="U794"/>
    </row>
    <row r="795" spans="1:21" ht="12.75">
      <c r="A795"/>
      <c r="B795"/>
      <c r="F795" s="35"/>
      <c r="J795" s="4"/>
      <c r="O795"/>
      <c r="P795" s="37"/>
      <c r="U795"/>
    </row>
    <row r="796" spans="1:21" ht="12.75">
      <c r="A796"/>
      <c r="B796"/>
      <c r="F796" s="35"/>
      <c r="J796" s="4"/>
      <c r="O796"/>
      <c r="P796" s="37"/>
      <c r="U796"/>
    </row>
    <row r="797" spans="1:21" ht="12.75">
      <c r="A797"/>
      <c r="B797"/>
      <c r="F797" s="35"/>
      <c r="J797" s="4"/>
      <c r="O797"/>
      <c r="P797" s="37"/>
      <c r="U797"/>
    </row>
    <row r="798" spans="1:21" ht="12.75">
      <c r="A798"/>
      <c r="B798"/>
      <c r="F798" s="35"/>
      <c r="J798" s="4"/>
      <c r="O798"/>
      <c r="P798" s="37"/>
      <c r="U798"/>
    </row>
    <row r="799" spans="1:21" ht="12.75">
      <c r="A799"/>
      <c r="B799"/>
      <c r="F799" s="35"/>
      <c r="J799" s="4"/>
      <c r="O799"/>
      <c r="P799" s="37"/>
      <c r="U799"/>
    </row>
    <row r="800" spans="1:21" ht="12.75">
      <c r="A800"/>
      <c r="B800"/>
      <c r="F800" s="35"/>
      <c r="J800" s="4"/>
      <c r="O800"/>
      <c r="P800" s="37"/>
      <c r="U800"/>
    </row>
    <row r="801" spans="1:21" ht="12.75">
      <c r="A801"/>
      <c r="B801"/>
      <c r="F801" s="35"/>
      <c r="J801" s="4"/>
      <c r="O801"/>
      <c r="P801" s="37"/>
      <c r="U801"/>
    </row>
    <row r="802" spans="1:21" ht="12.75">
      <c r="A802"/>
      <c r="B802"/>
      <c r="F802" s="35"/>
      <c r="J802" s="4"/>
      <c r="O802"/>
      <c r="U802"/>
    </row>
    <row r="803" spans="1:21" ht="12.75">
      <c r="A803"/>
      <c r="B803"/>
      <c r="F803" s="35"/>
      <c r="J803" s="4"/>
      <c r="O803"/>
      <c r="U803"/>
    </row>
    <row r="804" spans="1:21" ht="12.75">
      <c r="A804"/>
      <c r="B804"/>
      <c r="F804" s="35"/>
      <c r="J804" s="4"/>
      <c r="O804"/>
      <c r="U804"/>
    </row>
    <row r="805" spans="1:21" ht="12.75">
      <c r="A805"/>
      <c r="B805"/>
      <c r="F805" s="35"/>
      <c r="J805" s="4"/>
      <c r="O805"/>
      <c r="U805"/>
    </row>
    <row r="806" spans="1:21" ht="12.75">
      <c r="A806"/>
      <c r="B806"/>
      <c r="F806" s="35"/>
      <c r="J806" s="4"/>
      <c r="O806"/>
      <c r="U806"/>
    </row>
    <row r="807" spans="1:21" ht="12.75">
      <c r="A807"/>
      <c r="B807"/>
      <c r="F807" s="35"/>
      <c r="J807" s="4"/>
      <c r="O807"/>
      <c r="U807"/>
    </row>
    <row r="808" spans="1:21" ht="12.75">
      <c r="A808"/>
      <c r="B808"/>
      <c r="F808" s="35"/>
      <c r="J808" s="4"/>
      <c r="O808"/>
      <c r="U808"/>
    </row>
    <row r="809" spans="1:21" ht="12.75">
      <c r="A809"/>
      <c r="B809"/>
      <c r="F809" s="35"/>
      <c r="J809" s="4"/>
      <c r="O809"/>
      <c r="U809"/>
    </row>
    <row r="810" spans="1:21" ht="12.75">
      <c r="A810"/>
      <c r="B810"/>
      <c r="F810" s="35"/>
      <c r="J810" s="4"/>
      <c r="O810"/>
      <c r="U810"/>
    </row>
    <row r="811" spans="1:21" ht="12.75">
      <c r="A811"/>
      <c r="B811"/>
      <c r="F811" s="35"/>
      <c r="J811" s="4"/>
      <c r="O811"/>
      <c r="U811"/>
    </row>
    <row r="812" spans="1:21" ht="12.75">
      <c r="A812"/>
      <c r="B812"/>
      <c r="F812" s="35"/>
      <c r="J812" s="4"/>
      <c r="O812"/>
      <c r="U812"/>
    </row>
    <row r="813" spans="1:21" ht="12.75">
      <c r="A813"/>
      <c r="B813"/>
      <c r="F813" s="35"/>
      <c r="J813" s="4"/>
      <c r="O813"/>
      <c r="U813"/>
    </row>
    <row r="814" spans="1:21" ht="12.75">
      <c r="A814"/>
      <c r="B814"/>
      <c r="F814" s="35"/>
      <c r="J814" s="4"/>
      <c r="O814"/>
      <c r="U814"/>
    </row>
    <row r="815" spans="1:21" ht="12.75">
      <c r="A815"/>
      <c r="B815"/>
      <c r="F815" s="35"/>
      <c r="J815" s="4"/>
      <c r="O815"/>
      <c r="U815"/>
    </row>
    <row r="816" spans="1:21" ht="12.75">
      <c r="A816"/>
      <c r="B816"/>
      <c r="F816" s="35"/>
      <c r="J816" s="4"/>
      <c r="O816"/>
      <c r="U816"/>
    </row>
    <row r="817" spans="1:21" ht="12.75">
      <c r="A817"/>
      <c r="B817"/>
      <c r="F817" s="35"/>
      <c r="J817" s="4"/>
      <c r="O817"/>
      <c r="U817"/>
    </row>
    <row r="818" spans="1:21" ht="12.75">
      <c r="A818"/>
      <c r="B818"/>
      <c r="F818" s="35"/>
      <c r="J818" s="4"/>
      <c r="O818"/>
      <c r="U818"/>
    </row>
    <row r="819" spans="1:21" ht="12.75">
      <c r="A819"/>
      <c r="B819"/>
      <c r="F819" s="35"/>
      <c r="J819" s="4"/>
      <c r="O819"/>
      <c r="U819"/>
    </row>
    <row r="820" spans="1:21" ht="12.75">
      <c r="A820"/>
      <c r="B820"/>
      <c r="F820" s="35"/>
      <c r="J820" s="4"/>
      <c r="O820"/>
      <c r="U820"/>
    </row>
    <row r="821" spans="1:21" ht="12.75">
      <c r="A821"/>
      <c r="B821"/>
      <c r="F821" s="35"/>
      <c r="J821" s="4"/>
      <c r="O821"/>
      <c r="U821"/>
    </row>
    <row r="822" spans="1:21" ht="12.75">
      <c r="A822"/>
      <c r="B822"/>
      <c r="F822" s="35"/>
      <c r="J822" s="4"/>
      <c r="O822"/>
      <c r="U822"/>
    </row>
    <row r="823" spans="1:21" ht="12.75">
      <c r="A823"/>
      <c r="B823"/>
      <c r="F823" s="35"/>
      <c r="J823" s="4"/>
      <c r="O823"/>
      <c r="U823"/>
    </row>
    <row r="824" spans="1:21" ht="12.75">
      <c r="A824"/>
      <c r="B824"/>
      <c r="F824" s="35"/>
      <c r="J824" s="4"/>
      <c r="O824"/>
      <c r="U824"/>
    </row>
    <row r="825" spans="1:21" ht="12.75">
      <c r="A825"/>
      <c r="B825"/>
      <c r="F825" s="35"/>
      <c r="J825" s="4"/>
      <c r="O825"/>
      <c r="U825"/>
    </row>
    <row r="826" spans="1:21" ht="12.75">
      <c r="A826"/>
      <c r="B826"/>
      <c r="F826" s="35"/>
      <c r="J826" s="4"/>
      <c r="O826"/>
      <c r="U826"/>
    </row>
    <row r="827" spans="1:21" ht="12.75">
      <c r="A827"/>
      <c r="B827"/>
      <c r="F827" s="35"/>
      <c r="J827" s="4"/>
      <c r="O827"/>
      <c r="U827"/>
    </row>
    <row r="828" spans="1:21" ht="12.75">
      <c r="A828"/>
      <c r="B828"/>
      <c r="F828" s="35"/>
      <c r="J828" s="4"/>
      <c r="O828"/>
      <c r="U828"/>
    </row>
    <row r="829" spans="1:21" ht="12.75">
      <c r="A829"/>
      <c r="B829"/>
      <c r="F829" s="35"/>
      <c r="J829" s="4"/>
      <c r="O829"/>
      <c r="U829"/>
    </row>
    <row r="830" spans="1:21" ht="12.75">
      <c r="A830"/>
      <c r="B830"/>
      <c r="F830" s="35"/>
      <c r="J830" s="4"/>
      <c r="O830"/>
      <c r="U830"/>
    </row>
    <row r="831" spans="1:21" ht="12.75">
      <c r="A831"/>
      <c r="B831"/>
      <c r="F831" s="35"/>
      <c r="J831" s="4"/>
      <c r="O831"/>
      <c r="U831"/>
    </row>
    <row r="832" spans="1:21" ht="12.75">
      <c r="A832"/>
      <c r="B832"/>
      <c r="F832" s="35"/>
      <c r="I832"/>
      <c r="O832"/>
      <c r="U832"/>
    </row>
    <row r="833" spans="1:21" ht="12.75">
      <c r="A833"/>
      <c r="B833"/>
      <c r="F833" s="35"/>
      <c r="I833"/>
      <c r="O833"/>
      <c r="U833"/>
    </row>
    <row r="834" spans="1:21" ht="12.75">
      <c r="A834"/>
      <c r="B834"/>
      <c r="F834" s="35"/>
      <c r="I834"/>
      <c r="O834"/>
      <c r="U834"/>
    </row>
    <row r="835" spans="1:21" ht="12.75">
      <c r="A835"/>
      <c r="B835"/>
      <c r="F835" s="35"/>
      <c r="I835"/>
      <c r="O835"/>
      <c r="U835"/>
    </row>
    <row r="836" spans="1:21" ht="12.75">
      <c r="A836"/>
      <c r="B836"/>
      <c r="F836" s="35"/>
      <c r="I836"/>
      <c r="O836"/>
      <c r="U836"/>
    </row>
    <row r="837" spans="1:21" ht="12.75">
      <c r="A837"/>
      <c r="B837"/>
      <c r="F837" s="35"/>
      <c r="I837"/>
      <c r="O837"/>
      <c r="U837"/>
    </row>
    <row r="838" spans="1:21" ht="12.75">
      <c r="A838"/>
      <c r="B838"/>
      <c r="F838" s="35"/>
      <c r="I838"/>
      <c r="O838"/>
      <c r="U838"/>
    </row>
    <row r="839" spans="1:21" ht="12.75">
      <c r="A839"/>
      <c r="B839"/>
      <c r="F839" s="35"/>
      <c r="I839"/>
      <c r="O839"/>
      <c r="U839"/>
    </row>
    <row r="840" spans="1:21" ht="12.75">
      <c r="A840"/>
      <c r="B840"/>
      <c r="F840" s="35"/>
      <c r="I840"/>
      <c r="O840"/>
      <c r="U840"/>
    </row>
    <row r="841" spans="1:21" ht="12.75">
      <c r="A841"/>
      <c r="B841"/>
      <c r="F841" s="35"/>
      <c r="I841"/>
      <c r="O841"/>
      <c r="U841"/>
    </row>
    <row r="842" spans="1:21" ht="12.75">
      <c r="A842"/>
      <c r="B842"/>
      <c r="F842" s="35"/>
      <c r="I842"/>
      <c r="O842"/>
      <c r="U842"/>
    </row>
    <row r="843" spans="1:21" ht="12.75">
      <c r="A843"/>
      <c r="B843"/>
      <c r="F843" s="35"/>
      <c r="I843"/>
      <c r="O843"/>
      <c r="U843"/>
    </row>
    <row r="844" spans="1:21" ht="12.75">
      <c r="A844"/>
      <c r="B844"/>
      <c r="F844" s="35"/>
      <c r="I844"/>
      <c r="O844"/>
      <c r="U844"/>
    </row>
    <row r="845" spans="1:21" ht="12.75">
      <c r="A845"/>
      <c r="B845"/>
      <c r="F845" s="35"/>
      <c r="I845"/>
      <c r="O845"/>
      <c r="U845"/>
    </row>
    <row r="846" spans="1:21" ht="12.75">
      <c r="A846"/>
      <c r="B846"/>
      <c r="F846" s="35"/>
      <c r="I846"/>
      <c r="O846"/>
      <c r="U846"/>
    </row>
    <row r="847" spans="1:21" ht="12.75">
      <c r="A847"/>
      <c r="B847"/>
      <c r="F847" s="35"/>
      <c r="I847"/>
      <c r="O847"/>
      <c r="U847"/>
    </row>
    <row r="848" spans="1:21" ht="12.75">
      <c r="A848"/>
      <c r="B848"/>
      <c r="F848" s="35"/>
      <c r="I848"/>
      <c r="O848"/>
      <c r="U848"/>
    </row>
    <row r="849" spans="1:21" ht="12.75">
      <c r="A849"/>
      <c r="B849"/>
      <c r="F849" s="35"/>
      <c r="I849"/>
      <c r="O849"/>
      <c r="U849"/>
    </row>
    <row r="850" spans="1:21" ht="12.75">
      <c r="A850"/>
      <c r="B850"/>
      <c r="F850" s="35"/>
      <c r="I850"/>
      <c r="O850"/>
      <c r="U850"/>
    </row>
    <row r="851" spans="1:21" ht="12.75">
      <c r="A851"/>
      <c r="B851"/>
      <c r="F851" s="35"/>
      <c r="I851"/>
      <c r="O851"/>
      <c r="U851"/>
    </row>
    <row r="852" spans="1:21" ht="12.75">
      <c r="A852"/>
      <c r="B852"/>
      <c r="F852" s="35"/>
      <c r="I852"/>
      <c r="O852"/>
      <c r="U852"/>
    </row>
    <row r="853" spans="1:21" ht="12.75">
      <c r="A853"/>
      <c r="B853"/>
      <c r="F853" s="35"/>
      <c r="I853"/>
      <c r="O853"/>
      <c r="U853"/>
    </row>
    <row r="854" spans="1:21" ht="12.75">
      <c r="A854"/>
      <c r="B854"/>
      <c r="F854" s="35"/>
      <c r="I854"/>
      <c r="O854"/>
      <c r="U854"/>
    </row>
    <row r="855" spans="1:21" ht="12.75">
      <c r="A855"/>
      <c r="B855"/>
      <c r="F855" s="35"/>
      <c r="I855"/>
      <c r="O855"/>
      <c r="U855"/>
    </row>
    <row r="856" spans="1:21" ht="12.75">
      <c r="A856"/>
      <c r="B856"/>
      <c r="F856" s="35"/>
      <c r="I856"/>
      <c r="O856"/>
      <c r="U856"/>
    </row>
    <row r="857" spans="1:21" ht="12.75">
      <c r="A857"/>
      <c r="B857"/>
      <c r="F857" s="35"/>
      <c r="I857"/>
      <c r="O857"/>
      <c r="U857"/>
    </row>
    <row r="858" spans="1:21" ht="12.75">
      <c r="A858"/>
      <c r="B858"/>
      <c r="F858" s="35"/>
      <c r="I858"/>
      <c r="O858"/>
      <c r="U858"/>
    </row>
    <row r="859" spans="1:21" ht="12.75">
      <c r="A859"/>
      <c r="B859"/>
      <c r="F859" s="35"/>
      <c r="I859"/>
      <c r="O859"/>
      <c r="U859"/>
    </row>
    <row r="860" spans="1:21" ht="12.75">
      <c r="A860"/>
      <c r="B860"/>
      <c r="F860" s="35"/>
      <c r="I860"/>
      <c r="O860"/>
      <c r="U860"/>
    </row>
    <row r="861" spans="1:21" ht="12.75">
      <c r="A861"/>
      <c r="B861"/>
      <c r="F861" s="35"/>
      <c r="I861"/>
      <c r="O861"/>
      <c r="U861"/>
    </row>
    <row r="862" spans="1:21" ht="12.75">
      <c r="A862"/>
      <c r="B862"/>
      <c r="F862" s="35"/>
      <c r="I862"/>
      <c r="O862"/>
      <c r="U862"/>
    </row>
    <row r="863" spans="1:21" ht="12.75">
      <c r="A863"/>
      <c r="B863"/>
      <c r="F863" s="35"/>
      <c r="I863"/>
      <c r="O863"/>
      <c r="U863"/>
    </row>
    <row r="864" spans="1:21" ht="12.75">
      <c r="A864"/>
      <c r="B864"/>
      <c r="F864" s="35"/>
      <c r="I864"/>
      <c r="O864"/>
      <c r="U864"/>
    </row>
    <row r="865" spans="1:21" ht="12.75">
      <c r="A865"/>
      <c r="B865"/>
      <c r="F865" s="35"/>
      <c r="I865"/>
      <c r="O865"/>
      <c r="U865"/>
    </row>
    <row r="866" spans="1:21" ht="12.75">
      <c r="A866"/>
      <c r="B866"/>
      <c r="F866" s="35"/>
      <c r="I866"/>
      <c r="O866"/>
      <c r="U866"/>
    </row>
  </sheetData>
  <printOptions horizontalCentered="1"/>
  <pageMargins left="0" right="0" top="0.5" bottom="0.5" header="0.25" footer="0.25"/>
  <pageSetup fitToHeight="0" fitToWidth="1" horizontalDpi="600" verticalDpi="600" orientation="portrait" scale="73" r:id="rId1"/>
  <headerFooter alignWithMargins="0">
    <oddHeader>&amp;CPage &amp;P of &amp;N</oddHeader>
    <oddFooter>&amp;LData from CCD 1999-2000 data file (release 1a), posted October 2001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  FY2003 REAP spreadsheet (xls)</dc:title>
  <dc:subject/>
  <dc:creator/>
  <cp:keywords/>
  <dc:description/>
  <cp:lastModifiedBy>Nelly Gruhlke</cp:lastModifiedBy>
  <cp:lastPrinted>2003-06-18T20:09:31Z</cp:lastPrinted>
  <dcterms:created xsi:type="dcterms:W3CDTF">2003-06-16T15:36:03Z</dcterms:created>
  <dcterms:modified xsi:type="dcterms:W3CDTF">2003-06-20T18:48:12Z</dcterms:modified>
  <cp:category/>
  <cp:version/>
  <cp:contentType/>
  <cp:contentStatus/>
</cp:coreProperties>
</file>