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370" windowHeight="5265" activeTab="0"/>
  </bookViews>
  <sheets>
    <sheet name="Technote_TaxActs" sheetId="1" r:id="rId1"/>
  </sheets>
  <definedNames>
    <definedName name="_xlnm.Print_Area" localSheetId="0">'Technote_TaxActs'!$A$1:$AC$64</definedName>
  </definedNames>
  <calcPr fullCalcOnLoad="1"/>
</workbook>
</file>

<file path=xl/sharedStrings.xml><?xml version="1.0" encoding="utf-8"?>
<sst xmlns="http://schemas.openxmlformats.org/spreadsheetml/2006/main" count="80" uniqueCount="45">
  <si>
    <t>Profits before tax</t>
  </si>
  <si>
    <t xml:space="preserve">   Tax effect *</t>
  </si>
  <si>
    <t xml:space="preserve">         Financial industries</t>
  </si>
  <si>
    <t xml:space="preserve">         Nonfinancial industries</t>
  </si>
  <si>
    <t xml:space="preserve">   Excluding tax effect</t>
  </si>
  <si>
    <t>Tax liability</t>
  </si>
  <si>
    <t>Profits after tax</t>
  </si>
  <si>
    <t>Percent change from the preceding period</t>
  </si>
  <si>
    <t>Profits from current production 1/</t>
  </si>
  <si>
    <t>1/  Profits from current production are corporate profits with inventory valuation and capital consumption adjustments.</t>
  </si>
  <si>
    <t>2001q3</t>
  </si>
  <si>
    <t>2001q2</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</si>
  <si>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</si>
  <si>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</si>
  <si>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</si>
  <si>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</si>
  <si>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</si>
  <si>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</si>
  <si>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</si>
  <si>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</si>
  <si>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</si>
  <si>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</si>
  <si>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</si>
  <si>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</si>
  <si>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</si>
  <si>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</si>
  <si>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</si>
  <si>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</si>
  <si>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</si>
  <si>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</si>
  <si>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</si>
  <si>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Levels in billions of dollars, seasonally adjusted at annual rates</t>
  </si>
  <si>
    <t>Changes in billions of dollars, seasonally adjusted at annual rates</t>
  </si>
  <si>
    <t>Profits from current production less tax liability 1/</t>
  </si>
  <si>
    <t>2006q3</t>
  </si>
  <si>
    <t>Check that average of quarters = year:</t>
  </si>
  <si>
    <t>2006q4</t>
  </si>
  <si>
    <t>2007q1</t>
  </si>
  <si>
    <t>2007q2</t>
  </si>
  <si>
    <t>July (2007) Revision Basis</t>
  </si>
  <si>
    <t>2007q3</t>
  </si>
  <si>
    <t>2007q4</t>
  </si>
  <si>
    <t>2008q1</t>
  </si>
  <si>
    <t>Net Effects of the Tax Acts of 2002, 2003, and 2008 on Selected Measures of Corporate Profits</t>
  </si>
  <si>
    <t>*  Estimated impact of the provisions of the Job Creation and Worker Assistance Act of 2002, the Jobs and Growth Tax Relief Reconciliation Act of 2003, and the Economic Stimulus Act of 2008.</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</si>
</sst>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 ??"/>
    <numFmt numFmtId="169" formatCode="m/d/yy"/>
    <numFmt numFmtId="170" formatCode="m/d/yy\ h:mm"/>
    <numFmt numFmtId="171" formatCode="m/d"/>
    <numFmt numFmtId="172" formatCode="0.0%"/>
    <numFmt numFmtId="173" formatCode="0.0"/>
    <numFmt numFmtId="174" formatCode="&quot;$&quot;#,##0.0\ ;\(&quot;$&quot;#,##0.0\)"/>
    <numFmt numFmtId="175" formatCode="#,##0.0000"/>
    <numFmt numFmtId="176" formatCode="#,##0.0"/>
    <numFmt numFmtId="177" formatCode="#,##0.0000000000000"/>
    <numFmt numFmtId="178" formatCode="#,##0.00000000000000"/>
    <numFmt numFmtId="179" formatCode="_(* #,##0.0_);_(* \(#,##0.0\);_(* &quot;-&quot;?_);_(@_)"/>
    <numFmt numFmtId="180" formatCode="#,##0.0_);\(#,##0.0\)"/>
    <numFmt numFmtId="181" formatCode="&quot;$&quot;#,##0.0_);\(&quot;$&quot;#,##0.0\)"/>
    <numFmt numFmtId="182" formatCode="#,##0.000_);\(#,##0.000\)"/>
    <numFmt numFmtId="183" formatCode="0.000"/>
  </numFmts>
  <fonts count="7">
    <font>
      <sz val="10"/>
      <name val="Arial"/>
      <family val="0"/>
    </font>
    <font>
      <b/>
      <sz val="18"/>
      <name val="Arial"/>
      <family val="0"/>
    </font>
    <font>
      <b/>
      <sz val="12"/>
      <name val="Arial"/>
      <family val="0"/>
    </font>
    <font>
      <sz val="12"/>
      <name val="Arial"/>
      <family val="0"/>
    </font>
    <font>
      <b/>
      <sz val="10"/>
      <name val="Arial"/>
      <family val="0"/>
    </font>
    <font>
      <u val="single"/>
      <sz val="10"/>
      <color indexed="12"/>
      <name val="Arial"/>
      <family val="0"/>
    </font>
    <font>
      <u val="single"/>
      <sz val="10"/>
      <color indexed="20"/>
      <name val="Arial"/>
      <family val="0"/>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5" fillId="0" borderId="0" applyNumberFormat="0" applyFill="0" applyBorder="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37">
    <xf numFmtId="0" fontId="0" fillId="0" borderId="0" xfId="0" applyAlignment="1">
      <alignment/>
    </xf>
    <xf numFmtId="0" fontId="4" fillId="0" borderId="0" xfId="0" applyBorder="1" applyAlignment="1">
      <alignment/>
    </xf>
    <xf numFmtId="0" fontId="0" fillId="0" borderId="0" xfId="0" applyBorder="1" applyAlignment="1">
      <alignment/>
    </xf>
    <xf numFmtId="174" fontId="0" fillId="0" borderId="0" xfId="0" applyNumberFormat="1" applyFill="1" applyBorder="1" applyAlignment="1">
      <alignment/>
    </xf>
    <xf numFmtId="0" fontId="0" fillId="0" borderId="0" xfId="0" applyBorder="1" applyAlignment="1">
      <alignment horizontal="left"/>
    </xf>
    <xf numFmtId="183" fontId="0" fillId="0" borderId="0" xfId="0" applyNumberFormat="1"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4" fillId="0" borderId="0" xfId="0" applyFont="1" applyFill="1" applyBorder="1" applyAlignment="1">
      <alignment/>
    </xf>
    <xf numFmtId="174" fontId="4" fillId="0" borderId="0" xfId="0" applyNumberFormat="1" applyFill="1" applyBorder="1" applyAlignment="1">
      <alignment/>
    </xf>
    <xf numFmtId="174" fontId="0" fillId="0" borderId="0" xfId="0" applyNumberFormat="1" applyFont="1" applyFill="1" applyBorder="1" applyAlignment="1">
      <alignment/>
    </xf>
    <xf numFmtId="176" fontId="0" fillId="0" borderId="0" xfId="0" applyNumberFormat="1" applyBorder="1" applyAlignment="1">
      <alignment/>
    </xf>
    <xf numFmtId="173" fontId="0" fillId="0" borderId="0" xfId="0" applyNumberFormat="1" applyBorder="1" applyAlignment="1">
      <alignment/>
    </xf>
    <xf numFmtId="0" fontId="4" fillId="0" borderId="0" xfId="0" applyFont="1" applyFill="1" applyBorder="1" applyAlignment="1">
      <alignment/>
    </xf>
    <xf numFmtId="173" fontId="0" fillId="0" borderId="0" xfId="0" applyNumberFormat="1" applyFill="1" applyBorder="1" applyAlignment="1">
      <alignment/>
    </xf>
    <xf numFmtId="173" fontId="0" fillId="0" borderId="0" xfId="0" applyNumberFormat="1" applyFont="1" applyFill="1" applyBorder="1" applyAlignment="1">
      <alignment/>
    </xf>
    <xf numFmtId="0" fontId="4" fillId="0" borderId="0" xfId="0" applyFon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183" fontId="4"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Border="1" applyAlignment="1">
      <alignment/>
    </xf>
    <xf numFmtId="174" fontId="0" fillId="0" borderId="0" xfId="0" applyNumberFormat="1" applyFont="1" applyFill="1" applyBorder="1" applyAlignment="1">
      <alignment/>
    </xf>
    <xf numFmtId="173" fontId="0" fillId="0" borderId="0" xfId="0" applyNumberFormat="1" applyFont="1" applyFill="1" applyBorder="1" applyAlignment="1">
      <alignment/>
    </xf>
    <xf numFmtId="172" fontId="0" fillId="0" borderId="0" xfId="0" applyNumberFormat="1" applyFont="1" applyFill="1" applyBorder="1" applyAlignment="1">
      <alignment/>
    </xf>
    <xf numFmtId="173" fontId="0" fillId="0" borderId="0" xfId="0" applyNumberFormat="1" applyFont="1" applyBorder="1" applyAlignment="1">
      <alignment/>
    </xf>
    <xf numFmtId="1" fontId="2" fillId="0" borderId="0" xfId="0" applyNumberFormat="1" applyFont="1" applyBorder="1" applyAlignment="1">
      <alignment/>
    </xf>
    <xf numFmtId="1" fontId="2" fillId="0" borderId="0" xfId="0" applyNumberFormat="1" applyFont="1" applyFill="1" applyBorder="1" applyAlignment="1">
      <alignment/>
    </xf>
    <xf numFmtId="1" fontId="4" fillId="0" borderId="0" xfId="0" applyNumberFormat="1" applyFont="1" applyFill="1" applyBorder="1" applyAlignment="1">
      <alignment/>
    </xf>
    <xf numFmtId="1" fontId="4" fillId="0" borderId="0" xfId="0" applyNumberFormat="1" applyFont="1" applyFill="1" applyBorder="1" applyAlignment="1">
      <alignment horizontal="center"/>
    </xf>
    <xf numFmtId="1" fontId="4" fillId="0" borderId="0" xfId="0" applyNumberFormat="1" applyFont="1" applyBorder="1" applyAlignment="1">
      <alignment/>
    </xf>
    <xf numFmtId="174" fontId="0" fillId="0" borderId="0" xfId="0" applyNumberFormat="1" applyFill="1" applyBorder="1" applyAlignment="1">
      <alignment/>
    </xf>
    <xf numFmtId="174" fontId="0" fillId="0" borderId="0" xfId="0" applyNumberFormat="1" applyFont="1" applyFill="1" applyBorder="1" applyAlignment="1">
      <alignment/>
    </xf>
    <xf numFmtId="174" fontId="0" fillId="0" borderId="0" xfId="0" applyNumberFormat="1" applyFont="1" applyFill="1" applyBorder="1" applyAlignment="1">
      <alignment/>
    </xf>
    <xf numFmtId="174" fontId="0" fillId="0" borderId="0" xfId="0" applyNumberFormat="1" applyFont="1" applyFill="1" applyBorder="1" applyAlignment="1">
      <alignment/>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92"/>
  <sheetViews>
    <sheetView tabSelected="1" zoomScale="80" zoomScaleNormal="80" workbookViewId="0" topLeftCell="A1">
      <pane xSplit="1" ySplit="2" topLeftCell="Q3" activePane="bottomRight" state="frozen"/>
      <selection pane="topLeft" activeCell="A1" sqref="A1"/>
      <selection pane="topRight" activeCell="B1" sqref="B1"/>
      <selection pane="bottomLeft" activeCell="A5" sqref="A5"/>
      <selection pane="bottomRight" activeCell="AC8" sqref="AC8"/>
    </sheetView>
  </sheetViews>
  <sheetFormatPr defaultColWidth="9.140625" defaultRowHeight="12.75"/>
  <cols>
    <col min="1" max="1" width="42.28125" style="2" customWidth="1"/>
    <col min="2" max="8" width="9.57421875" style="2" hidden="1" customWidth="1"/>
    <col min="9" max="15" width="9.57421875" style="2" customWidth="1"/>
    <col min="16" max="21" width="9.57421875" style="6" customWidth="1"/>
    <col min="22" max="29" width="9.57421875" style="21" customWidth="1"/>
    <col min="30" max="30" width="9.57421875" style="2" customWidth="1"/>
    <col min="31" max="37" width="10.57421875" style="5" customWidth="1"/>
    <col min="38" max="38" width="9.00390625" style="2" customWidth="1"/>
    <col min="39" max="16384" width="13.57421875" style="2" customWidth="1"/>
  </cols>
  <sheetData>
    <row r="1" spans="1:31" s="28" customFormat="1" ht="15.75">
      <c r="A1" s="28" t="s">
        <v>39</v>
      </c>
      <c r="J1" s="29"/>
      <c r="K1" s="29"/>
      <c r="L1" s="29"/>
      <c r="M1" s="29" t="s">
        <v>43</v>
      </c>
      <c r="N1" s="29"/>
      <c r="O1" s="29"/>
      <c r="P1" s="29"/>
      <c r="AE1" s="28" t="s">
        <v>35</v>
      </c>
    </row>
    <row r="2" spans="1:38" s="32" customFormat="1" ht="12.75">
      <c r="A2" s="30"/>
      <c r="B2" s="31" t="s">
        <v>11</v>
      </c>
      <c r="C2" s="31" t="s">
        <v>10</v>
      </c>
      <c r="D2" s="31" t="s">
        <v>12</v>
      </c>
      <c r="E2" s="31" t="s">
        <v>13</v>
      </c>
      <c r="F2" s="31" t="s">
        <v>14</v>
      </c>
      <c r="G2" s="31" t="s">
        <v>15</v>
      </c>
      <c r="H2" s="31" t="s">
        <v>16</v>
      </c>
      <c r="I2" s="31" t="s">
        <v>17</v>
      </c>
      <c r="J2" s="31" t="s">
        <v>18</v>
      </c>
      <c r="K2" s="31" t="s">
        <v>19</v>
      </c>
      <c r="L2" s="31" t="s">
        <v>20</v>
      </c>
      <c r="M2" s="31" t="s">
        <v>21</v>
      </c>
      <c r="N2" s="31" t="s">
        <v>22</v>
      </c>
      <c r="O2" s="31" t="s">
        <v>23</v>
      </c>
      <c r="P2" s="31" t="s">
        <v>24</v>
      </c>
      <c r="Q2" s="31" t="s">
        <v>25</v>
      </c>
      <c r="R2" s="31" t="s">
        <v>26</v>
      </c>
      <c r="S2" s="31" t="s">
        <v>27</v>
      </c>
      <c r="T2" s="31" t="s">
        <v>28</v>
      </c>
      <c r="U2" s="31" t="s">
        <v>29</v>
      </c>
      <c r="V2" s="31" t="s">
        <v>30</v>
      </c>
      <c r="W2" s="31" t="s">
        <v>34</v>
      </c>
      <c r="X2" s="31" t="s">
        <v>36</v>
      </c>
      <c r="Y2" s="31" t="s">
        <v>37</v>
      </c>
      <c r="Z2" s="31" t="s">
        <v>38</v>
      </c>
      <c r="AA2" s="31" t="s">
        <v>40</v>
      </c>
      <c r="AB2" s="31" t="s">
        <v>41</v>
      </c>
      <c r="AC2" s="31" t="s">
        <v>42</v>
      </c>
      <c r="AE2" s="32">
        <v>2001</v>
      </c>
      <c r="AF2" s="32">
        <f aca="true" t="shared" si="0" ref="AF2:AL2">AE2+1</f>
        <v>2002</v>
      </c>
      <c r="AG2" s="32">
        <f t="shared" si="0"/>
        <v>2003</v>
      </c>
      <c r="AH2" s="32">
        <f t="shared" si="0"/>
        <v>2004</v>
      </c>
      <c r="AI2" s="32">
        <f t="shared" si="0"/>
        <v>2005</v>
      </c>
      <c r="AJ2" s="32">
        <f t="shared" si="0"/>
        <v>2006</v>
      </c>
      <c r="AK2" s="32">
        <f t="shared" si="0"/>
        <v>2007</v>
      </c>
      <c r="AL2" s="32">
        <f t="shared" si="0"/>
        <v>2008</v>
      </c>
    </row>
    <row r="3" spans="2:37" s="7" customFormat="1" ht="12.75">
      <c r="B3" s="9"/>
      <c r="C3" s="9"/>
      <c r="D3" s="9"/>
      <c r="E3" s="9"/>
      <c r="F3" s="9"/>
      <c r="G3" s="9"/>
      <c r="H3" s="9"/>
      <c r="I3" s="9"/>
      <c r="J3" s="9"/>
      <c r="K3" s="9"/>
      <c r="L3" s="9"/>
      <c r="M3" s="9"/>
      <c r="N3" s="9"/>
      <c r="O3" s="9"/>
      <c r="P3" s="9"/>
      <c r="Q3" s="9"/>
      <c r="R3" s="9"/>
      <c r="S3" s="9"/>
      <c r="T3" s="9"/>
      <c r="U3" s="9"/>
      <c r="V3" s="22"/>
      <c r="W3" s="22"/>
      <c r="X3" s="22"/>
      <c r="Y3" s="22"/>
      <c r="Z3" s="22"/>
      <c r="AA3" s="22"/>
      <c r="AB3" s="22"/>
      <c r="AC3" s="22"/>
      <c r="AE3" s="20"/>
      <c r="AF3" s="20"/>
      <c r="AG3" s="20"/>
      <c r="AH3" s="20"/>
      <c r="AI3" s="20"/>
      <c r="AJ3" s="20"/>
      <c r="AK3" s="20"/>
    </row>
    <row r="4" spans="13:37" s="7" customFormat="1" ht="12.75">
      <c r="M4" s="9" t="s">
        <v>31</v>
      </c>
      <c r="V4" s="21"/>
      <c r="W4" s="21"/>
      <c r="X4" s="21"/>
      <c r="Y4" s="21"/>
      <c r="Z4" s="21"/>
      <c r="AA4" s="21"/>
      <c r="AB4" s="21"/>
      <c r="AC4" s="21"/>
      <c r="AE4" s="20"/>
      <c r="AF4" s="20"/>
      <c r="AG4" s="20"/>
      <c r="AH4" s="20"/>
      <c r="AI4" s="20"/>
      <c r="AJ4" s="20"/>
      <c r="AK4" s="20"/>
    </row>
    <row r="5" spans="1:37" ht="12.75">
      <c r="A5" s="1" t="s">
        <v>0</v>
      </c>
      <c r="B5" s="33">
        <v>755</v>
      </c>
      <c r="C5" s="33">
        <v>671.1</v>
      </c>
      <c r="D5" s="33">
        <v>650.9</v>
      </c>
      <c r="E5" s="33">
        <v>693.8</v>
      </c>
      <c r="F5" s="33">
        <v>742.1</v>
      </c>
      <c r="G5" s="33">
        <v>786.4</v>
      </c>
      <c r="H5" s="33">
        <v>851.5</v>
      </c>
      <c r="I5" s="33">
        <v>859.4</v>
      </c>
      <c r="J5" s="33">
        <v>851.1</v>
      </c>
      <c r="K5" s="33">
        <v>918.3</v>
      </c>
      <c r="L5" s="33">
        <v>1003.5</v>
      </c>
      <c r="M5" s="33">
        <v>1128.299</v>
      </c>
      <c r="N5" s="33">
        <v>1199.591</v>
      </c>
      <c r="O5" s="33">
        <v>1199.268</v>
      </c>
      <c r="P5" s="33">
        <v>1291.483</v>
      </c>
      <c r="Q5" s="34">
        <v>1558.328</v>
      </c>
      <c r="R5" s="34">
        <v>1578.676</v>
      </c>
      <c r="S5" s="34">
        <v>1528.279</v>
      </c>
      <c r="T5" s="34">
        <v>1652.956</v>
      </c>
      <c r="U5" s="34">
        <v>1740.161</v>
      </c>
      <c r="V5" s="35">
        <v>1842.32</v>
      </c>
      <c r="W5" s="35">
        <v>1851.443</v>
      </c>
      <c r="X5" s="35">
        <v>1789.182</v>
      </c>
      <c r="Y5" s="35">
        <v>1815.763</v>
      </c>
      <c r="Z5" s="35">
        <v>1931.502</v>
      </c>
      <c r="AA5" s="35">
        <v>1879.7</v>
      </c>
      <c r="AB5" s="35">
        <v>1879.9</v>
      </c>
      <c r="AC5" s="35"/>
      <c r="AF5" s="5">
        <f>(E5+F5+G5+H5)/4</f>
        <v>768.45</v>
      </c>
      <c r="AG5" s="5">
        <f>(I5+J5+K5+L5)/4</f>
        <v>908.075</v>
      </c>
      <c r="AH5" s="5">
        <f>(M5+N5+O5+P5)/4</f>
        <v>1204.66025</v>
      </c>
      <c r="AI5" s="5">
        <f>(Q5+R5+S5+T5)/4</f>
        <v>1579.55975</v>
      </c>
      <c r="AJ5" s="5">
        <f>(U5+V5+W5+X5)/4</f>
        <v>1805.7765</v>
      </c>
      <c r="AK5" s="5">
        <f>(Y5+Z5+AA5+AB5)/4</f>
        <v>1876.71625</v>
      </c>
    </row>
    <row r="6" spans="1:37" ht="12.75">
      <c r="A6" s="2" t="s">
        <v>1</v>
      </c>
      <c r="B6" s="33">
        <v>0</v>
      </c>
      <c r="C6" s="33">
        <v>-9.1</v>
      </c>
      <c r="D6" s="33">
        <v>-47.3</v>
      </c>
      <c r="E6" s="33">
        <v>-69.4</v>
      </c>
      <c r="F6" s="33">
        <v>-69.4</v>
      </c>
      <c r="G6" s="33">
        <v>-69.4</v>
      </c>
      <c r="H6" s="33">
        <v>-69.4</v>
      </c>
      <c r="I6" s="33">
        <v>-63.606</v>
      </c>
      <c r="J6" s="33">
        <v>-93.606</v>
      </c>
      <c r="K6" s="33">
        <v>-99.594</v>
      </c>
      <c r="L6" s="33">
        <v>-99.594</v>
      </c>
      <c r="M6" s="33">
        <v>-102.555</v>
      </c>
      <c r="N6" s="33">
        <v>-102.555</v>
      </c>
      <c r="O6" s="33">
        <v>-102.555</v>
      </c>
      <c r="P6" s="33">
        <v>-102.555</v>
      </c>
      <c r="Q6" s="34">
        <v>64.7</v>
      </c>
      <c r="R6" s="34">
        <v>64.7</v>
      </c>
      <c r="S6" s="34">
        <v>64.7</v>
      </c>
      <c r="T6" s="34">
        <v>64.7</v>
      </c>
      <c r="U6" s="34">
        <v>49.9</v>
      </c>
      <c r="V6" s="35">
        <v>49.9</v>
      </c>
      <c r="W6" s="35">
        <v>49.9</v>
      </c>
      <c r="X6" s="35">
        <v>49.9</v>
      </c>
      <c r="Y6" s="35">
        <v>32.2</v>
      </c>
      <c r="Z6" s="35">
        <v>32.2</v>
      </c>
      <c r="AA6" s="35">
        <v>32.2</v>
      </c>
      <c r="AB6" s="35">
        <v>32.2</v>
      </c>
      <c r="AC6" s="35">
        <v>-139.74</v>
      </c>
      <c r="AE6" s="5">
        <f>(B6+C6+D6)/4</f>
        <v>-14.1</v>
      </c>
      <c r="AF6" s="5">
        <f aca="true" t="shared" si="1" ref="AF6:AF27">(E6+F6+G6+H6)/4</f>
        <v>-69.4</v>
      </c>
      <c r="AG6" s="5">
        <f aca="true" t="shared" si="2" ref="AG6:AG27">(I6+J6+K6+L6)/4</f>
        <v>-89.1</v>
      </c>
      <c r="AH6" s="5">
        <f aca="true" t="shared" si="3" ref="AH6:AH27">(M6+N6+O6+P6)/4</f>
        <v>-102.555</v>
      </c>
      <c r="AI6" s="5">
        <f aca="true" t="shared" si="4" ref="AI6:AI27">(Q6+R6+S6+T6)/4</f>
        <v>64.7</v>
      </c>
      <c r="AJ6" s="5">
        <f>(U6+V6+W6+X6)/4</f>
        <v>49.9</v>
      </c>
      <c r="AK6" s="5">
        <f>(Y6+Z6+AA6+AB6)/4</f>
        <v>32.2</v>
      </c>
    </row>
    <row r="7" spans="1:37" ht="12.75">
      <c r="A7" s="2" t="s">
        <v>2</v>
      </c>
      <c r="B7" s="36">
        <f>B6-B8</f>
        <v>0</v>
      </c>
      <c r="C7" s="36">
        <v>-1.1</v>
      </c>
      <c r="D7" s="36">
        <v>-5.8</v>
      </c>
      <c r="E7" s="36">
        <v>-8.411</v>
      </c>
      <c r="F7" s="36">
        <v>-8.411</v>
      </c>
      <c r="G7" s="36">
        <v>-8.411</v>
      </c>
      <c r="H7" s="36">
        <v>-8.411</v>
      </c>
      <c r="I7" s="36">
        <v>-7.34</v>
      </c>
      <c r="J7" s="36">
        <v>-10.801</v>
      </c>
      <c r="K7" s="36">
        <v>-11.492</v>
      </c>
      <c r="L7" s="36">
        <v>-11.492</v>
      </c>
      <c r="M7" s="36">
        <v>-11.174</v>
      </c>
      <c r="N7" s="36">
        <v>-11.174</v>
      </c>
      <c r="O7" s="36">
        <v>-11.174</v>
      </c>
      <c r="P7" s="36">
        <v>-11.174</v>
      </c>
      <c r="Q7" s="34">
        <v>7.049</v>
      </c>
      <c r="R7" s="34">
        <v>7.049</v>
      </c>
      <c r="S7" s="34">
        <v>7.049</v>
      </c>
      <c r="T7" s="34">
        <v>7.049</v>
      </c>
      <c r="U7" s="34">
        <v>5.437</v>
      </c>
      <c r="V7" s="35">
        <v>5.437</v>
      </c>
      <c r="W7" s="35">
        <v>5.437</v>
      </c>
      <c r="X7" s="35">
        <v>5.437</v>
      </c>
      <c r="Y7" s="35">
        <v>3.508</v>
      </c>
      <c r="Z7" s="35">
        <v>3.508</v>
      </c>
      <c r="AA7" s="35">
        <v>3.508</v>
      </c>
      <c r="AB7" s="35">
        <v>3.5</v>
      </c>
      <c r="AC7" s="35">
        <v>-15.686</v>
      </c>
      <c r="AE7" s="5">
        <f>(B7+C7+D7)/4</f>
        <v>-1.725</v>
      </c>
      <c r="AF7" s="5">
        <f t="shared" si="1"/>
        <v>-8.411</v>
      </c>
      <c r="AG7" s="5">
        <f t="shared" si="2"/>
        <v>-10.28125</v>
      </c>
      <c r="AH7" s="5">
        <f t="shared" si="3"/>
        <v>-11.174</v>
      </c>
      <c r="AI7" s="5">
        <f t="shared" si="4"/>
        <v>7.049</v>
      </c>
      <c r="AJ7" s="5">
        <f>(U7+V7+W7+X7)/4</f>
        <v>5.437</v>
      </c>
      <c r="AK7" s="5">
        <f>(Y7+Z7+AA7+AB7)/4</f>
        <v>3.5060000000000002</v>
      </c>
    </row>
    <row r="8" spans="1:37" ht="12.75">
      <c r="A8" s="4" t="s">
        <v>3</v>
      </c>
      <c r="B8" s="36">
        <v>0</v>
      </c>
      <c r="C8" s="36">
        <v>-8</v>
      </c>
      <c r="D8" s="36">
        <v>-41.5</v>
      </c>
      <c r="E8" s="36">
        <v>-60.989</v>
      </c>
      <c r="F8" s="36">
        <v>-60.989</v>
      </c>
      <c r="G8" s="36">
        <v>-60.989</v>
      </c>
      <c r="H8" s="36">
        <v>-60.989</v>
      </c>
      <c r="I8" s="36">
        <v>-56.267</v>
      </c>
      <c r="J8" s="36">
        <v>-82.805</v>
      </c>
      <c r="K8" s="36">
        <v>-88.102</v>
      </c>
      <c r="L8" s="36">
        <v>-88.102</v>
      </c>
      <c r="M8" s="36">
        <v>-91.381</v>
      </c>
      <c r="N8" s="36">
        <v>-91.381</v>
      </c>
      <c r="O8" s="36">
        <v>-91.381</v>
      </c>
      <c r="P8" s="36">
        <v>-91.381</v>
      </c>
      <c r="Q8" s="34">
        <v>57.651</v>
      </c>
      <c r="R8" s="34">
        <v>57.651</v>
      </c>
      <c r="S8" s="34">
        <v>57.651</v>
      </c>
      <c r="T8" s="34">
        <v>57.651</v>
      </c>
      <c r="U8" s="34">
        <v>44.463</v>
      </c>
      <c r="V8" s="35">
        <v>44.463</v>
      </c>
      <c r="W8" s="35">
        <v>44.463</v>
      </c>
      <c r="X8" s="35">
        <v>44.463</v>
      </c>
      <c r="Y8" s="35">
        <v>28.692</v>
      </c>
      <c r="Z8" s="35">
        <v>28.692</v>
      </c>
      <c r="AA8" s="35">
        <v>28.692</v>
      </c>
      <c r="AB8" s="35">
        <v>28.7</v>
      </c>
      <c r="AC8" s="35">
        <v>-124.054</v>
      </c>
      <c r="AE8" s="5">
        <f>(B8+C8+D8)/4</f>
        <v>-12.375</v>
      </c>
      <c r="AF8" s="5">
        <f t="shared" si="1"/>
        <v>-60.989</v>
      </c>
      <c r="AG8" s="5">
        <f t="shared" si="2"/>
        <v>-78.819</v>
      </c>
      <c r="AH8" s="5">
        <f t="shared" si="3"/>
        <v>-91.381</v>
      </c>
      <c r="AI8" s="5">
        <f t="shared" si="4"/>
        <v>57.651</v>
      </c>
      <c r="AJ8" s="5">
        <f>(U8+V8+W8+X8)/4</f>
        <v>44.463</v>
      </c>
      <c r="AK8" s="5">
        <f>(Y8+Z8+AA8+AB8)/4</f>
        <v>28.694</v>
      </c>
    </row>
    <row r="9" spans="1:37" ht="12.75">
      <c r="A9" s="2" t="s">
        <v>4</v>
      </c>
      <c r="B9" s="33">
        <f aca="true" t="shared" si="5" ref="B9:U9">B5-B6</f>
        <v>755</v>
      </c>
      <c r="C9" s="33">
        <f t="shared" si="5"/>
        <v>680.2</v>
      </c>
      <c r="D9" s="33">
        <f t="shared" si="5"/>
        <v>698.1999999999999</v>
      </c>
      <c r="E9" s="33">
        <f t="shared" si="5"/>
        <v>763.1999999999999</v>
      </c>
      <c r="F9" s="33">
        <f t="shared" si="5"/>
        <v>811.5</v>
      </c>
      <c r="G9" s="33">
        <f t="shared" si="5"/>
        <v>855.8</v>
      </c>
      <c r="H9" s="33">
        <f t="shared" si="5"/>
        <v>920.9</v>
      </c>
      <c r="I9" s="33">
        <f t="shared" si="5"/>
        <v>923.006</v>
      </c>
      <c r="J9" s="33">
        <f t="shared" si="5"/>
        <v>944.706</v>
      </c>
      <c r="K9" s="33">
        <f t="shared" si="5"/>
        <v>1017.894</v>
      </c>
      <c r="L9" s="33">
        <f t="shared" si="5"/>
        <v>1103.094</v>
      </c>
      <c r="M9" s="33">
        <f t="shared" si="5"/>
        <v>1230.854</v>
      </c>
      <c r="N9" s="33">
        <f t="shared" si="5"/>
        <v>1302.146</v>
      </c>
      <c r="O9" s="33">
        <f t="shared" si="5"/>
        <v>1301.823</v>
      </c>
      <c r="P9" s="33">
        <f t="shared" si="5"/>
        <v>1394.038</v>
      </c>
      <c r="Q9" s="34">
        <f t="shared" si="5"/>
        <v>1493.628</v>
      </c>
      <c r="R9" s="34">
        <f t="shared" si="5"/>
        <v>1513.9759999999999</v>
      </c>
      <c r="S9" s="34">
        <f t="shared" si="5"/>
        <v>1463.579</v>
      </c>
      <c r="T9" s="34">
        <f t="shared" si="5"/>
        <v>1588.2559999999999</v>
      </c>
      <c r="U9" s="34">
        <f t="shared" si="5"/>
        <v>1690.261</v>
      </c>
      <c r="V9" s="35">
        <f aca="true" t="shared" si="6" ref="V9:AB9">V5-V6</f>
        <v>1792.4199999999998</v>
      </c>
      <c r="W9" s="35">
        <f t="shared" si="6"/>
        <v>1801.543</v>
      </c>
      <c r="X9" s="35">
        <f t="shared" si="6"/>
        <v>1739.282</v>
      </c>
      <c r="Y9" s="35">
        <f t="shared" si="6"/>
        <v>1783.5629999999999</v>
      </c>
      <c r="Z9" s="35">
        <f t="shared" si="6"/>
        <v>1899.302</v>
      </c>
      <c r="AA9" s="35">
        <f t="shared" si="6"/>
        <v>1847.5</v>
      </c>
      <c r="AB9" s="35">
        <f t="shared" si="6"/>
        <v>1847.7</v>
      </c>
      <c r="AC9" s="35"/>
      <c r="AF9" s="5">
        <f t="shared" si="1"/>
        <v>837.85</v>
      </c>
      <c r="AG9" s="5">
        <f t="shared" si="2"/>
        <v>997.175</v>
      </c>
      <c r="AH9" s="5">
        <f t="shared" si="3"/>
        <v>1307.2152500000002</v>
      </c>
      <c r="AI9" s="5">
        <f t="shared" si="4"/>
        <v>1514.85975</v>
      </c>
      <c r="AJ9" s="5">
        <f>(U9+V9+W9+X9)/4</f>
        <v>1755.8764999999999</v>
      </c>
      <c r="AK9" s="5">
        <f>(Y9+Z9+AA9+AB9)/4</f>
        <v>1844.51625</v>
      </c>
    </row>
    <row r="10" spans="2:29" ht="12.75">
      <c r="B10" s="33"/>
      <c r="C10" s="33"/>
      <c r="D10" s="33"/>
      <c r="E10" s="33"/>
      <c r="F10" s="33"/>
      <c r="G10" s="33"/>
      <c r="H10" s="33"/>
      <c r="I10" s="33"/>
      <c r="J10" s="33"/>
      <c r="K10" s="33"/>
      <c r="L10" s="33"/>
      <c r="M10" s="33"/>
      <c r="N10" s="33"/>
      <c r="O10" s="33"/>
      <c r="P10" s="33"/>
      <c r="Q10" s="34"/>
      <c r="R10" s="34"/>
      <c r="S10" s="34"/>
      <c r="T10" s="34"/>
      <c r="U10" s="34"/>
      <c r="V10" s="35"/>
      <c r="W10" s="35"/>
      <c r="X10" s="35"/>
      <c r="Y10" s="35"/>
      <c r="Z10" s="35"/>
      <c r="AA10" s="35"/>
      <c r="AB10" s="35"/>
      <c r="AC10" s="35"/>
    </row>
    <row r="11" spans="1:37" ht="12.75">
      <c r="A11" s="1" t="s">
        <v>5</v>
      </c>
      <c r="B11" s="33">
        <v>217.9</v>
      </c>
      <c r="C11" s="33">
        <v>197.6</v>
      </c>
      <c r="D11" s="33">
        <v>178.6</v>
      </c>
      <c r="E11" s="33">
        <v>174.9</v>
      </c>
      <c r="F11" s="33">
        <v>188.5</v>
      </c>
      <c r="G11" s="33">
        <v>196.9</v>
      </c>
      <c r="H11" s="33">
        <v>210.2</v>
      </c>
      <c r="I11" s="33">
        <v>234.1</v>
      </c>
      <c r="J11" s="33">
        <v>228.9</v>
      </c>
      <c r="K11" s="33">
        <v>245.5</v>
      </c>
      <c r="L11" s="33">
        <v>264.7</v>
      </c>
      <c r="M11" s="33">
        <v>282.491</v>
      </c>
      <c r="N11" s="33">
        <v>307.052</v>
      </c>
      <c r="O11" s="33">
        <v>302.532</v>
      </c>
      <c r="P11" s="33">
        <v>337.33</v>
      </c>
      <c r="Q11" s="34">
        <v>388.966</v>
      </c>
      <c r="R11" s="34">
        <v>393.761</v>
      </c>
      <c r="S11" s="34">
        <v>373.08</v>
      </c>
      <c r="T11" s="34">
        <v>415.625</v>
      </c>
      <c r="U11" s="34">
        <v>432.837</v>
      </c>
      <c r="V11" s="35">
        <v>459.963</v>
      </c>
      <c r="W11" s="35">
        <v>470.414</v>
      </c>
      <c r="X11" s="35">
        <v>452.409</v>
      </c>
      <c r="Y11" s="35">
        <v>452.475</v>
      </c>
      <c r="Z11" s="35">
        <v>490.1</v>
      </c>
      <c r="AA11" s="35">
        <v>469.4</v>
      </c>
      <c r="AB11" s="35">
        <v>454.4</v>
      </c>
      <c r="AC11" s="35"/>
      <c r="AF11" s="5">
        <f t="shared" si="1"/>
        <v>192.625</v>
      </c>
      <c r="AG11" s="5">
        <f t="shared" si="2"/>
        <v>243.3</v>
      </c>
      <c r="AH11" s="5">
        <f t="shared" si="3"/>
        <v>307.35125</v>
      </c>
      <c r="AI11" s="5">
        <f t="shared" si="4"/>
        <v>392.858</v>
      </c>
      <c r="AJ11" s="5">
        <f>(U11+V11+W11+X11)/4</f>
        <v>453.90575</v>
      </c>
      <c r="AK11" s="5">
        <f>(Y11+Z11+AA11+AB11)/4</f>
        <v>466.59375</v>
      </c>
    </row>
    <row r="12" spans="1:37" ht="12.75">
      <c r="A12" s="2" t="s">
        <v>1</v>
      </c>
      <c r="B12" s="33">
        <v>0</v>
      </c>
      <c r="C12" s="33">
        <v>-2.121428571428571</v>
      </c>
      <c r="D12" s="33">
        <v>-11.078571428571427</v>
      </c>
      <c r="E12" s="33">
        <v>-17.2</v>
      </c>
      <c r="F12" s="33">
        <v>-17.2</v>
      </c>
      <c r="G12" s="33">
        <v>-17.2</v>
      </c>
      <c r="H12" s="33">
        <v>-17.2</v>
      </c>
      <c r="I12" s="33">
        <v>-18.16295072897739</v>
      </c>
      <c r="J12" s="33">
        <v>-25.066639484975397</v>
      </c>
      <c r="K12" s="33">
        <v>-26.389085784090245</v>
      </c>
      <c r="L12" s="33">
        <v>-26.397324001956978</v>
      </c>
      <c r="M12" s="33">
        <v>-29.9</v>
      </c>
      <c r="N12" s="33">
        <v>-29.9</v>
      </c>
      <c r="O12" s="33">
        <v>-29.9</v>
      </c>
      <c r="P12" s="33">
        <v>-29.9</v>
      </c>
      <c r="Q12" s="34">
        <v>13.9</v>
      </c>
      <c r="R12" s="34">
        <v>13.9</v>
      </c>
      <c r="S12" s="34">
        <v>13.9</v>
      </c>
      <c r="T12" s="34">
        <v>13.9</v>
      </c>
      <c r="U12" s="34">
        <v>13.2</v>
      </c>
      <c r="V12" s="35">
        <v>13.2</v>
      </c>
      <c r="W12" s="35">
        <v>13.2</v>
      </c>
      <c r="X12" s="35">
        <v>13.2</v>
      </c>
      <c r="Y12" s="35">
        <v>8.7</v>
      </c>
      <c r="Z12" s="35">
        <v>8.7</v>
      </c>
      <c r="AA12" s="35">
        <v>8.7</v>
      </c>
      <c r="AB12" s="35">
        <v>8.7</v>
      </c>
      <c r="AC12" s="35">
        <v>-51.1</v>
      </c>
      <c r="AD12" s="12"/>
      <c r="AE12" s="5">
        <f>(B12+C12+D12)/4</f>
        <v>-3.3</v>
      </c>
      <c r="AF12" s="5">
        <f t="shared" si="1"/>
        <v>-17.2</v>
      </c>
      <c r="AG12" s="5">
        <f t="shared" si="2"/>
        <v>-24.004</v>
      </c>
      <c r="AH12" s="5">
        <f t="shared" si="3"/>
        <v>-29.9</v>
      </c>
      <c r="AI12" s="5">
        <f t="shared" si="4"/>
        <v>13.9</v>
      </c>
      <c r="AJ12" s="5">
        <f>(U12+V12+W12+X12)/4</f>
        <v>13.2</v>
      </c>
      <c r="AK12" s="5">
        <f>(Y12+Z12+AA12+AB12)/4</f>
        <v>8.7</v>
      </c>
    </row>
    <row r="13" spans="1:37" ht="12.75">
      <c r="A13" s="2" t="s">
        <v>2</v>
      </c>
      <c r="B13" s="36">
        <v>0</v>
      </c>
      <c r="C13" s="36">
        <f aca="true" t="shared" si="7" ref="C13:AC13">C12-C14</f>
        <v>-0.256436420722135</v>
      </c>
      <c r="D13" s="36">
        <f t="shared" si="7"/>
        <v>-1.3584717607973413</v>
      </c>
      <c r="E13" s="36">
        <f t="shared" si="7"/>
        <v>-2.084570605187322</v>
      </c>
      <c r="F13" s="36">
        <f t="shared" si="7"/>
        <v>-2.084570605187322</v>
      </c>
      <c r="G13" s="36">
        <f t="shared" si="7"/>
        <v>-2.084570605187322</v>
      </c>
      <c r="H13" s="36">
        <f t="shared" si="7"/>
        <v>-2.084570605187322</v>
      </c>
      <c r="I13" s="36">
        <f t="shared" si="7"/>
        <v>-2.095681152720889</v>
      </c>
      <c r="J13" s="36">
        <f t="shared" si="7"/>
        <v>-2.892386952516066</v>
      </c>
      <c r="K13" s="36">
        <f t="shared" si="7"/>
        <v>-3.0449964237882305</v>
      </c>
      <c r="L13" s="36">
        <f t="shared" si="7"/>
        <v>-3.0459470192028597</v>
      </c>
      <c r="M13" s="36">
        <f t="shared" si="7"/>
        <v>-3.257789478816246</v>
      </c>
      <c r="N13" s="36">
        <f t="shared" si="7"/>
        <v>-3.257789478816246</v>
      </c>
      <c r="O13" s="36">
        <f t="shared" si="7"/>
        <v>-3.257789478816246</v>
      </c>
      <c r="P13" s="36">
        <f t="shared" si="7"/>
        <v>-3.257789478816246</v>
      </c>
      <c r="Q13" s="34">
        <f t="shared" si="7"/>
        <v>1.5143910355486856</v>
      </c>
      <c r="R13" s="34">
        <f t="shared" si="7"/>
        <v>1.5143910355486856</v>
      </c>
      <c r="S13" s="34">
        <f t="shared" si="7"/>
        <v>1.5143910355486856</v>
      </c>
      <c r="T13" s="34">
        <f t="shared" si="7"/>
        <v>1.5143910355486856</v>
      </c>
      <c r="U13" s="34">
        <f t="shared" si="7"/>
        <v>1.4382444889779542</v>
      </c>
      <c r="V13" s="35">
        <f t="shared" si="7"/>
        <v>1.4382444889779542</v>
      </c>
      <c r="W13" s="35">
        <f t="shared" si="7"/>
        <v>1.4382444889779542</v>
      </c>
      <c r="X13" s="35">
        <f t="shared" si="7"/>
        <v>1.4382444889779542</v>
      </c>
      <c r="Y13" s="35">
        <f t="shared" si="7"/>
        <v>0.947813664596274</v>
      </c>
      <c r="Z13" s="35">
        <f>Z12-Z14</f>
        <v>0.947813664596274</v>
      </c>
      <c r="AA13" s="35">
        <f>AA12-AA14</f>
        <v>0.947813664596274</v>
      </c>
      <c r="AB13" s="35">
        <f>AB12-AB14</f>
        <v>0.9456521739130448</v>
      </c>
      <c r="AC13" s="35">
        <f t="shared" si="7"/>
        <v>-5.736042650636897</v>
      </c>
      <c r="AD13" s="12"/>
      <c r="AE13" s="5">
        <f>(B13+C13+D13)/4</f>
        <v>-0.4037270453798691</v>
      </c>
      <c r="AF13" s="5">
        <f t="shared" si="1"/>
        <v>-2.084570605187322</v>
      </c>
      <c r="AG13" s="5">
        <f t="shared" si="2"/>
        <v>-2.7697528870570114</v>
      </c>
      <c r="AH13" s="5">
        <f t="shared" si="3"/>
        <v>-3.257789478816246</v>
      </c>
      <c r="AI13" s="5">
        <f t="shared" si="4"/>
        <v>1.5143910355486856</v>
      </c>
      <c r="AJ13" s="5">
        <f>(U13+V13+W13+X13)/4</f>
        <v>1.4382444889779542</v>
      </c>
      <c r="AK13" s="5">
        <f>(Y13+Z13+AA13+AB13)/4</f>
        <v>0.9472732919254667</v>
      </c>
    </row>
    <row r="14" spans="1:37" ht="12.75">
      <c r="A14" s="4" t="s">
        <v>3</v>
      </c>
      <c r="B14" s="36">
        <v>0</v>
      </c>
      <c r="C14" s="34">
        <f aca="true" t="shared" si="8" ref="C14:S14">C8/C6*C12</f>
        <v>-1.864992150706436</v>
      </c>
      <c r="D14" s="34">
        <f t="shared" si="8"/>
        <v>-9.720099667774086</v>
      </c>
      <c r="E14" s="34">
        <f t="shared" si="8"/>
        <v>-15.115429394812677</v>
      </c>
      <c r="F14" s="34">
        <f t="shared" si="8"/>
        <v>-15.115429394812677</v>
      </c>
      <c r="G14" s="34">
        <f t="shared" si="8"/>
        <v>-15.115429394812677</v>
      </c>
      <c r="H14" s="34">
        <f t="shared" si="8"/>
        <v>-15.115429394812677</v>
      </c>
      <c r="I14" s="34">
        <f t="shared" si="8"/>
        <v>-16.0672695762565</v>
      </c>
      <c r="J14" s="34">
        <f t="shared" si="8"/>
        <v>-22.17425253245933</v>
      </c>
      <c r="K14" s="34">
        <f t="shared" si="8"/>
        <v>-23.344089360302014</v>
      </c>
      <c r="L14" s="34">
        <f t="shared" si="8"/>
        <v>-23.351376982754118</v>
      </c>
      <c r="M14" s="34">
        <f t="shared" si="8"/>
        <v>-26.642210521183753</v>
      </c>
      <c r="N14" s="34">
        <f t="shared" si="8"/>
        <v>-26.642210521183753</v>
      </c>
      <c r="O14" s="34">
        <f t="shared" si="8"/>
        <v>-26.642210521183753</v>
      </c>
      <c r="P14" s="34">
        <f t="shared" si="8"/>
        <v>-26.642210521183753</v>
      </c>
      <c r="Q14" s="34">
        <f t="shared" si="8"/>
        <v>12.385608964451315</v>
      </c>
      <c r="R14" s="34">
        <f t="shared" si="8"/>
        <v>12.385608964451315</v>
      </c>
      <c r="S14" s="34">
        <f t="shared" si="8"/>
        <v>12.385608964451315</v>
      </c>
      <c r="T14" s="34">
        <f aca="true" t="shared" si="9" ref="T14:AC14">T8/T6*T12</f>
        <v>12.385608964451315</v>
      </c>
      <c r="U14" s="34">
        <f t="shared" si="9"/>
        <v>11.761755511022045</v>
      </c>
      <c r="V14" s="34">
        <f t="shared" si="9"/>
        <v>11.761755511022045</v>
      </c>
      <c r="W14" s="34">
        <f t="shared" si="9"/>
        <v>11.761755511022045</v>
      </c>
      <c r="X14" s="34">
        <f t="shared" si="9"/>
        <v>11.761755511022045</v>
      </c>
      <c r="Y14" s="34">
        <f t="shared" si="9"/>
        <v>7.752186335403725</v>
      </c>
      <c r="Z14" s="34">
        <f t="shared" si="9"/>
        <v>7.752186335403725</v>
      </c>
      <c r="AA14" s="34">
        <f t="shared" si="9"/>
        <v>7.752186335403725</v>
      </c>
      <c r="AB14" s="34">
        <f t="shared" si="9"/>
        <v>7.7543478260869545</v>
      </c>
      <c r="AC14" s="34">
        <f t="shared" si="9"/>
        <v>-45.363957349363105</v>
      </c>
      <c r="AD14" s="12"/>
      <c r="AE14" s="5">
        <f>(B14+C14+D14)/4</f>
        <v>-2.8962729546201307</v>
      </c>
      <c r="AF14" s="5">
        <f>(E14+F14+G14+H14)/4</f>
        <v>-15.115429394812677</v>
      </c>
      <c r="AG14" s="5">
        <f>(I14+J14+K14+L14)/4</f>
        <v>-21.234247112942988</v>
      </c>
      <c r="AH14" s="5">
        <f>(M14+N14+O14+P14)/4</f>
        <v>-26.642210521183753</v>
      </c>
      <c r="AI14" s="5">
        <f>(Q14+R14+S14+T14)/4</f>
        <v>12.385608964451315</v>
      </c>
      <c r="AJ14" s="5">
        <f>(U14+V14+W14+X14)/4</f>
        <v>11.761755511022045</v>
      </c>
      <c r="AK14" s="5">
        <f>(Y14+Z14+AA14+AB14)/4</f>
        <v>7.752726708074533</v>
      </c>
    </row>
    <row r="15" spans="1:37" ht="12.75">
      <c r="A15" s="2" t="s">
        <v>4</v>
      </c>
      <c r="B15" s="33">
        <f aca="true" t="shared" si="10" ref="B15:U15">B11-B12</f>
        <v>217.9</v>
      </c>
      <c r="C15" s="33">
        <f t="shared" si="10"/>
        <v>199.72142857142856</v>
      </c>
      <c r="D15" s="33">
        <f t="shared" si="10"/>
        <v>189.67857142857142</v>
      </c>
      <c r="E15" s="33">
        <f t="shared" si="10"/>
        <v>192.1</v>
      </c>
      <c r="F15" s="33">
        <f t="shared" si="10"/>
        <v>205.7</v>
      </c>
      <c r="G15" s="33">
        <f t="shared" si="10"/>
        <v>214.1</v>
      </c>
      <c r="H15" s="33">
        <f t="shared" si="10"/>
        <v>227.39999999999998</v>
      </c>
      <c r="I15" s="33">
        <f t="shared" si="10"/>
        <v>252.2629507289774</v>
      </c>
      <c r="J15" s="33">
        <f t="shared" si="10"/>
        <v>253.96663948497542</v>
      </c>
      <c r="K15" s="33">
        <f t="shared" si="10"/>
        <v>271.88908578409024</v>
      </c>
      <c r="L15" s="33">
        <f t="shared" si="10"/>
        <v>291.09732400195696</v>
      </c>
      <c r="M15" s="33">
        <f t="shared" si="10"/>
        <v>312.39099999999996</v>
      </c>
      <c r="N15" s="33">
        <f t="shared" si="10"/>
        <v>336.952</v>
      </c>
      <c r="O15" s="33">
        <f t="shared" si="10"/>
        <v>332.43199999999996</v>
      </c>
      <c r="P15" s="33">
        <f t="shared" si="10"/>
        <v>367.22999999999996</v>
      </c>
      <c r="Q15" s="34">
        <f t="shared" si="10"/>
        <v>375.06600000000003</v>
      </c>
      <c r="R15" s="34">
        <f t="shared" si="10"/>
        <v>379.86100000000005</v>
      </c>
      <c r="S15" s="34">
        <f t="shared" si="10"/>
        <v>359.18</v>
      </c>
      <c r="T15" s="34">
        <f t="shared" si="10"/>
        <v>401.725</v>
      </c>
      <c r="U15" s="34">
        <f t="shared" si="10"/>
        <v>419.637</v>
      </c>
      <c r="V15" s="35">
        <f aca="true" t="shared" si="11" ref="V15:AB15">V11-V12</f>
        <v>446.76300000000003</v>
      </c>
      <c r="W15" s="35">
        <f t="shared" si="11"/>
        <v>457.214</v>
      </c>
      <c r="X15" s="35">
        <f t="shared" si="11"/>
        <v>439.209</v>
      </c>
      <c r="Y15" s="35">
        <f t="shared" si="11"/>
        <v>443.77500000000003</v>
      </c>
      <c r="Z15" s="35">
        <f t="shared" si="11"/>
        <v>481.40000000000003</v>
      </c>
      <c r="AA15" s="35">
        <f t="shared" si="11"/>
        <v>460.7</v>
      </c>
      <c r="AB15" s="35">
        <f t="shared" si="11"/>
        <v>445.7</v>
      </c>
      <c r="AC15" s="35"/>
      <c r="AF15" s="5">
        <f t="shared" si="1"/>
        <v>209.825</v>
      </c>
      <c r="AG15" s="5">
        <f t="shared" si="2"/>
        <v>267.304</v>
      </c>
      <c r="AH15" s="5">
        <f t="shared" si="3"/>
        <v>337.25124999999997</v>
      </c>
      <c r="AI15" s="5">
        <f t="shared" si="4"/>
        <v>378.9580000000001</v>
      </c>
      <c r="AJ15" s="5">
        <f>(U15+V15+W15+X15)/4</f>
        <v>440.70575</v>
      </c>
      <c r="AK15" s="5">
        <f>(Y15+Z15+AA15+AB15)/4</f>
        <v>457.89375</v>
      </c>
    </row>
    <row r="16" spans="2:29" ht="12.75">
      <c r="B16" s="33"/>
      <c r="C16" s="34"/>
      <c r="D16" s="34"/>
      <c r="E16" s="34"/>
      <c r="F16" s="34"/>
      <c r="G16" s="34"/>
      <c r="H16" s="34"/>
      <c r="I16" s="34"/>
      <c r="J16" s="34"/>
      <c r="K16" s="34"/>
      <c r="L16" s="34"/>
      <c r="M16" s="34"/>
      <c r="N16" s="34"/>
      <c r="O16" s="34"/>
      <c r="P16" s="34"/>
      <c r="Q16" s="34"/>
      <c r="R16" s="34"/>
      <c r="S16" s="34"/>
      <c r="T16" s="34"/>
      <c r="U16" s="34"/>
      <c r="V16" s="35"/>
      <c r="W16" s="35"/>
      <c r="X16" s="35"/>
      <c r="Y16" s="35"/>
      <c r="Z16" s="35"/>
      <c r="AA16" s="35"/>
      <c r="AB16" s="35"/>
      <c r="AC16" s="35"/>
    </row>
    <row r="17" spans="1:37" ht="12.75">
      <c r="A17" s="1" t="s">
        <v>6</v>
      </c>
      <c r="B17" s="33">
        <v>537.1</v>
      </c>
      <c r="C17" s="33">
        <v>473.6</v>
      </c>
      <c r="D17" s="33">
        <v>472.4</v>
      </c>
      <c r="E17" s="33">
        <v>518.9</v>
      </c>
      <c r="F17" s="33">
        <v>553.6</v>
      </c>
      <c r="G17" s="33">
        <v>589.5</v>
      </c>
      <c r="H17" s="33">
        <v>641.3</v>
      </c>
      <c r="I17" s="33">
        <v>625.3</v>
      </c>
      <c r="J17" s="33">
        <v>622.2</v>
      </c>
      <c r="K17" s="33">
        <v>672.7</v>
      </c>
      <c r="L17" s="33">
        <v>738.9</v>
      </c>
      <c r="M17" s="33">
        <v>845.808</v>
      </c>
      <c r="N17" s="33">
        <v>892.539</v>
      </c>
      <c r="O17" s="33">
        <v>896.736</v>
      </c>
      <c r="P17" s="33">
        <v>954.152</v>
      </c>
      <c r="Q17" s="34">
        <v>1169.362</v>
      </c>
      <c r="R17" s="34">
        <v>1184.915</v>
      </c>
      <c r="S17" s="34">
        <v>1155.199</v>
      </c>
      <c r="T17" s="34">
        <v>1237.331</v>
      </c>
      <c r="U17" s="34">
        <v>1307.324</v>
      </c>
      <c r="V17" s="35">
        <v>1382.357</v>
      </c>
      <c r="W17" s="35">
        <v>1381.03</v>
      </c>
      <c r="X17" s="35">
        <v>1336.773</v>
      </c>
      <c r="Y17" s="35">
        <v>1363.288</v>
      </c>
      <c r="Z17" s="35">
        <v>1441.4</v>
      </c>
      <c r="AA17" s="35">
        <v>1410.2</v>
      </c>
      <c r="AB17" s="35">
        <v>1425.5</v>
      </c>
      <c r="AC17" s="35"/>
      <c r="AF17" s="5">
        <f t="shared" si="1"/>
        <v>575.825</v>
      </c>
      <c r="AG17" s="5">
        <f t="shared" si="2"/>
        <v>664.775</v>
      </c>
      <c r="AH17" s="5">
        <f t="shared" si="3"/>
        <v>897.30875</v>
      </c>
      <c r="AI17" s="5">
        <f t="shared" si="4"/>
        <v>1186.70175</v>
      </c>
      <c r="AJ17" s="5">
        <f>(U17+V17+W17+X17)/4</f>
        <v>1351.871</v>
      </c>
      <c r="AK17" s="5">
        <f>(Y17+Z17+AA17+AB17)/4</f>
        <v>1410.097</v>
      </c>
    </row>
    <row r="18" spans="1:37" ht="12.75">
      <c r="A18" s="2" t="s">
        <v>1</v>
      </c>
      <c r="B18" s="33">
        <v>0</v>
      </c>
      <c r="C18" s="33">
        <f aca="true" t="shared" si="12" ref="C18:T18">C6-C12</f>
        <v>-6.978571428571429</v>
      </c>
      <c r="D18" s="33">
        <f t="shared" si="12"/>
        <v>-36.22142857142857</v>
      </c>
      <c r="E18" s="33">
        <f t="shared" si="12"/>
        <v>-52.2</v>
      </c>
      <c r="F18" s="33">
        <f t="shared" si="12"/>
        <v>-52.2</v>
      </c>
      <c r="G18" s="33">
        <f t="shared" si="12"/>
        <v>-52.2</v>
      </c>
      <c r="H18" s="33">
        <f t="shared" si="12"/>
        <v>-52.2</v>
      </c>
      <c r="I18" s="33">
        <f t="shared" si="12"/>
        <v>-45.443049271022616</v>
      </c>
      <c r="J18" s="33">
        <f t="shared" si="12"/>
        <v>-68.5393605150246</v>
      </c>
      <c r="K18" s="33">
        <f t="shared" si="12"/>
        <v>-73.20491421590975</v>
      </c>
      <c r="L18" s="33">
        <f t="shared" si="12"/>
        <v>-73.19667599804302</v>
      </c>
      <c r="M18" s="33">
        <f t="shared" si="12"/>
        <v>-72.655</v>
      </c>
      <c r="N18" s="33">
        <f t="shared" si="12"/>
        <v>-72.655</v>
      </c>
      <c r="O18" s="33">
        <f t="shared" si="12"/>
        <v>-72.655</v>
      </c>
      <c r="P18" s="33">
        <f t="shared" si="12"/>
        <v>-72.655</v>
      </c>
      <c r="Q18" s="34">
        <f t="shared" si="12"/>
        <v>50.800000000000004</v>
      </c>
      <c r="R18" s="34">
        <f t="shared" si="12"/>
        <v>50.800000000000004</v>
      </c>
      <c r="S18" s="34">
        <f t="shared" si="12"/>
        <v>50.800000000000004</v>
      </c>
      <c r="T18" s="34">
        <f t="shared" si="12"/>
        <v>50.800000000000004</v>
      </c>
      <c r="U18" s="34">
        <f aca="true" t="shared" si="13" ref="U18:Z18">U6-U12</f>
        <v>36.7</v>
      </c>
      <c r="V18" s="35">
        <f t="shared" si="13"/>
        <v>36.7</v>
      </c>
      <c r="W18" s="35">
        <f t="shared" si="13"/>
        <v>36.7</v>
      </c>
      <c r="X18" s="35">
        <f t="shared" si="13"/>
        <v>36.7</v>
      </c>
      <c r="Y18" s="35">
        <f t="shared" si="13"/>
        <v>23.500000000000004</v>
      </c>
      <c r="Z18" s="35">
        <f t="shared" si="13"/>
        <v>23.500000000000004</v>
      </c>
      <c r="AA18" s="35">
        <f>AA6-AA12</f>
        <v>23.500000000000004</v>
      </c>
      <c r="AB18" s="35">
        <v>23.5</v>
      </c>
      <c r="AC18" s="35">
        <v>23.5</v>
      </c>
      <c r="AE18" s="5">
        <f>(B18+C18+D18)/4</f>
        <v>-10.799999999999999</v>
      </c>
      <c r="AF18" s="5">
        <f t="shared" si="1"/>
        <v>-52.2</v>
      </c>
      <c r="AG18" s="5">
        <f t="shared" si="2"/>
        <v>-65.096</v>
      </c>
      <c r="AH18" s="5">
        <f t="shared" si="3"/>
        <v>-72.655</v>
      </c>
      <c r="AI18" s="5">
        <f t="shared" si="4"/>
        <v>50.800000000000004</v>
      </c>
      <c r="AJ18" s="5">
        <f>(U18+V18+W18+X18)/4</f>
        <v>36.7</v>
      </c>
      <c r="AK18" s="5">
        <f>(Y18+Z18+AA18+AB18)/4</f>
        <v>23.500000000000004</v>
      </c>
    </row>
    <row r="19" spans="1:37" ht="12.75">
      <c r="A19" s="2" t="s">
        <v>4</v>
      </c>
      <c r="B19" s="33">
        <f aca="true" t="shared" si="14" ref="B19:AB19">B17-B18</f>
        <v>537.1</v>
      </c>
      <c r="C19" s="33">
        <f t="shared" si="14"/>
        <v>480.5785714285715</v>
      </c>
      <c r="D19" s="33">
        <f t="shared" si="14"/>
        <v>508.62142857142857</v>
      </c>
      <c r="E19" s="33">
        <f t="shared" si="14"/>
        <v>571.1</v>
      </c>
      <c r="F19" s="33">
        <f t="shared" si="14"/>
        <v>605.8000000000001</v>
      </c>
      <c r="G19" s="33">
        <f t="shared" si="14"/>
        <v>641.7</v>
      </c>
      <c r="H19" s="33">
        <f t="shared" si="14"/>
        <v>693.5</v>
      </c>
      <c r="I19" s="33">
        <f t="shared" si="14"/>
        <v>670.7430492710225</v>
      </c>
      <c r="J19" s="33">
        <f t="shared" si="14"/>
        <v>690.7393605150246</v>
      </c>
      <c r="K19" s="33">
        <f t="shared" si="14"/>
        <v>745.9049142159098</v>
      </c>
      <c r="L19" s="33">
        <f t="shared" si="14"/>
        <v>812.096675998043</v>
      </c>
      <c r="M19" s="33">
        <f t="shared" si="14"/>
        <v>918.463</v>
      </c>
      <c r="N19" s="33">
        <f t="shared" si="14"/>
        <v>965.194</v>
      </c>
      <c r="O19" s="33">
        <f t="shared" si="14"/>
        <v>969.391</v>
      </c>
      <c r="P19" s="33">
        <f t="shared" si="14"/>
        <v>1026.807</v>
      </c>
      <c r="Q19" s="34">
        <f t="shared" si="14"/>
        <v>1118.5620000000001</v>
      </c>
      <c r="R19" s="34">
        <f t="shared" si="14"/>
        <v>1134.115</v>
      </c>
      <c r="S19" s="34">
        <f t="shared" si="14"/>
        <v>1104.3990000000001</v>
      </c>
      <c r="T19" s="34">
        <f t="shared" si="14"/>
        <v>1186.531</v>
      </c>
      <c r="U19" s="34">
        <f t="shared" si="14"/>
        <v>1270.624</v>
      </c>
      <c r="V19" s="35">
        <f t="shared" si="14"/>
        <v>1345.657</v>
      </c>
      <c r="W19" s="35">
        <f t="shared" si="14"/>
        <v>1344.33</v>
      </c>
      <c r="X19" s="35">
        <f t="shared" si="14"/>
        <v>1300.0729999999999</v>
      </c>
      <c r="Y19" s="35">
        <f t="shared" si="14"/>
        <v>1339.788</v>
      </c>
      <c r="Z19" s="35">
        <f t="shared" si="14"/>
        <v>1417.9</v>
      </c>
      <c r="AA19" s="35">
        <f t="shared" si="14"/>
        <v>1386.7</v>
      </c>
      <c r="AB19" s="35">
        <f t="shared" si="14"/>
        <v>1402</v>
      </c>
      <c r="AC19" s="35"/>
      <c r="AF19" s="5">
        <f t="shared" si="1"/>
        <v>628.0250000000001</v>
      </c>
      <c r="AG19" s="5">
        <f t="shared" si="2"/>
        <v>729.871</v>
      </c>
      <c r="AH19" s="5">
        <f t="shared" si="3"/>
        <v>969.9637499999999</v>
      </c>
      <c r="AI19" s="5">
        <f t="shared" si="4"/>
        <v>1135.90175</v>
      </c>
      <c r="AJ19" s="5">
        <f>(U19+V19+W19+X19)/4</f>
        <v>1315.1709999999998</v>
      </c>
      <c r="AK19" s="5">
        <f>(Y19+Z19+AA19+AB19)/4</f>
        <v>1386.597</v>
      </c>
    </row>
    <row r="20" spans="2:29" ht="12.75">
      <c r="B20" s="33"/>
      <c r="C20" s="33"/>
      <c r="D20" s="33"/>
      <c r="E20" s="33"/>
      <c r="F20" s="33"/>
      <c r="G20" s="33"/>
      <c r="H20" s="33"/>
      <c r="I20" s="33"/>
      <c r="J20" s="33"/>
      <c r="K20" s="33"/>
      <c r="L20" s="33"/>
      <c r="M20" s="33"/>
      <c r="N20" s="33"/>
      <c r="O20" s="33"/>
      <c r="P20" s="33"/>
      <c r="Q20" s="34"/>
      <c r="R20" s="34"/>
      <c r="S20" s="34"/>
      <c r="T20" s="34"/>
      <c r="U20" s="34"/>
      <c r="V20" s="35"/>
      <c r="W20" s="35"/>
      <c r="X20" s="35"/>
      <c r="Y20" s="35"/>
      <c r="Z20" s="35"/>
      <c r="AA20" s="35"/>
      <c r="AB20" s="35"/>
      <c r="AC20" s="35"/>
    </row>
    <row r="21" spans="1:37" ht="12.75">
      <c r="A21" s="1" t="s">
        <v>8</v>
      </c>
      <c r="B21" s="33">
        <v>783.1</v>
      </c>
      <c r="C21" s="33">
        <v>714.5</v>
      </c>
      <c r="D21" s="33">
        <v>793</v>
      </c>
      <c r="E21" s="33">
        <v>829.4</v>
      </c>
      <c r="F21" s="33">
        <v>864.3</v>
      </c>
      <c r="G21" s="33">
        <v>895.4</v>
      </c>
      <c r="H21" s="33">
        <v>956.1</v>
      </c>
      <c r="I21" s="33">
        <v>923.6</v>
      </c>
      <c r="J21" s="33">
        <v>956.2</v>
      </c>
      <c r="K21" s="33">
        <v>1016.2</v>
      </c>
      <c r="L21" s="33">
        <v>1076.5</v>
      </c>
      <c r="M21" s="33">
        <v>1184.037</v>
      </c>
      <c r="N21" s="33">
        <v>1227.361</v>
      </c>
      <c r="O21" s="33">
        <v>1218.725</v>
      </c>
      <c r="P21" s="33">
        <v>1294.779</v>
      </c>
      <c r="Q21" s="34">
        <v>1376.694</v>
      </c>
      <c r="R21" s="34">
        <v>1404.037</v>
      </c>
      <c r="S21" s="34">
        <v>1297.88</v>
      </c>
      <c r="T21" s="34">
        <v>1412.457</v>
      </c>
      <c r="U21" s="34">
        <v>1515.471</v>
      </c>
      <c r="V21" s="35">
        <v>1575.518</v>
      </c>
      <c r="W21" s="35">
        <v>1592.546</v>
      </c>
      <c r="X21" s="35">
        <v>1531.234</v>
      </c>
      <c r="Y21" s="35">
        <v>1547.66</v>
      </c>
      <c r="Z21" s="35">
        <v>1642.366</v>
      </c>
      <c r="AA21" s="35">
        <v>1621.9</v>
      </c>
      <c r="AB21" s="35">
        <v>1569</v>
      </c>
      <c r="AC21" s="35"/>
      <c r="AF21" s="5">
        <f t="shared" si="1"/>
        <v>886.3</v>
      </c>
      <c r="AG21" s="5">
        <f t="shared" si="2"/>
        <v>993.125</v>
      </c>
      <c r="AH21" s="5">
        <f t="shared" si="3"/>
        <v>1231.2255</v>
      </c>
      <c r="AI21" s="5">
        <f t="shared" si="4"/>
        <v>1372.767</v>
      </c>
      <c r="AJ21" s="5">
        <f>(U21+V21+W21+X21)/4</f>
        <v>1553.69225</v>
      </c>
      <c r="AK21" s="5">
        <f>(Y21+Z21+AA21+AB21)/4</f>
        <v>1595.2314999999999</v>
      </c>
    </row>
    <row r="22" spans="1:37" ht="12.75">
      <c r="A22" s="2" t="s">
        <v>1</v>
      </c>
      <c r="B22" s="33">
        <v>0</v>
      </c>
      <c r="C22" s="33">
        <v>0</v>
      </c>
      <c r="D22" s="33">
        <v>0</v>
      </c>
      <c r="E22" s="33">
        <v>0</v>
      </c>
      <c r="F22" s="33">
        <v>0</v>
      </c>
      <c r="G22" s="33">
        <v>0</v>
      </c>
      <c r="H22" s="33">
        <v>0</v>
      </c>
      <c r="I22" s="33">
        <v>0</v>
      </c>
      <c r="J22" s="33">
        <v>0</v>
      </c>
      <c r="K22" s="33">
        <v>0</v>
      </c>
      <c r="L22" s="33">
        <v>0</v>
      </c>
      <c r="M22" s="33">
        <v>0</v>
      </c>
      <c r="N22" s="33">
        <v>0</v>
      </c>
      <c r="O22" s="33">
        <v>0</v>
      </c>
      <c r="P22" s="33">
        <v>0</v>
      </c>
      <c r="Q22" s="34">
        <v>0</v>
      </c>
      <c r="R22" s="34">
        <v>0</v>
      </c>
      <c r="S22" s="34">
        <v>0</v>
      </c>
      <c r="T22" s="34">
        <v>0</v>
      </c>
      <c r="U22" s="34">
        <v>0</v>
      </c>
      <c r="V22" s="35">
        <v>0</v>
      </c>
      <c r="W22" s="35">
        <v>0</v>
      </c>
      <c r="X22" s="35">
        <v>0</v>
      </c>
      <c r="Y22" s="35">
        <v>0</v>
      </c>
      <c r="Z22" s="35">
        <v>0</v>
      </c>
      <c r="AA22" s="35">
        <v>0</v>
      </c>
      <c r="AB22" s="35">
        <v>0</v>
      </c>
      <c r="AC22" s="35">
        <v>0</v>
      </c>
      <c r="AE22" s="5">
        <f>(B22+C22+D22)/4</f>
        <v>0</v>
      </c>
      <c r="AF22" s="5">
        <f t="shared" si="1"/>
        <v>0</v>
      </c>
      <c r="AG22" s="5">
        <f t="shared" si="2"/>
        <v>0</v>
      </c>
      <c r="AH22" s="5">
        <f t="shared" si="3"/>
        <v>0</v>
      </c>
      <c r="AI22" s="5">
        <f t="shared" si="4"/>
        <v>0</v>
      </c>
      <c r="AJ22" s="5">
        <f>(U22+V22+W22+X22)/4</f>
        <v>0</v>
      </c>
      <c r="AK22" s="5">
        <f>(Y22+Z22+AA22+AB22)/4</f>
        <v>0</v>
      </c>
    </row>
    <row r="23" spans="1:37" ht="12.75">
      <c r="A23" s="2" t="s">
        <v>4</v>
      </c>
      <c r="B23" s="33">
        <f aca="true" t="shared" si="15" ref="B23:AB23">B21-B22</f>
        <v>783.1</v>
      </c>
      <c r="C23" s="33">
        <f t="shared" si="15"/>
        <v>714.5</v>
      </c>
      <c r="D23" s="33">
        <f t="shared" si="15"/>
        <v>793</v>
      </c>
      <c r="E23" s="33">
        <f t="shared" si="15"/>
        <v>829.4</v>
      </c>
      <c r="F23" s="33">
        <f t="shared" si="15"/>
        <v>864.3</v>
      </c>
      <c r="G23" s="33">
        <f t="shared" si="15"/>
        <v>895.4</v>
      </c>
      <c r="H23" s="33">
        <f t="shared" si="15"/>
        <v>956.1</v>
      </c>
      <c r="I23" s="33">
        <f t="shared" si="15"/>
        <v>923.6</v>
      </c>
      <c r="J23" s="33">
        <f t="shared" si="15"/>
        <v>956.2</v>
      </c>
      <c r="K23" s="33">
        <f t="shared" si="15"/>
        <v>1016.2</v>
      </c>
      <c r="L23" s="33">
        <f t="shared" si="15"/>
        <v>1076.5</v>
      </c>
      <c r="M23" s="33">
        <f t="shared" si="15"/>
        <v>1184.037</v>
      </c>
      <c r="N23" s="33">
        <f t="shared" si="15"/>
        <v>1227.361</v>
      </c>
      <c r="O23" s="33">
        <f t="shared" si="15"/>
        <v>1218.725</v>
      </c>
      <c r="P23" s="33">
        <f t="shared" si="15"/>
        <v>1294.779</v>
      </c>
      <c r="Q23" s="34">
        <f t="shared" si="15"/>
        <v>1376.694</v>
      </c>
      <c r="R23" s="34">
        <f t="shared" si="15"/>
        <v>1404.037</v>
      </c>
      <c r="S23" s="34">
        <f t="shared" si="15"/>
        <v>1297.88</v>
      </c>
      <c r="T23" s="34">
        <f t="shared" si="15"/>
        <v>1412.457</v>
      </c>
      <c r="U23" s="34">
        <f t="shared" si="15"/>
        <v>1515.471</v>
      </c>
      <c r="V23" s="35">
        <f t="shared" si="15"/>
        <v>1575.518</v>
      </c>
      <c r="W23" s="35">
        <f t="shared" si="15"/>
        <v>1592.546</v>
      </c>
      <c r="X23" s="35">
        <f t="shared" si="15"/>
        <v>1531.234</v>
      </c>
      <c r="Y23" s="35">
        <f t="shared" si="15"/>
        <v>1547.66</v>
      </c>
      <c r="Z23" s="35">
        <f t="shared" si="15"/>
        <v>1642.366</v>
      </c>
      <c r="AA23" s="35">
        <f t="shared" si="15"/>
        <v>1621.9</v>
      </c>
      <c r="AB23" s="35">
        <f t="shared" si="15"/>
        <v>1569</v>
      </c>
      <c r="AC23" s="35"/>
      <c r="AF23" s="5">
        <f t="shared" si="1"/>
        <v>886.3</v>
      </c>
      <c r="AG23" s="5">
        <f t="shared" si="2"/>
        <v>993.125</v>
      </c>
      <c r="AH23" s="5">
        <f t="shared" si="3"/>
        <v>1231.2255</v>
      </c>
      <c r="AI23" s="5">
        <f t="shared" si="4"/>
        <v>1372.767</v>
      </c>
      <c r="AJ23" s="5">
        <f>(U23+V23+W23+X23)/4</f>
        <v>1553.69225</v>
      </c>
      <c r="AK23" s="5">
        <f>(Y23+Z23+AA23+AB23)/4</f>
        <v>1595.2314999999999</v>
      </c>
    </row>
    <row r="24" spans="2:29" ht="12.75">
      <c r="B24" s="33"/>
      <c r="C24" s="33"/>
      <c r="D24" s="33"/>
      <c r="E24" s="33"/>
      <c r="F24" s="33"/>
      <c r="G24" s="33"/>
      <c r="H24" s="33"/>
      <c r="I24" s="33"/>
      <c r="J24" s="33"/>
      <c r="K24" s="33"/>
      <c r="L24" s="33"/>
      <c r="M24" s="33"/>
      <c r="N24" s="33"/>
      <c r="O24" s="33"/>
      <c r="P24" s="33"/>
      <c r="Q24" s="34"/>
      <c r="R24" s="34"/>
      <c r="S24" s="34"/>
      <c r="T24" s="34"/>
      <c r="U24" s="34"/>
      <c r="V24" s="35"/>
      <c r="W24" s="35"/>
      <c r="X24" s="35"/>
      <c r="Y24" s="35"/>
      <c r="Z24" s="35"/>
      <c r="AA24" s="35"/>
      <c r="AB24" s="35"/>
      <c r="AC24" s="35"/>
    </row>
    <row r="25" spans="1:37" ht="12.75">
      <c r="A25" s="23" t="s">
        <v>33</v>
      </c>
      <c r="B25" s="33">
        <f aca="true" t="shared" si="16" ref="B25:Z25">B21-B11</f>
        <v>565.2</v>
      </c>
      <c r="C25" s="33">
        <f t="shared" si="16"/>
        <v>516.9</v>
      </c>
      <c r="D25" s="33">
        <f t="shared" si="16"/>
        <v>614.4</v>
      </c>
      <c r="E25" s="33">
        <f t="shared" si="16"/>
        <v>654.5</v>
      </c>
      <c r="F25" s="33">
        <f t="shared" si="16"/>
        <v>675.8</v>
      </c>
      <c r="G25" s="33">
        <f t="shared" si="16"/>
        <v>698.5</v>
      </c>
      <c r="H25" s="33">
        <f t="shared" si="16"/>
        <v>745.9000000000001</v>
      </c>
      <c r="I25" s="33">
        <f t="shared" si="16"/>
        <v>689.5</v>
      </c>
      <c r="J25" s="33">
        <f t="shared" si="16"/>
        <v>727.3000000000001</v>
      </c>
      <c r="K25" s="33">
        <f t="shared" si="16"/>
        <v>770.7</v>
      </c>
      <c r="L25" s="33">
        <f t="shared" si="16"/>
        <v>811.8</v>
      </c>
      <c r="M25" s="33">
        <f t="shared" si="16"/>
        <v>901.546</v>
      </c>
      <c r="N25" s="33">
        <f t="shared" si="16"/>
        <v>920.3090000000001</v>
      </c>
      <c r="O25" s="33">
        <f t="shared" si="16"/>
        <v>916.193</v>
      </c>
      <c r="P25" s="33">
        <f t="shared" si="16"/>
        <v>957.4490000000001</v>
      </c>
      <c r="Q25" s="33">
        <f t="shared" si="16"/>
        <v>987.728</v>
      </c>
      <c r="R25" s="33">
        <f t="shared" si="16"/>
        <v>1010.2760000000001</v>
      </c>
      <c r="S25" s="33">
        <f t="shared" si="16"/>
        <v>924.8000000000002</v>
      </c>
      <c r="T25" s="33">
        <f t="shared" si="16"/>
        <v>996.8320000000001</v>
      </c>
      <c r="U25" s="33">
        <f t="shared" si="16"/>
        <v>1082.634</v>
      </c>
      <c r="V25" s="33">
        <f t="shared" si="16"/>
        <v>1115.555</v>
      </c>
      <c r="W25" s="33">
        <f t="shared" si="16"/>
        <v>1122.132</v>
      </c>
      <c r="X25" s="33">
        <f t="shared" si="16"/>
        <v>1078.8249999999998</v>
      </c>
      <c r="Y25" s="33">
        <f t="shared" si="16"/>
        <v>1095.185</v>
      </c>
      <c r="Z25" s="33">
        <f t="shared" si="16"/>
        <v>1152.266</v>
      </c>
      <c r="AA25" s="33">
        <f aca="true" t="shared" si="17" ref="AA25:AC26">AA21-AA11</f>
        <v>1152.5</v>
      </c>
      <c r="AB25" s="33">
        <f t="shared" si="17"/>
        <v>1114.6</v>
      </c>
      <c r="AC25" s="33"/>
      <c r="AF25" s="5">
        <f t="shared" si="1"/>
        <v>693.675</v>
      </c>
      <c r="AG25" s="5">
        <f t="shared" si="2"/>
        <v>749.825</v>
      </c>
      <c r="AH25" s="5">
        <f t="shared" si="3"/>
        <v>923.87425</v>
      </c>
      <c r="AI25" s="5">
        <f t="shared" si="4"/>
        <v>979.9090000000001</v>
      </c>
      <c r="AJ25" s="5">
        <f>(U25+V25+W25+X25)/4</f>
        <v>1099.7865000000002</v>
      </c>
      <c r="AK25" s="5">
        <f>(Y25+Z25+AA25+AB25)/4</f>
        <v>1128.6377499999999</v>
      </c>
    </row>
    <row r="26" spans="1:37" ht="12.75">
      <c r="A26" s="2" t="s">
        <v>1</v>
      </c>
      <c r="B26" s="33">
        <f aca="true" t="shared" si="18" ref="B26:X26">B22-B12</f>
        <v>0</v>
      </c>
      <c r="C26" s="33">
        <f t="shared" si="18"/>
        <v>2.121428571428571</v>
      </c>
      <c r="D26" s="33">
        <f t="shared" si="18"/>
        <v>11.078571428571427</v>
      </c>
      <c r="E26" s="33">
        <f t="shared" si="18"/>
        <v>17.2</v>
      </c>
      <c r="F26" s="33">
        <f t="shared" si="18"/>
        <v>17.2</v>
      </c>
      <c r="G26" s="33">
        <f t="shared" si="18"/>
        <v>17.2</v>
      </c>
      <c r="H26" s="33">
        <f t="shared" si="18"/>
        <v>17.2</v>
      </c>
      <c r="I26" s="33">
        <f t="shared" si="18"/>
        <v>18.16295072897739</v>
      </c>
      <c r="J26" s="33">
        <f t="shared" si="18"/>
        <v>25.066639484975397</v>
      </c>
      <c r="K26" s="33">
        <f t="shared" si="18"/>
        <v>26.389085784090245</v>
      </c>
      <c r="L26" s="33">
        <f t="shared" si="18"/>
        <v>26.397324001956978</v>
      </c>
      <c r="M26" s="33">
        <f t="shared" si="18"/>
        <v>29.9</v>
      </c>
      <c r="N26" s="33">
        <f t="shared" si="18"/>
        <v>29.9</v>
      </c>
      <c r="O26" s="33">
        <f t="shared" si="18"/>
        <v>29.9</v>
      </c>
      <c r="P26" s="33">
        <f t="shared" si="18"/>
        <v>29.9</v>
      </c>
      <c r="Q26" s="34">
        <f t="shared" si="18"/>
        <v>-13.9</v>
      </c>
      <c r="R26" s="34">
        <f t="shared" si="18"/>
        <v>-13.9</v>
      </c>
      <c r="S26" s="34">
        <f t="shared" si="18"/>
        <v>-13.9</v>
      </c>
      <c r="T26" s="34">
        <f t="shared" si="18"/>
        <v>-13.9</v>
      </c>
      <c r="U26" s="34">
        <f t="shared" si="18"/>
        <v>-13.2</v>
      </c>
      <c r="V26" s="35">
        <f t="shared" si="18"/>
        <v>-13.2</v>
      </c>
      <c r="W26" s="35">
        <f t="shared" si="18"/>
        <v>-13.2</v>
      </c>
      <c r="X26" s="35">
        <f t="shared" si="18"/>
        <v>-13.2</v>
      </c>
      <c r="Y26" s="35">
        <f>Y22-Y12</f>
        <v>-8.7</v>
      </c>
      <c r="Z26" s="35">
        <f>Z22-Z12</f>
        <v>-8.7</v>
      </c>
      <c r="AA26" s="35">
        <f t="shared" si="17"/>
        <v>-8.7</v>
      </c>
      <c r="AB26" s="35">
        <f t="shared" si="17"/>
        <v>-8.7</v>
      </c>
      <c r="AC26" s="35">
        <f t="shared" si="17"/>
        <v>51.1</v>
      </c>
      <c r="AE26" s="5">
        <f>(B26+C26+D26)/4</f>
        <v>3.3</v>
      </c>
      <c r="AF26" s="5">
        <f t="shared" si="1"/>
        <v>17.2</v>
      </c>
      <c r="AG26" s="5">
        <f t="shared" si="2"/>
        <v>24.004</v>
      </c>
      <c r="AH26" s="5">
        <f t="shared" si="3"/>
        <v>29.9</v>
      </c>
      <c r="AI26" s="5">
        <f t="shared" si="4"/>
        <v>-13.9</v>
      </c>
      <c r="AJ26" s="5">
        <f>(U26+V26+W26+X26)/4</f>
        <v>-13.2</v>
      </c>
      <c r="AK26" s="5">
        <f>(Y26+Z26+AA26+AB26)/4</f>
        <v>-8.7</v>
      </c>
    </row>
    <row r="27" spans="1:37" ht="12.75">
      <c r="A27" s="2" t="s">
        <v>4</v>
      </c>
      <c r="B27" s="33">
        <f aca="true" t="shared" si="19" ref="B27:AB27">B25-B26</f>
        <v>565.2</v>
      </c>
      <c r="C27" s="33">
        <f t="shared" si="19"/>
        <v>514.7785714285714</v>
      </c>
      <c r="D27" s="33">
        <f t="shared" si="19"/>
        <v>603.3214285714286</v>
      </c>
      <c r="E27" s="33">
        <f t="shared" si="19"/>
        <v>637.3</v>
      </c>
      <c r="F27" s="33">
        <f t="shared" si="19"/>
        <v>658.5999999999999</v>
      </c>
      <c r="G27" s="33">
        <f t="shared" si="19"/>
        <v>681.3</v>
      </c>
      <c r="H27" s="33">
        <f t="shared" si="19"/>
        <v>728.7</v>
      </c>
      <c r="I27" s="33">
        <f t="shared" si="19"/>
        <v>671.3370492710226</v>
      </c>
      <c r="J27" s="33">
        <f t="shared" si="19"/>
        <v>702.2333605150246</v>
      </c>
      <c r="K27" s="33">
        <f t="shared" si="19"/>
        <v>744.3109142159097</v>
      </c>
      <c r="L27" s="33">
        <f t="shared" si="19"/>
        <v>785.4026759980429</v>
      </c>
      <c r="M27" s="33">
        <f t="shared" si="19"/>
        <v>871.6460000000001</v>
      </c>
      <c r="N27" s="33">
        <f t="shared" si="19"/>
        <v>890.4090000000001</v>
      </c>
      <c r="O27" s="33">
        <f t="shared" si="19"/>
        <v>886.293</v>
      </c>
      <c r="P27" s="33">
        <f t="shared" si="19"/>
        <v>927.5490000000001</v>
      </c>
      <c r="Q27" s="34">
        <f t="shared" si="19"/>
        <v>1001.6279999999999</v>
      </c>
      <c r="R27" s="34">
        <f t="shared" si="19"/>
        <v>1024.1760000000002</v>
      </c>
      <c r="S27" s="34">
        <f t="shared" si="19"/>
        <v>938.7000000000002</v>
      </c>
      <c r="T27" s="34">
        <f t="shared" si="19"/>
        <v>1010.7320000000001</v>
      </c>
      <c r="U27" s="34">
        <f t="shared" si="19"/>
        <v>1095.834</v>
      </c>
      <c r="V27" s="35">
        <f t="shared" si="19"/>
        <v>1128.755</v>
      </c>
      <c r="W27" s="35">
        <f t="shared" si="19"/>
        <v>1135.332</v>
      </c>
      <c r="X27" s="35">
        <f t="shared" si="19"/>
        <v>1092.0249999999999</v>
      </c>
      <c r="Y27" s="35">
        <f t="shared" si="19"/>
        <v>1103.885</v>
      </c>
      <c r="Z27" s="35">
        <f t="shared" si="19"/>
        <v>1160.9660000000001</v>
      </c>
      <c r="AA27" s="35">
        <f t="shared" si="19"/>
        <v>1161.2</v>
      </c>
      <c r="AB27" s="35">
        <f t="shared" si="19"/>
        <v>1123.3</v>
      </c>
      <c r="AC27" s="35"/>
      <c r="AF27" s="5">
        <f t="shared" si="1"/>
        <v>676.4749999999999</v>
      </c>
      <c r="AG27" s="5">
        <f t="shared" si="2"/>
        <v>725.8209999999999</v>
      </c>
      <c r="AH27" s="5">
        <f t="shared" si="3"/>
        <v>893.9742500000001</v>
      </c>
      <c r="AI27" s="5">
        <f t="shared" si="4"/>
        <v>993.8090000000001</v>
      </c>
      <c r="AJ27" s="5">
        <f>(U27+V27+W27+X27)/4</f>
        <v>1112.9865</v>
      </c>
      <c r="AK27" s="5">
        <f>(Y27+Z27+AA27+AB27)/4</f>
        <v>1137.3377500000001</v>
      </c>
    </row>
    <row r="28" spans="1:29" ht="12.75">
      <c r="A28" s="8"/>
      <c r="B28" s="3"/>
      <c r="C28" s="3"/>
      <c r="D28" s="3"/>
      <c r="E28" s="3"/>
      <c r="F28" s="3"/>
      <c r="G28" s="10"/>
      <c r="H28" s="10"/>
      <c r="I28" s="10"/>
      <c r="J28" s="10"/>
      <c r="K28" s="10"/>
      <c r="L28" s="10"/>
      <c r="M28" s="10"/>
      <c r="N28" s="10"/>
      <c r="O28" s="10"/>
      <c r="P28" s="10"/>
      <c r="Q28" s="11"/>
      <c r="R28" s="11"/>
      <c r="S28" s="11"/>
      <c r="T28" s="11"/>
      <c r="U28" s="11"/>
      <c r="V28" s="24"/>
      <c r="W28" s="24"/>
      <c r="X28" s="24"/>
      <c r="Y28" s="24"/>
      <c r="Z28" s="24"/>
      <c r="AA28" s="24"/>
      <c r="AB28" s="24"/>
      <c r="AC28" s="24"/>
    </row>
    <row r="29" ht="12.75">
      <c r="M29" s="14" t="s">
        <v>32</v>
      </c>
    </row>
    <row r="30" spans="1:37" ht="12.75">
      <c r="A30" s="1" t="s">
        <v>0</v>
      </c>
      <c r="C30" s="3">
        <f aca="true" t="shared" si="20" ref="C30:U30">C5-B5</f>
        <v>-83.89999999999998</v>
      </c>
      <c r="D30" s="3">
        <f t="shared" si="20"/>
        <v>-20.200000000000045</v>
      </c>
      <c r="E30" s="3">
        <f t="shared" si="20"/>
        <v>42.89999999999998</v>
      </c>
      <c r="F30" s="3">
        <f t="shared" si="20"/>
        <v>48.30000000000007</v>
      </c>
      <c r="G30" s="3">
        <f t="shared" si="20"/>
        <v>44.299999999999955</v>
      </c>
      <c r="H30" s="3">
        <f t="shared" si="20"/>
        <v>65.10000000000002</v>
      </c>
      <c r="I30" s="3">
        <f t="shared" si="20"/>
        <v>7.899999999999977</v>
      </c>
      <c r="J30" s="3">
        <f t="shared" si="20"/>
        <v>-8.299999999999955</v>
      </c>
      <c r="K30" s="3">
        <f t="shared" si="20"/>
        <v>67.19999999999993</v>
      </c>
      <c r="L30" s="3">
        <f t="shared" si="20"/>
        <v>85.20000000000005</v>
      </c>
      <c r="M30" s="3">
        <f t="shared" si="20"/>
        <v>124.79899999999998</v>
      </c>
      <c r="N30" s="3">
        <f t="shared" si="20"/>
        <v>71.29199999999992</v>
      </c>
      <c r="O30" s="3">
        <f t="shared" si="20"/>
        <v>-0.3229999999998654</v>
      </c>
      <c r="P30" s="11">
        <f t="shared" si="20"/>
        <v>92.21499999999992</v>
      </c>
      <c r="Q30" s="11">
        <f t="shared" si="20"/>
        <v>266.845</v>
      </c>
      <c r="R30" s="11">
        <f t="shared" si="20"/>
        <v>20.347999999999956</v>
      </c>
      <c r="S30" s="11">
        <f t="shared" si="20"/>
        <v>-50.396999999999935</v>
      </c>
      <c r="T30" s="11">
        <f t="shared" si="20"/>
        <v>124.67699999999991</v>
      </c>
      <c r="U30" s="11">
        <f t="shared" si="20"/>
        <v>87.20500000000015</v>
      </c>
      <c r="V30" s="24">
        <f aca="true" t="shared" si="21" ref="V30:AC31">V5-U5</f>
        <v>102.15899999999988</v>
      </c>
      <c r="W30" s="24">
        <f t="shared" si="21"/>
        <v>9.123000000000047</v>
      </c>
      <c r="X30" s="24">
        <f t="shared" si="21"/>
        <v>-62.26099999999997</v>
      </c>
      <c r="Y30" s="24">
        <f t="shared" si="21"/>
        <v>26.580999999999904</v>
      </c>
      <c r="Z30" s="24">
        <f t="shared" si="21"/>
        <v>115.73900000000003</v>
      </c>
      <c r="AA30" s="24">
        <f>AA5-Z5</f>
        <v>-51.80199999999991</v>
      </c>
      <c r="AB30" s="24">
        <f>AB5-AA5</f>
        <v>0.20000000000004547</v>
      </c>
      <c r="AC30" s="24"/>
      <c r="AE30" s="24"/>
      <c r="AF30" s="24">
        <f aca="true" t="shared" si="22" ref="AF30:AK31">AF5-AE5</f>
        <v>768.45</v>
      </c>
      <c r="AG30" s="24">
        <f t="shared" si="22"/>
        <v>139.625</v>
      </c>
      <c r="AH30" s="24">
        <f t="shared" si="22"/>
        <v>296.58524999999986</v>
      </c>
      <c r="AI30" s="24">
        <f t="shared" si="22"/>
        <v>374.8995</v>
      </c>
      <c r="AJ30" s="24">
        <f t="shared" si="22"/>
        <v>226.21675000000005</v>
      </c>
      <c r="AK30" s="24">
        <f t="shared" si="22"/>
        <v>70.93975</v>
      </c>
    </row>
    <row r="31" spans="1:37" ht="12.75">
      <c r="A31" s="2" t="s">
        <v>1</v>
      </c>
      <c r="C31" s="3">
        <f aca="true" t="shared" si="23" ref="C31:U31">C6-B6</f>
        <v>-9.1</v>
      </c>
      <c r="D31" s="3">
        <f t="shared" si="23"/>
        <v>-38.199999999999996</v>
      </c>
      <c r="E31" s="3">
        <f t="shared" si="23"/>
        <v>-22.10000000000001</v>
      </c>
      <c r="F31" s="3">
        <f t="shared" si="23"/>
        <v>0</v>
      </c>
      <c r="G31" s="3">
        <f t="shared" si="23"/>
        <v>0</v>
      </c>
      <c r="H31" s="3">
        <f t="shared" si="23"/>
        <v>0</v>
      </c>
      <c r="I31" s="3">
        <f t="shared" si="23"/>
        <v>5.794000000000004</v>
      </c>
      <c r="J31" s="3">
        <f t="shared" si="23"/>
        <v>-29.999999999999993</v>
      </c>
      <c r="K31" s="3">
        <f t="shared" si="23"/>
        <v>-5.9879999999999995</v>
      </c>
      <c r="L31" s="3">
        <f t="shared" si="23"/>
        <v>0</v>
      </c>
      <c r="M31" s="3">
        <f t="shared" si="23"/>
        <v>-2.9610000000000127</v>
      </c>
      <c r="N31" s="3">
        <f t="shared" si="23"/>
        <v>0</v>
      </c>
      <c r="O31" s="3">
        <f t="shared" si="23"/>
        <v>0</v>
      </c>
      <c r="P31" s="3">
        <f t="shared" si="23"/>
        <v>0</v>
      </c>
      <c r="Q31" s="3">
        <f t="shared" si="23"/>
        <v>167.255</v>
      </c>
      <c r="R31" s="3">
        <f t="shared" si="23"/>
        <v>0</v>
      </c>
      <c r="S31" s="3">
        <f t="shared" si="23"/>
        <v>0</v>
      </c>
      <c r="T31" s="3">
        <f t="shared" si="23"/>
        <v>0</v>
      </c>
      <c r="U31" s="3">
        <f t="shared" si="23"/>
        <v>-14.800000000000004</v>
      </c>
      <c r="V31" s="24">
        <f t="shared" si="21"/>
        <v>0</v>
      </c>
      <c r="W31" s="24">
        <f t="shared" si="21"/>
        <v>0</v>
      </c>
      <c r="X31" s="24">
        <f t="shared" si="21"/>
        <v>0</v>
      </c>
      <c r="Y31" s="24">
        <f t="shared" si="21"/>
        <v>-17.699999999999996</v>
      </c>
      <c r="Z31" s="24">
        <f t="shared" si="21"/>
        <v>0</v>
      </c>
      <c r="AA31" s="24">
        <f t="shared" si="21"/>
        <v>0</v>
      </c>
      <c r="AB31" s="24">
        <f t="shared" si="21"/>
        <v>0</v>
      </c>
      <c r="AC31" s="24">
        <f t="shared" si="21"/>
        <v>-171.94</v>
      </c>
      <c r="AE31" s="24"/>
      <c r="AF31" s="24">
        <f t="shared" si="22"/>
        <v>-55.300000000000004</v>
      </c>
      <c r="AG31" s="24">
        <f t="shared" si="22"/>
        <v>-19.69999999999999</v>
      </c>
      <c r="AH31" s="24">
        <f t="shared" si="22"/>
        <v>-13.455000000000013</v>
      </c>
      <c r="AI31" s="24">
        <f t="shared" si="22"/>
        <v>167.255</v>
      </c>
      <c r="AJ31" s="24">
        <f t="shared" si="22"/>
        <v>-14.800000000000004</v>
      </c>
      <c r="AK31" s="24">
        <f t="shared" si="22"/>
        <v>-17.699999999999996</v>
      </c>
    </row>
    <row r="32" spans="1:37" ht="12.75">
      <c r="A32" s="2" t="s">
        <v>4</v>
      </c>
      <c r="C32" s="3">
        <f aca="true" t="shared" si="24" ref="C32:U32">C9-B9</f>
        <v>-74.79999999999995</v>
      </c>
      <c r="D32" s="3">
        <f t="shared" si="24"/>
        <v>17.999999999999886</v>
      </c>
      <c r="E32" s="3">
        <f t="shared" si="24"/>
        <v>65</v>
      </c>
      <c r="F32" s="3">
        <f t="shared" si="24"/>
        <v>48.30000000000007</v>
      </c>
      <c r="G32" s="3">
        <f t="shared" si="24"/>
        <v>44.299999999999955</v>
      </c>
      <c r="H32" s="3">
        <f t="shared" si="24"/>
        <v>65.10000000000002</v>
      </c>
      <c r="I32" s="3">
        <f t="shared" si="24"/>
        <v>2.1059999999999945</v>
      </c>
      <c r="J32" s="3">
        <f t="shared" si="24"/>
        <v>21.700000000000045</v>
      </c>
      <c r="K32" s="3">
        <f t="shared" si="24"/>
        <v>73.18799999999999</v>
      </c>
      <c r="L32" s="3">
        <f t="shared" si="24"/>
        <v>85.20000000000005</v>
      </c>
      <c r="M32" s="3">
        <f t="shared" si="24"/>
        <v>127.75999999999999</v>
      </c>
      <c r="N32" s="3">
        <f t="shared" si="24"/>
        <v>71.29199999999992</v>
      </c>
      <c r="O32" s="3">
        <f t="shared" si="24"/>
        <v>-0.3229999999998654</v>
      </c>
      <c r="P32" s="11">
        <f t="shared" si="24"/>
        <v>92.21499999999992</v>
      </c>
      <c r="Q32" s="11">
        <f t="shared" si="24"/>
        <v>99.58999999999992</v>
      </c>
      <c r="R32" s="11">
        <f t="shared" si="24"/>
        <v>20.347999999999956</v>
      </c>
      <c r="S32" s="11">
        <f t="shared" si="24"/>
        <v>-50.396999999999935</v>
      </c>
      <c r="T32" s="11">
        <f t="shared" si="24"/>
        <v>124.67699999999991</v>
      </c>
      <c r="U32" s="11">
        <f t="shared" si="24"/>
        <v>102.00500000000011</v>
      </c>
      <c r="V32" s="24">
        <f aca="true" t="shared" si="25" ref="V32:AB32">V9-U9</f>
        <v>102.15899999999988</v>
      </c>
      <c r="W32" s="24">
        <f t="shared" si="25"/>
        <v>9.123000000000047</v>
      </c>
      <c r="X32" s="24">
        <f t="shared" si="25"/>
        <v>-62.26099999999997</v>
      </c>
      <c r="Y32" s="24">
        <f t="shared" si="25"/>
        <v>44.28099999999995</v>
      </c>
      <c r="Z32" s="24">
        <f t="shared" si="25"/>
        <v>115.73900000000003</v>
      </c>
      <c r="AA32" s="24">
        <f t="shared" si="25"/>
        <v>-51.80199999999991</v>
      </c>
      <c r="AB32" s="24">
        <f t="shared" si="25"/>
        <v>0.20000000000004547</v>
      </c>
      <c r="AC32" s="24"/>
      <c r="AE32" s="24"/>
      <c r="AF32" s="24">
        <f aca="true" t="shared" si="26" ref="AF32:AK32">AF9-AE9</f>
        <v>837.85</v>
      </c>
      <c r="AG32" s="24">
        <f t="shared" si="26"/>
        <v>159.32499999999993</v>
      </c>
      <c r="AH32" s="24">
        <f t="shared" si="26"/>
        <v>310.04025000000024</v>
      </c>
      <c r="AI32" s="24">
        <f t="shared" si="26"/>
        <v>207.64449999999988</v>
      </c>
      <c r="AJ32" s="24">
        <f t="shared" si="26"/>
        <v>241.01674999999977</v>
      </c>
      <c r="AK32" s="24">
        <f t="shared" si="26"/>
        <v>88.63975000000005</v>
      </c>
    </row>
    <row r="33" spans="3:37" ht="12.75">
      <c r="C33" s="3"/>
      <c r="D33" s="3"/>
      <c r="E33" s="3"/>
      <c r="F33" s="3"/>
      <c r="G33" s="3"/>
      <c r="H33" s="3"/>
      <c r="I33" s="3"/>
      <c r="J33" s="3"/>
      <c r="K33" s="3"/>
      <c r="L33" s="3"/>
      <c r="M33" s="3"/>
      <c r="N33" s="3"/>
      <c r="O33" s="3"/>
      <c r="P33" s="11"/>
      <c r="Q33" s="11"/>
      <c r="R33" s="11"/>
      <c r="S33" s="11"/>
      <c r="T33" s="11"/>
      <c r="U33" s="11"/>
      <c r="V33" s="24"/>
      <c r="W33" s="24"/>
      <c r="X33" s="24"/>
      <c r="Y33" s="24"/>
      <c r="Z33" s="24"/>
      <c r="AA33" s="24"/>
      <c r="AB33" s="24"/>
      <c r="AC33" s="24"/>
      <c r="AE33" s="24"/>
      <c r="AF33" s="24"/>
      <c r="AG33" s="24"/>
      <c r="AH33" s="24"/>
      <c r="AI33" s="24"/>
      <c r="AJ33" s="24"/>
      <c r="AK33" s="24"/>
    </row>
    <row r="34" spans="1:37" ht="12.75">
      <c r="A34" s="1" t="s">
        <v>5</v>
      </c>
      <c r="C34" s="3">
        <f aca="true" t="shared" si="27" ref="C34:U34">C11-B11</f>
        <v>-20.30000000000001</v>
      </c>
      <c r="D34" s="3">
        <f t="shared" si="27"/>
        <v>-19</v>
      </c>
      <c r="E34" s="3">
        <f t="shared" si="27"/>
        <v>-3.6999999999999886</v>
      </c>
      <c r="F34" s="3">
        <f t="shared" si="27"/>
        <v>13.599999999999994</v>
      </c>
      <c r="G34" s="3">
        <f t="shared" si="27"/>
        <v>8.400000000000006</v>
      </c>
      <c r="H34" s="3">
        <f t="shared" si="27"/>
        <v>13.299999999999983</v>
      </c>
      <c r="I34" s="3">
        <f t="shared" si="27"/>
        <v>23.900000000000006</v>
      </c>
      <c r="J34" s="3">
        <f t="shared" si="27"/>
        <v>-5.199999999999989</v>
      </c>
      <c r="K34" s="3">
        <f t="shared" si="27"/>
        <v>16.599999999999994</v>
      </c>
      <c r="L34" s="3">
        <f t="shared" si="27"/>
        <v>19.19999999999999</v>
      </c>
      <c r="M34" s="3">
        <f t="shared" si="27"/>
        <v>17.790999999999997</v>
      </c>
      <c r="N34" s="3">
        <f t="shared" si="27"/>
        <v>24.561000000000035</v>
      </c>
      <c r="O34" s="3">
        <f t="shared" si="27"/>
        <v>-4.520000000000039</v>
      </c>
      <c r="P34" s="11">
        <f t="shared" si="27"/>
        <v>34.798</v>
      </c>
      <c r="Q34" s="11">
        <f t="shared" si="27"/>
        <v>51.636000000000024</v>
      </c>
      <c r="R34" s="11">
        <f t="shared" si="27"/>
        <v>4.795000000000016</v>
      </c>
      <c r="S34" s="11">
        <f t="shared" si="27"/>
        <v>-20.68100000000004</v>
      </c>
      <c r="T34" s="11">
        <f t="shared" si="27"/>
        <v>42.545000000000016</v>
      </c>
      <c r="U34" s="11">
        <f t="shared" si="27"/>
        <v>17.21199999999999</v>
      </c>
      <c r="V34" s="24">
        <f aca="true" t="shared" si="28" ref="V34:AC35">V11-U11</f>
        <v>27.126000000000033</v>
      </c>
      <c r="W34" s="24">
        <f t="shared" si="28"/>
        <v>10.450999999999965</v>
      </c>
      <c r="X34" s="24">
        <f t="shared" si="28"/>
        <v>-18.004999999999995</v>
      </c>
      <c r="Y34" s="24">
        <f t="shared" si="28"/>
        <v>0.06600000000003092</v>
      </c>
      <c r="Z34" s="24">
        <f t="shared" si="28"/>
        <v>37.625</v>
      </c>
      <c r="AA34" s="24">
        <f t="shared" si="28"/>
        <v>-20.700000000000045</v>
      </c>
      <c r="AB34" s="24">
        <f t="shared" si="28"/>
        <v>-15</v>
      </c>
      <c r="AC34" s="24"/>
      <c r="AE34" s="24"/>
      <c r="AF34" s="24">
        <f aca="true" t="shared" si="29" ref="AF34:AK35">AF11-AE11</f>
        <v>192.625</v>
      </c>
      <c r="AG34" s="24">
        <f t="shared" si="29"/>
        <v>50.67500000000001</v>
      </c>
      <c r="AH34" s="24">
        <f t="shared" si="29"/>
        <v>64.05124999999998</v>
      </c>
      <c r="AI34" s="24">
        <f t="shared" si="29"/>
        <v>85.50675000000001</v>
      </c>
      <c r="AJ34" s="24">
        <f t="shared" si="29"/>
        <v>61.04775000000001</v>
      </c>
      <c r="AK34" s="24">
        <f t="shared" si="29"/>
        <v>12.687999999999988</v>
      </c>
    </row>
    <row r="35" spans="1:37" ht="12.75">
      <c r="A35" s="2" t="s">
        <v>1</v>
      </c>
      <c r="C35" s="3">
        <f aca="true" t="shared" si="30" ref="C35:U35">C12-B12</f>
        <v>-2.121428571428571</v>
      </c>
      <c r="D35" s="3">
        <f t="shared" si="30"/>
        <v>-8.957142857142856</v>
      </c>
      <c r="E35" s="3">
        <f t="shared" si="30"/>
        <v>-6.121428571428572</v>
      </c>
      <c r="F35" s="3">
        <f t="shared" si="30"/>
        <v>0</v>
      </c>
      <c r="G35" s="3">
        <f t="shared" si="30"/>
        <v>0</v>
      </c>
      <c r="H35" s="3">
        <f t="shared" si="30"/>
        <v>0</v>
      </c>
      <c r="I35" s="3">
        <f t="shared" si="30"/>
        <v>-0.9629507289773898</v>
      </c>
      <c r="J35" s="3">
        <f t="shared" si="30"/>
        <v>-6.903688755998008</v>
      </c>
      <c r="K35" s="3">
        <f t="shared" si="30"/>
        <v>-1.3224462991148478</v>
      </c>
      <c r="L35" s="3">
        <f t="shared" si="30"/>
        <v>-0.008238217866733066</v>
      </c>
      <c r="M35" s="3">
        <f t="shared" si="30"/>
        <v>-3.5026759980430207</v>
      </c>
      <c r="N35" s="3">
        <f t="shared" si="30"/>
        <v>0</v>
      </c>
      <c r="O35" s="3">
        <f t="shared" si="30"/>
        <v>0</v>
      </c>
      <c r="P35" s="3">
        <f t="shared" si="30"/>
        <v>0</v>
      </c>
      <c r="Q35" s="3">
        <f t="shared" si="30"/>
        <v>43.8</v>
      </c>
      <c r="R35" s="3">
        <f t="shared" si="30"/>
        <v>0</v>
      </c>
      <c r="S35" s="3">
        <f t="shared" si="30"/>
        <v>0</v>
      </c>
      <c r="T35" s="3">
        <f t="shared" si="30"/>
        <v>0</v>
      </c>
      <c r="U35" s="3">
        <f t="shared" si="30"/>
        <v>-0.7000000000000011</v>
      </c>
      <c r="V35" s="24">
        <f t="shared" si="28"/>
        <v>0</v>
      </c>
      <c r="W35" s="24">
        <f t="shared" si="28"/>
        <v>0</v>
      </c>
      <c r="X35" s="24">
        <f t="shared" si="28"/>
        <v>0</v>
      </c>
      <c r="Y35" s="24">
        <f t="shared" si="28"/>
        <v>-4.5</v>
      </c>
      <c r="Z35" s="24">
        <f t="shared" si="28"/>
        <v>0</v>
      </c>
      <c r="AA35" s="24">
        <f t="shared" si="28"/>
        <v>0</v>
      </c>
      <c r="AB35" s="24">
        <f t="shared" si="28"/>
        <v>0</v>
      </c>
      <c r="AC35" s="24">
        <f t="shared" si="28"/>
        <v>-59.8</v>
      </c>
      <c r="AE35" s="24"/>
      <c r="AF35" s="24">
        <f t="shared" si="29"/>
        <v>-13.899999999999999</v>
      </c>
      <c r="AG35" s="24">
        <f t="shared" si="29"/>
        <v>-6.804000000000002</v>
      </c>
      <c r="AH35" s="24">
        <f t="shared" si="29"/>
        <v>-5.895999999999997</v>
      </c>
      <c r="AI35" s="24">
        <f t="shared" si="29"/>
        <v>43.8</v>
      </c>
      <c r="AJ35" s="24">
        <f t="shared" si="29"/>
        <v>-0.7000000000000011</v>
      </c>
      <c r="AK35" s="24">
        <f t="shared" si="29"/>
        <v>-4.5</v>
      </c>
    </row>
    <row r="36" spans="1:37" ht="12.75">
      <c r="A36" s="2" t="s">
        <v>4</v>
      </c>
      <c r="C36" s="3">
        <f aca="true" t="shared" si="31" ref="C36:U36">C15-B15</f>
        <v>-18.178571428571445</v>
      </c>
      <c r="D36" s="3">
        <f t="shared" si="31"/>
        <v>-10.042857142857144</v>
      </c>
      <c r="E36" s="3">
        <f t="shared" si="31"/>
        <v>2.421428571428578</v>
      </c>
      <c r="F36" s="3">
        <f t="shared" si="31"/>
        <v>13.599999999999994</v>
      </c>
      <c r="G36" s="3">
        <f t="shared" si="31"/>
        <v>8.400000000000006</v>
      </c>
      <c r="H36" s="3">
        <f t="shared" si="31"/>
        <v>13.299999999999983</v>
      </c>
      <c r="I36" s="3">
        <f t="shared" si="31"/>
        <v>24.86295072897741</v>
      </c>
      <c r="J36" s="3">
        <f t="shared" si="31"/>
        <v>1.70368875599803</v>
      </c>
      <c r="K36" s="3">
        <f t="shared" si="31"/>
        <v>17.922446299114824</v>
      </c>
      <c r="L36" s="3">
        <f t="shared" si="31"/>
        <v>19.20823821786672</v>
      </c>
      <c r="M36" s="3">
        <f t="shared" si="31"/>
        <v>21.293675998043</v>
      </c>
      <c r="N36" s="3">
        <f t="shared" si="31"/>
        <v>24.561000000000035</v>
      </c>
      <c r="O36" s="3">
        <f t="shared" si="31"/>
        <v>-4.520000000000039</v>
      </c>
      <c r="P36" s="11">
        <f t="shared" si="31"/>
        <v>34.798</v>
      </c>
      <c r="Q36" s="11">
        <f t="shared" si="31"/>
        <v>7.83600000000007</v>
      </c>
      <c r="R36" s="11">
        <f t="shared" si="31"/>
        <v>4.795000000000016</v>
      </c>
      <c r="S36" s="11">
        <f t="shared" si="31"/>
        <v>-20.68100000000004</v>
      </c>
      <c r="T36" s="11">
        <f t="shared" si="31"/>
        <v>42.545000000000016</v>
      </c>
      <c r="U36" s="11">
        <f t="shared" si="31"/>
        <v>17.911999999999978</v>
      </c>
      <c r="V36" s="24">
        <f aca="true" t="shared" si="32" ref="V36:AB36">V15-U15</f>
        <v>27.126000000000033</v>
      </c>
      <c r="W36" s="24">
        <f t="shared" si="32"/>
        <v>10.450999999999965</v>
      </c>
      <c r="X36" s="24">
        <f t="shared" si="32"/>
        <v>-18.004999999999995</v>
      </c>
      <c r="Y36" s="24">
        <f t="shared" si="32"/>
        <v>4.566000000000031</v>
      </c>
      <c r="Z36" s="24">
        <f t="shared" si="32"/>
        <v>37.625</v>
      </c>
      <c r="AA36" s="24">
        <f t="shared" si="32"/>
        <v>-20.700000000000045</v>
      </c>
      <c r="AB36" s="24">
        <f t="shared" si="32"/>
        <v>-15</v>
      </c>
      <c r="AC36" s="24"/>
      <c r="AE36" s="24"/>
      <c r="AF36" s="24">
        <f aca="true" t="shared" si="33" ref="AF36:AK36">AF15-AE15</f>
        <v>209.825</v>
      </c>
      <c r="AG36" s="24">
        <f t="shared" si="33"/>
        <v>57.478999999999985</v>
      </c>
      <c r="AH36" s="24">
        <f t="shared" si="33"/>
        <v>69.94725</v>
      </c>
      <c r="AI36" s="24">
        <f t="shared" si="33"/>
        <v>41.70675000000011</v>
      </c>
      <c r="AJ36" s="24">
        <f t="shared" si="33"/>
        <v>61.74774999999994</v>
      </c>
      <c r="AK36" s="24">
        <f t="shared" si="33"/>
        <v>17.187999999999988</v>
      </c>
    </row>
    <row r="37" spans="3:37" ht="12.75">
      <c r="C37" s="3"/>
      <c r="D37" s="3"/>
      <c r="E37" s="3"/>
      <c r="F37" s="3"/>
      <c r="G37" s="3"/>
      <c r="H37" s="3"/>
      <c r="I37" s="3"/>
      <c r="J37" s="3"/>
      <c r="K37" s="3"/>
      <c r="L37" s="3"/>
      <c r="M37" s="3"/>
      <c r="N37" s="3"/>
      <c r="O37" s="3"/>
      <c r="P37" s="11"/>
      <c r="Q37" s="11"/>
      <c r="R37" s="11"/>
      <c r="S37" s="11"/>
      <c r="T37" s="11"/>
      <c r="U37" s="11"/>
      <c r="V37" s="24"/>
      <c r="W37" s="24"/>
      <c r="X37" s="24"/>
      <c r="Y37" s="24"/>
      <c r="Z37" s="24"/>
      <c r="AA37" s="24"/>
      <c r="AB37" s="24"/>
      <c r="AC37" s="24"/>
      <c r="AE37" s="24"/>
      <c r="AF37" s="24"/>
      <c r="AG37" s="24"/>
      <c r="AH37" s="24"/>
      <c r="AI37" s="24"/>
      <c r="AJ37" s="24"/>
      <c r="AK37" s="24"/>
    </row>
    <row r="38" spans="1:37" ht="12.75">
      <c r="A38" s="1" t="s">
        <v>6</v>
      </c>
      <c r="C38" s="3">
        <f aca="true" t="shared" si="34" ref="C38:U38">C17-B17</f>
        <v>-63.5</v>
      </c>
      <c r="D38" s="3">
        <f t="shared" si="34"/>
        <v>-1.2000000000000455</v>
      </c>
      <c r="E38" s="3">
        <f t="shared" si="34"/>
        <v>46.5</v>
      </c>
      <c r="F38" s="3">
        <f t="shared" si="34"/>
        <v>34.700000000000045</v>
      </c>
      <c r="G38" s="3">
        <f t="shared" si="34"/>
        <v>35.89999999999998</v>
      </c>
      <c r="H38" s="3">
        <f t="shared" si="34"/>
        <v>51.799999999999955</v>
      </c>
      <c r="I38" s="3">
        <f t="shared" si="34"/>
        <v>-16</v>
      </c>
      <c r="J38" s="3">
        <f t="shared" si="34"/>
        <v>-3.099999999999909</v>
      </c>
      <c r="K38" s="3">
        <f t="shared" si="34"/>
        <v>50.5</v>
      </c>
      <c r="L38" s="3">
        <f t="shared" si="34"/>
        <v>66.19999999999993</v>
      </c>
      <c r="M38" s="3">
        <f t="shared" si="34"/>
        <v>106.90800000000002</v>
      </c>
      <c r="N38" s="3">
        <f t="shared" si="34"/>
        <v>46.730999999999995</v>
      </c>
      <c r="O38" s="3">
        <f t="shared" si="34"/>
        <v>4.197000000000003</v>
      </c>
      <c r="P38" s="11">
        <f t="shared" si="34"/>
        <v>57.416000000000054</v>
      </c>
      <c r="Q38" s="11">
        <f t="shared" si="34"/>
        <v>215.21000000000004</v>
      </c>
      <c r="R38" s="11">
        <f t="shared" si="34"/>
        <v>15.552999999999884</v>
      </c>
      <c r="S38" s="11">
        <f t="shared" si="34"/>
        <v>-29.715999999999894</v>
      </c>
      <c r="T38" s="11">
        <f t="shared" si="34"/>
        <v>82.13199999999983</v>
      </c>
      <c r="U38" s="11">
        <f t="shared" si="34"/>
        <v>69.99300000000017</v>
      </c>
      <c r="V38" s="24">
        <f aca="true" t="shared" si="35" ref="V38:AC40">V17-U17</f>
        <v>75.0329999999999</v>
      </c>
      <c r="W38" s="24">
        <f t="shared" si="35"/>
        <v>-1.3269999999999982</v>
      </c>
      <c r="X38" s="24">
        <f>X17-W17</f>
        <v>-44.25700000000006</v>
      </c>
      <c r="Y38" s="24">
        <f>Y17-X17</f>
        <v>26.5150000000001</v>
      </c>
      <c r="Z38" s="24">
        <f>Z17-Y17</f>
        <v>78.11200000000008</v>
      </c>
      <c r="AA38" s="24">
        <f>AA17-Z17</f>
        <v>-31.200000000000045</v>
      </c>
      <c r="AB38" s="24">
        <f>AB17-AA17</f>
        <v>15.299999999999955</v>
      </c>
      <c r="AC38" s="24"/>
      <c r="AE38" s="24"/>
      <c r="AF38" s="24">
        <f aca="true" t="shared" si="36" ref="AF38:AK40">AF17-AE17</f>
        <v>575.825</v>
      </c>
      <c r="AG38" s="24">
        <f t="shared" si="36"/>
        <v>88.94999999999993</v>
      </c>
      <c r="AH38" s="24">
        <f t="shared" si="36"/>
        <v>232.53375000000005</v>
      </c>
      <c r="AI38" s="24">
        <f t="shared" si="36"/>
        <v>289.3929999999999</v>
      </c>
      <c r="AJ38" s="24">
        <f t="shared" si="36"/>
        <v>165.16925000000015</v>
      </c>
      <c r="AK38" s="24">
        <f t="shared" si="36"/>
        <v>58.225999999999885</v>
      </c>
    </row>
    <row r="39" spans="1:37" ht="12.75">
      <c r="A39" s="2" t="s">
        <v>1</v>
      </c>
      <c r="C39" s="3">
        <f aca="true" t="shared" si="37" ref="C39:U39">C18-B18</f>
        <v>-6.978571428571429</v>
      </c>
      <c r="D39" s="3">
        <f t="shared" si="37"/>
        <v>-29.24285714285714</v>
      </c>
      <c r="E39" s="3">
        <f t="shared" si="37"/>
        <v>-15.978571428571435</v>
      </c>
      <c r="F39" s="3">
        <f t="shared" si="37"/>
        <v>0</v>
      </c>
      <c r="G39" s="3">
        <f t="shared" si="37"/>
        <v>0</v>
      </c>
      <c r="H39" s="3">
        <f t="shared" si="37"/>
        <v>0</v>
      </c>
      <c r="I39" s="3">
        <f t="shared" si="37"/>
        <v>6.756950728977387</v>
      </c>
      <c r="J39" s="3">
        <f t="shared" si="37"/>
        <v>-23.09631124400198</v>
      </c>
      <c r="K39" s="3">
        <f t="shared" si="37"/>
        <v>-4.665553700885155</v>
      </c>
      <c r="L39" s="3">
        <f t="shared" si="37"/>
        <v>0.008238217866733066</v>
      </c>
      <c r="M39" s="3">
        <f t="shared" si="37"/>
        <v>0.5416759980430186</v>
      </c>
      <c r="N39" s="3">
        <f t="shared" si="37"/>
        <v>0</v>
      </c>
      <c r="O39" s="3">
        <f t="shared" si="37"/>
        <v>0</v>
      </c>
      <c r="P39" s="3">
        <f t="shared" si="37"/>
        <v>0</v>
      </c>
      <c r="Q39" s="3">
        <f t="shared" si="37"/>
        <v>123.45500000000001</v>
      </c>
      <c r="R39" s="3">
        <f t="shared" si="37"/>
        <v>0</v>
      </c>
      <c r="S39" s="3">
        <f t="shared" si="37"/>
        <v>0</v>
      </c>
      <c r="T39" s="3">
        <f t="shared" si="37"/>
        <v>0</v>
      </c>
      <c r="U39" s="3">
        <f t="shared" si="37"/>
        <v>-14.100000000000001</v>
      </c>
      <c r="V39" s="24">
        <f t="shared" si="35"/>
        <v>0</v>
      </c>
      <c r="W39" s="24">
        <f t="shared" si="35"/>
        <v>0</v>
      </c>
      <c r="X39" s="24">
        <f t="shared" si="35"/>
        <v>0</v>
      </c>
      <c r="Y39" s="24">
        <f t="shared" si="35"/>
        <v>-13.2</v>
      </c>
      <c r="Z39" s="24">
        <f t="shared" si="35"/>
        <v>0</v>
      </c>
      <c r="AA39" s="24">
        <f t="shared" si="35"/>
        <v>0</v>
      </c>
      <c r="AB39" s="24">
        <f t="shared" si="35"/>
        <v>0</v>
      </c>
      <c r="AC39" s="24">
        <f t="shared" si="35"/>
        <v>0</v>
      </c>
      <c r="AE39" s="24"/>
      <c r="AF39" s="24">
        <f t="shared" si="36"/>
        <v>-41.400000000000006</v>
      </c>
      <c r="AG39" s="24">
        <f t="shared" si="36"/>
        <v>-12.896</v>
      </c>
      <c r="AH39" s="24">
        <f t="shared" si="36"/>
        <v>-7.5589999999999975</v>
      </c>
      <c r="AI39" s="24">
        <f t="shared" si="36"/>
        <v>123.45500000000001</v>
      </c>
      <c r="AJ39" s="24">
        <f t="shared" si="36"/>
        <v>-14.100000000000001</v>
      </c>
      <c r="AK39" s="24">
        <f t="shared" si="36"/>
        <v>-13.2</v>
      </c>
    </row>
    <row r="40" spans="1:37" ht="12.75">
      <c r="A40" s="2" t="s">
        <v>4</v>
      </c>
      <c r="C40" s="3">
        <f aca="true" t="shared" si="38" ref="C40:U40">C19-B19</f>
        <v>-56.521428571428544</v>
      </c>
      <c r="D40" s="3">
        <f t="shared" si="38"/>
        <v>28.042857142857088</v>
      </c>
      <c r="E40" s="3">
        <f t="shared" si="38"/>
        <v>62.478571428571456</v>
      </c>
      <c r="F40" s="3">
        <f t="shared" si="38"/>
        <v>34.700000000000045</v>
      </c>
      <c r="G40" s="3">
        <f t="shared" si="38"/>
        <v>35.89999999999998</v>
      </c>
      <c r="H40" s="3">
        <f t="shared" si="38"/>
        <v>51.799999999999955</v>
      </c>
      <c r="I40" s="3">
        <f t="shared" si="38"/>
        <v>-22.756950728977472</v>
      </c>
      <c r="J40" s="3">
        <f t="shared" si="38"/>
        <v>19.996311244002072</v>
      </c>
      <c r="K40" s="3">
        <f t="shared" si="38"/>
        <v>55.1655537008852</v>
      </c>
      <c r="L40" s="3">
        <f t="shared" si="38"/>
        <v>66.1917617821332</v>
      </c>
      <c r="M40" s="3">
        <f t="shared" si="38"/>
        <v>106.36632400195697</v>
      </c>
      <c r="N40" s="3">
        <f t="shared" si="38"/>
        <v>46.730999999999995</v>
      </c>
      <c r="O40" s="3">
        <f t="shared" si="38"/>
        <v>4.197000000000003</v>
      </c>
      <c r="P40" s="11">
        <f t="shared" si="38"/>
        <v>57.416000000000054</v>
      </c>
      <c r="Q40" s="11">
        <f t="shared" si="38"/>
        <v>91.75500000000011</v>
      </c>
      <c r="R40" s="11">
        <f t="shared" si="38"/>
        <v>15.552999999999884</v>
      </c>
      <c r="S40" s="11">
        <f t="shared" si="38"/>
        <v>-29.715999999999894</v>
      </c>
      <c r="T40" s="11">
        <f t="shared" si="38"/>
        <v>82.13199999999983</v>
      </c>
      <c r="U40" s="11">
        <f t="shared" si="38"/>
        <v>84.09300000000007</v>
      </c>
      <c r="V40" s="24">
        <f t="shared" si="35"/>
        <v>75.0329999999999</v>
      </c>
      <c r="W40" s="24">
        <f t="shared" si="35"/>
        <v>-1.3269999999999982</v>
      </c>
      <c r="X40" s="24">
        <f t="shared" si="35"/>
        <v>-44.25700000000006</v>
      </c>
      <c r="Y40" s="24">
        <f t="shared" si="35"/>
        <v>39.715000000000146</v>
      </c>
      <c r="Z40" s="24">
        <f t="shared" si="35"/>
        <v>78.11200000000008</v>
      </c>
      <c r="AA40" s="24">
        <f t="shared" si="35"/>
        <v>-31.200000000000045</v>
      </c>
      <c r="AB40" s="24">
        <f t="shared" si="35"/>
        <v>15.299999999999955</v>
      </c>
      <c r="AC40" s="24"/>
      <c r="AE40" s="24"/>
      <c r="AF40" s="24">
        <f t="shared" si="36"/>
        <v>628.0250000000001</v>
      </c>
      <c r="AG40" s="24">
        <f t="shared" si="36"/>
        <v>101.84599999999989</v>
      </c>
      <c r="AH40" s="24">
        <f t="shared" si="36"/>
        <v>240.0927499999999</v>
      </c>
      <c r="AI40" s="24">
        <f t="shared" si="36"/>
        <v>165.9380000000001</v>
      </c>
      <c r="AJ40" s="24">
        <f t="shared" si="36"/>
        <v>179.26924999999983</v>
      </c>
      <c r="AK40" s="24">
        <f t="shared" si="36"/>
        <v>71.42600000000016</v>
      </c>
    </row>
    <row r="41" spans="3:37" ht="12.75">
      <c r="C41" s="3"/>
      <c r="D41" s="3"/>
      <c r="E41" s="3"/>
      <c r="F41" s="3"/>
      <c r="G41" s="3"/>
      <c r="H41" s="3"/>
      <c r="I41" s="3"/>
      <c r="J41" s="3"/>
      <c r="K41" s="3"/>
      <c r="L41" s="3"/>
      <c r="M41" s="3"/>
      <c r="N41" s="3"/>
      <c r="O41" s="3"/>
      <c r="P41" s="11"/>
      <c r="Q41" s="11"/>
      <c r="R41" s="11"/>
      <c r="S41" s="11"/>
      <c r="T41" s="11"/>
      <c r="U41" s="11"/>
      <c r="V41" s="24"/>
      <c r="W41" s="24"/>
      <c r="X41" s="24"/>
      <c r="Y41" s="24"/>
      <c r="Z41" s="24"/>
      <c r="AA41" s="24"/>
      <c r="AB41" s="24"/>
      <c r="AC41" s="24"/>
      <c r="AE41" s="24"/>
      <c r="AF41" s="24"/>
      <c r="AG41" s="24"/>
      <c r="AH41" s="24"/>
      <c r="AI41" s="24"/>
      <c r="AJ41" s="24"/>
      <c r="AK41" s="24"/>
    </row>
    <row r="42" spans="1:37" ht="12.75">
      <c r="A42" s="1" t="s">
        <v>8</v>
      </c>
      <c r="C42" s="3">
        <f aca="true" t="shared" si="39" ref="C42:U42">C21-B21</f>
        <v>-68.60000000000002</v>
      </c>
      <c r="D42" s="3">
        <f t="shared" si="39"/>
        <v>78.5</v>
      </c>
      <c r="E42" s="3">
        <f t="shared" si="39"/>
        <v>36.39999999999998</v>
      </c>
      <c r="F42" s="3">
        <f t="shared" si="39"/>
        <v>34.89999999999998</v>
      </c>
      <c r="G42" s="3">
        <f t="shared" si="39"/>
        <v>31.100000000000023</v>
      </c>
      <c r="H42" s="3">
        <f t="shared" si="39"/>
        <v>60.700000000000045</v>
      </c>
      <c r="I42" s="3">
        <f t="shared" si="39"/>
        <v>-32.5</v>
      </c>
      <c r="J42" s="3">
        <f t="shared" si="39"/>
        <v>32.60000000000002</v>
      </c>
      <c r="K42" s="3">
        <f t="shared" si="39"/>
        <v>60</v>
      </c>
      <c r="L42" s="3">
        <f t="shared" si="39"/>
        <v>60.299999999999955</v>
      </c>
      <c r="M42" s="3">
        <f t="shared" si="39"/>
        <v>107.53700000000003</v>
      </c>
      <c r="N42" s="3">
        <f t="shared" si="39"/>
        <v>43.32400000000007</v>
      </c>
      <c r="O42" s="3">
        <f t="shared" si="39"/>
        <v>-8.636000000000195</v>
      </c>
      <c r="P42" s="11">
        <f t="shared" si="39"/>
        <v>76.05400000000009</v>
      </c>
      <c r="Q42" s="11">
        <f t="shared" si="39"/>
        <v>81.91499999999996</v>
      </c>
      <c r="R42" s="11">
        <f t="shared" si="39"/>
        <v>27.343000000000075</v>
      </c>
      <c r="S42" s="11">
        <f t="shared" si="39"/>
        <v>-106.15699999999993</v>
      </c>
      <c r="T42" s="11">
        <f t="shared" si="39"/>
        <v>114.577</v>
      </c>
      <c r="U42" s="11">
        <f t="shared" si="39"/>
        <v>103.0139999999999</v>
      </c>
      <c r="V42" s="24">
        <f aca="true" t="shared" si="40" ref="V42:AC44">V21-U21</f>
        <v>60.047000000000025</v>
      </c>
      <c r="W42" s="24">
        <f t="shared" si="40"/>
        <v>17.02800000000002</v>
      </c>
      <c r="X42" s="24">
        <f t="shared" si="40"/>
        <v>-61.312000000000126</v>
      </c>
      <c r="Y42" s="24">
        <f t="shared" si="40"/>
        <v>16.42600000000016</v>
      </c>
      <c r="Z42" s="24">
        <f t="shared" si="40"/>
        <v>94.7059999999999</v>
      </c>
      <c r="AA42" s="24">
        <f t="shared" si="40"/>
        <v>-20.465999999999894</v>
      </c>
      <c r="AB42" s="24">
        <f t="shared" si="40"/>
        <v>-52.90000000000009</v>
      </c>
      <c r="AC42" s="24"/>
      <c r="AE42" s="24"/>
      <c r="AF42" s="24">
        <f aca="true" t="shared" si="41" ref="AF42:AK44">AF21-AE21</f>
        <v>886.3</v>
      </c>
      <c r="AG42" s="24">
        <f t="shared" si="41"/>
        <v>106.82500000000005</v>
      </c>
      <c r="AH42" s="24">
        <f t="shared" si="41"/>
        <v>238.1005</v>
      </c>
      <c r="AI42" s="24">
        <f t="shared" si="41"/>
        <v>141.54150000000004</v>
      </c>
      <c r="AJ42" s="24">
        <f t="shared" si="41"/>
        <v>180.92525</v>
      </c>
      <c r="AK42" s="24">
        <f t="shared" si="41"/>
        <v>41.53924999999981</v>
      </c>
    </row>
    <row r="43" spans="1:37" ht="12.75">
      <c r="A43" s="2" t="s">
        <v>1</v>
      </c>
      <c r="C43" s="3">
        <f aca="true" t="shared" si="42" ref="C43:U43">C22-B22</f>
        <v>0</v>
      </c>
      <c r="D43" s="3">
        <f t="shared" si="42"/>
        <v>0</v>
      </c>
      <c r="E43" s="3">
        <f t="shared" si="42"/>
        <v>0</v>
      </c>
      <c r="F43" s="3">
        <f t="shared" si="42"/>
        <v>0</v>
      </c>
      <c r="G43" s="3">
        <f t="shared" si="42"/>
        <v>0</v>
      </c>
      <c r="H43" s="3">
        <f t="shared" si="42"/>
        <v>0</v>
      </c>
      <c r="I43" s="3">
        <f t="shared" si="42"/>
        <v>0</v>
      </c>
      <c r="J43" s="3">
        <f t="shared" si="42"/>
        <v>0</v>
      </c>
      <c r="K43" s="3">
        <f t="shared" si="42"/>
        <v>0</v>
      </c>
      <c r="L43" s="3">
        <f t="shared" si="42"/>
        <v>0</v>
      </c>
      <c r="M43" s="3">
        <f t="shared" si="42"/>
        <v>0</v>
      </c>
      <c r="N43" s="3">
        <f t="shared" si="42"/>
        <v>0</v>
      </c>
      <c r="O43" s="3">
        <f t="shared" si="42"/>
        <v>0</v>
      </c>
      <c r="P43" s="3">
        <f t="shared" si="42"/>
        <v>0</v>
      </c>
      <c r="Q43" s="3">
        <f t="shared" si="42"/>
        <v>0</v>
      </c>
      <c r="R43" s="3">
        <f t="shared" si="42"/>
        <v>0</v>
      </c>
      <c r="S43" s="3">
        <f t="shared" si="42"/>
        <v>0</v>
      </c>
      <c r="T43" s="3">
        <f t="shared" si="42"/>
        <v>0</v>
      </c>
      <c r="U43" s="3">
        <f t="shared" si="42"/>
        <v>0</v>
      </c>
      <c r="V43" s="24">
        <f t="shared" si="40"/>
        <v>0</v>
      </c>
      <c r="W43" s="24">
        <f t="shared" si="40"/>
        <v>0</v>
      </c>
      <c r="X43" s="24">
        <f t="shared" si="40"/>
        <v>0</v>
      </c>
      <c r="Y43" s="24">
        <f t="shared" si="40"/>
        <v>0</v>
      </c>
      <c r="Z43" s="24">
        <f t="shared" si="40"/>
        <v>0</v>
      </c>
      <c r="AA43" s="24">
        <f t="shared" si="40"/>
        <v>0</v>
      </c>
      <c r="AB43" s="24">
        <f t="shared" si="40"/>
        <v>0</v>
      </c>
      <c r="AC43" s="24">
        <f t="shared" si="40"/>
        <v>0</v>
      </c>
      <c r="AE43" s="24"/>
      <c r="AF43" s="24">
        <f t="shared" si="41"/>
        <v>0</v>
      </c>
      <c r="AG43" s="24">
        <f t="shared" si="41"/>
        <v>0</v>
      </c>
      <c r="AH43" s="24">
        <f t="shared" si="41"/>
        <v>0</v>
      </c>
      <c r="AI43" s="24">
        <f t="shared" si="41"/>
        <v>0</v>
      </c>
      <c r="AJ43" s="24">
        <f t="shared" si="41"/>
        <v>0</v>
      </c>
      <c r="AK43" s="24">
        <f t="shared" si="41"/>
        <v>0</v>
      </c>
    </row>
    <row r="44" spans="1:37" ht="12.75">
      <c r="A44" s="2" t="s">
        <v>4</v>
      </c>
      <c r="C44" s="3">
        <f aca="true" t="shared" si="43" ref="C44:U44">C23-B23</f>
        <v>-68.60000000000002</v>
      </c>
      <c r="D44" s="3">
        <f t="shared" si="43"/>
        <v>78.5</v>
      </c>
      <c r="E44" s="3">
        <f t="shared" si="43"/>
        <v>36.39999999999998</v>
      </c>
      <c r="F44" s="3">
        <f t="shared" si="43"/>
        <v>34.89999999999998</v>
      </c>
      <c r="G44" s="3">
        <f t="shared" si="43"/>
        <v>31.100000000000023</v>
      </c>
      <c r="H44" s="3">
        <f t="shared" si="43"/>
        <v>60.700000000000045</v>
      </c>
      <c r="I44" s="3">
        <f t="shared" si="43"/>
        <v>-32.5</v>
      </c>
      <c r="J44" s="3">
        <f t="shared" si="43"/>
        <v>32.60000000000002</v>
      </c>
      <c r="K44" s="3">
        <f t="shared" si="43"/>
        <v>60</v>
      </c>
      <c r="L44" s="3">
        <f t="shared" si="43"/>
        <v>60.299999999999955</v>
      </c>
      <c r="M44" s="3">
        <f t="shared" si="43"/>
        <v>107.53700000000003</v>
      </c>
      <c r="N44" s="3">
        <f t="shared" si="43"/>
        <v>43.32400000000007</v>
      </c>
      <c r="O44" s="3">
        <f t="shared" si="43"/>
        <v>-8.636000000000195</v>
      </c>
      <c r="P44" s="11">
        <f t="shared" si="43"/>
        <v>76.05400000000009</v>
      </c>
      <c r="Q44" s="11">
        <f t="shared" si="43"/>
        <v>81.91499999999996</v>
      </c>
      <c r="R44" s="11">
        <f t="shared" si="43"/>
        <v>27.343000000000075</v>
      </c>
      <c r="S44" s="11">
        <f t="shared" si="43"/>
        <v>-106.15699999999993</v>
      </c>
      <c r="T44" s="11">
        <f t="shared" si="43"/>
        <v>114.577</v>
      </c>
      <c r="U44" s="11">
        <f t="shared" si="43"/>
        <v>103.0139999999999</v>
      </c>
      <c r="V44" s="24">
        <f t="shared" si="40"/>
        <v>60.047000000000025</v>
      </c>
      <c r="W44" s="24">
        <f t="shared" si="40"/>
        <v>17.02800000000002</v>
      </c>
      <c r="X44" s="24">
        <f t="shared" si="40"/>
        <v>-61.312000000000126</v>
      </c>
      <c r="Y44" s="24">
        <f t="shared" si="40"/>
        <v>16.42600000000016</v>
      </c>
      <c r="Z44" s="24">
        <f t="shared" si="40"/>
        <v>94.7059999999999</v>
      </c>
      <c r="AA44" s="24">
        <f t="shared" si="40"/>
        <v>-20.465999999999894</v>
      </c>
      <c r="AB44" s="24">
        <f t="shared" si="40"/>
        <v>-52.90000000000009</v>
      </c>
      <c r="AC44" s="24"/>
      <c r="AE44" s="24"/>
      <c r="AF44" s="24">
        <f t="shared" si="41"/>
        <v>886.3</v>
      </c>
      <c r="AG44" s="24">
        <f t="shared" si="41"/>
        <v>106.82500000000005</v>
      </c>
      <c r="AH44" s="24">
        <f t="shared" si="41"/>
        <v>238.1005</v>
      </c>
      <c r="AI44" s="24">
        <f t="shared" si="41"/>
        <v>141.54150000000004</v>
      </c>
      <c r="AJ44" s="24">
        <f t="shared" si="41"/>
        <v>180.92525</v>
      </c>
      <c r="AK44" s="24">
        <f t="shared" si="41"/>
        <v>41.53924999999981</v>
      </c>
    </row>
    <row r="45" spans="3:29" ht="12.75">
      <c r="C45" s="3"/>
      <c r="D45" s="3"/>
      <c r="E45" s="3"/>
      <c r="F45" s="3"/>
      <c r="G45" s="3"/>
      <c r="H45" s="3"/>
      <c r="I45" s="3"/>
      <c r="J45" s="3"/>
      <c r="K45" s="3"/>
      <c r="L45" s="3"/>
      <c r="M45" s="3"/>
      <c r="N45" s="3"/>
      <c r="O45" s="3"/>
      <c r="P45" s="11"/>
      <c r="Q45" s="11"/>
      <c r="R45" s="11"/>
      <c r="S45" s="11"/>
      <c r="T45" s="11"/>
      <c r="U45" s="11"/>
      <c r="V45" s="24"/>
      <c r="W45" s="24"/>
      <c r="X45" s="24"/>
      <c r="Y45" s="24"/>
      <c r="Z45" s="24"/>
      <c r="AA45" s="24"/>
      <c r="AB45" s="24"/>
      <c r="AC45" s="24"/>
    </row>
    <row r="46" spans="1:37" ht="12.75">
      <c r="A46" s="23" t="s">
        <v>33</v>
      </c>
      <c r="C46" s="3">
        <f aca="true" t="shared" si="44" ref="C46:U46">C25-B25</f>
        <v>-48.30000000000007</v>
      </c>
      <c r="D46" s="3">
        <f t="shared" si="44"/>
        <v>97.5</v>
      </c>
      <c r="E46" s="3">
        <f t="shared" si="44"/>
        <v>40.10000000000002</v>
      </c>
      <c r="F46" s="3">
        <f t="shared" si="44"/>
        <v>21.299999999999955</v>
      </c>
      <c r="G46" s="3">
        <f t="shared" si="44"/>
        <v>22.700000000000045</v>
      </c>
      <c r="H46" s="3">
        <f t="shared" si="44"/>
        <v>47.40000000000009</v>
      </c>
      <c r="I46" s="3">
        <f t="shared" si="44"/>
        <v>-56.40000000000009</v>
      </c>
      <c r="J46" s="3">
        <f t="shared" si="44"/>
        <v>37.80000000000007</v>
      </c>
      <c r="K46" s="3">
        <f t="shared" si="44"/>
        <v>43.39999999999998</v>
      </c>
      <c r="L46" s="3">
        <f t="shared" si="44"/>
        <v>41.09999999999991</v>
      </c>
      <c r="M46" s="3">
        <f t="shared" si="44"/>
        <v>89.7460000000001</v>
      </c>
      <c r="N46" s="3">
        <f t="shared" si="44"/>
        <v>18.763000000000034</v>
      </c>
      <c r="O46" s="3">
        <f t="shared" si="44"/>
        <v>-4.116000000000099</v>
      </c>
      <c r="P46" s="11">
        <f t="shared" si="44"/>
        <v>41.256000000000085</v>
      </c>
      <c r="Q46" s="11">
        <f t="shared" si="44"/>
        <v>30.278999999999883</v>
      </c>
      <c r="R46" s="11">
        <f t="shared" si="44"/>
        <v>22.548000000000116</v>
      </c>
      <c r="S46" s="11">
        <f t="shared" si="44"/>
        <v>-85.47599999999989</v>
      </c>
      <c r="T46" s="11">
        <f t="shared" si="44"/>
        <v>72.03199999999993</v>
      </c>
      <c r="U46" s="11">
        <f t="shared" si="44"/>
        <v>85.80199999999991</v>
      </c>
      <c r="V46" s="24">
        <f aca="true" t="shared" si="45" ref="V46:AC48">V25-U25</f>
        <v>32.92100000000005</v>
      </c>
      <c r="W46" s="24">
        <f t="shared" si="45"/>
        <v>6.576999999999998</v>
      </c>
      <c r="X46" s="24">
        <f t="shared" si="45"/>
        <v>-43.307000000000244</v>
      </c>
      <c r="Y46" s="24">
        <f t="shared" si="45"/>
        <v>16.360000000000127</v>
      </c>
      <c r="Z46" s="24">
        <f t="shared" si="45"/>
        <v>57.08100000000013</v>
      </c>
      <c r="AA46" s="24">
        <f t="shared" si="45"/>
        <v>0.2339999999999236</v>
      </c>
      <c r="AB46" s="24">
        <f t="shared" si="45"/>
        <v>-37.90000000000009</v>
      </c>
      <c r="AC46" s="24"/>
      <c r="AF46" s="24">
        <f aca="true" t="shared" si="46" ref="AF46:AK48">AF25-AE25</f>
        <v>693.675</v>
      </c>
      <c r="AG46" s="24">
        <f t="shared" si="46"/>
        <v>56.15000000000009</v>
      </c>
      <c r="AH46" s="24">
        <f t="shared" si="46"/>
        <v>174.04924999999992</v>
      </c>
      <c r="AI46" s="24">
        <f t="shared" si="46"/>
        <v>56.034750000000145</v>
      </c>
      <c r="AJ46" s="24">
        <f t="shared" si="46"/>
        <v>119.87750000000005</v>
      </c>
      <c r="AK46" s="24">
        <f t="shared" si="46"/>
        <v>28.85124999999971</v>
      </c>
    </row>
    <row r="47" spans="1:37" ht="12.75">
      <c r="A47" s="2" t="s">
        <v>1</v>
      </c>
      <c r="C47" s="3">
        <f aca="true" t="shared" si="47" ref="C47:U47">C26-B26</f>
        <v>2.121428571428571</v>
      </c>
      <c r="D47" s="3">
        <f t="shared" si="47"/>
        <v>8.957142857142856</v>
      </c>
      <c r="E47" s="3">
        <f t="shared" si="47"/>
        <v>6.121428571428572</v>
      </c>
      <c r="F47" s="3">
        <f t="shared" si="47"/>
        <v>0</v>
      </c>
      <c r="G47" s="3">
        <f t="shared" si="47"/>
        <v>0</v>
      </c>
      <c r="H47" s="3">
        <f t="shared" si="47"/>
        <v>0</v>
      </c>
      <c r="I47" s="3">
        <f t="shared" si="47"/>
        <v>0.9629507289773898</v>
      </c>
      <c r="J47" s="3">
        <f t="shared" si="47"/>
        <v>6.903688755998008</v>
      </c>
      <c r="K47" s="3">
        <f t="shared" si="47"/>
        <v>1.3224462991148478</v>
      </c>
      <c r="L47" s="3">
        <f t="shared" si="47"/>
        <v>0.008238217866733066</v>
      </c>
      <c r="M47" s="3">
        <f t="shared" si="47"/>
        <v>3.5026759980430207</v>
      </c>
      <c r="N47" s="3">
        <f t="shared" si="47"/>
        <v>0</v>
      </c>
      <c r="O47" s="3">
        <f t="shared" si="47"/>
        <v>0</v>
      </c>
      <c r="P47" s="3">
        <f t="shared" si="47"/>
        <v>0</v>
      </c>
      <c r="Q47" s="3">
        <f t="shared" si="47"/>
        <v>-43.8</v>
      </c>
      <c r="R47" s="3">
        <f t="shared" si="47"/>
        <v>0</v>
      </c>
      <c r="S47" s="3">
        <f t="shared" si="47"/>
        <v>0</v>
      </c>
      <c r="T47" s="3">
        <f t="shared" si="47"/>
        <v>0</v>
      </c>
      <c r="U47" s="3">
        <f t="shared" si="47"/>
        <v>0.7000000000000011</v>
      </c>
      <c r="V47" s="24">
        <f t="shared" si="45"/>
        <v>0</v>
      </c>
      <c r="W47" s="24">
        <f t="shared" si="45"/>
        <v>0</v>
      </c>
      <c r="X47" s="24">
        <f t="shared" si="45"/>
        <v>0</v>
      </c>
      <c r="Y47" s="24">
        <f t="shared" si="45"/>
        <v>4.5</v>
      </c>
      <c r="Z47" s="24">
        <f t="shared" si="45"/>
        <v>0</v>
      </c>
      <c r="AA47" s="24">
        <f t="shared" si="45"/>
        <v>0</v>
      </c>
      <c r="AB47" s="24">
        <f t="shared" si="45"/>
        <v>0</v>
      </c>
      <c r="AC47" s="24">
        <f t="shared" si="45"/>
        <v>59.8</v>
      </c>
      <c r="AF47" s="24">
        <f t="shared" si="46"/>
        <v>13.899999999999999</v>
      </c>
      <c r="AG47" s="24">
        <f t="shared" si="46"/>
        <v>6.804000000000002</v>
      </c>
      <c r="AH47" s="24">
        <f t="shared" si="46"/>
        <v>5.895999999999997</v>
      </c>
      <c r="AI47" s="24">
        <f t="shared" si="46"/>
        <v>-43.8</v>
      </c>
      <c r="AJ47" s="24">
        <f t="shared" si="46"/>
        <v>0.7000000000000011</v>
      </c>
      <c r="AK47" s="24">
        <f t="shared" si="46"/>
        <v>4.5</v>
      </c>
    </row>
    <row r="48" spans="1:37" ht="12.75">
      <c r="A48" s="2" t="s">
        <v>4</v>
      </c>
      <c r="C48" s="3">
        <f aca="true" t="shared" si="48" ref="C48:U48">C27-B27</f>
        <v>-50.42142857142869</v>
      </c>
      <c r="D48" s="3">
        <f t="shared" si="48"/>
        <v>88.5428571428572</v>
      </c>
      <c r="E48" s="3">
        <f t="shared" si="48"/>
        <v>33.9785714285714</v>
      </c>
      <c r="F48" s="3">
        <f t="shared" si="48"/>
        <v>21.299999999999955</v>
      </c>
      <c r="G48" s="3">
        <f t="shared" si="48"/>
        <v>22.700000000000045</v>
      </c>
      <c r="H48" s="3">
        <f t="shared" si="48"/>
        <v>47.40000000000009</v>
      </c>
      <c r="I48" s="3">
        <f t="shared" si="48"/>
        <v>-57.36295072897747</v>
      </c>
      <c r="J48" s="3">
        <f t="shared" si="48"/>
        <v>30.89631124400205</v>
      </c>
      <c r="K48" s="3">
        <f t="shared" si="48"/>
        <v>42.07755370088512</v>
      </c>
      <c r="L48" s="3">
        <f t="shared" si="48"/>
        <v>41.091761782133176</v>
      </c>
      <c r="M48" s="3">
        <f t="shared" si="48"/>
        <v>86.24332400195715</v>
      </c>
      <c r="N48" s="3">
        <f t="shared" si="48"/>
        <v>18.763000000000034</v>
      </c>
      <c r="O48" s="3">
        <f t="shared" si="48"/>
        <v>-4.116000000000099</v>
      </c>
      <c r="P48" s="11">
        <f t="shared" si="48"/>
        <v>41.256000000000085</v>
      </c>
      <c r="Q48" s="11">
        <f t="shared" si="48"/>
        <v>74.07899999999984</v>
      </c>
      <c r="R48" s="11">
        <f t="shared" si="48"/>
        <v>22.54800000000023</v>
      </c>
      <c r="S48" s="11">
        <f t="shared" si="48"/>
        <v>-85.476</v>
      </c>
      <c r="T48" s="11">
        <f t="shared" si="48"/>
        <v>72.03199999999993</v>
      </c>
      <c r="U48" s="11">
        <f t="shared" si="48"/>
        <v>85.10199999999998</v>
      </c>
      <c r="V48" s="24">
        <f t="shared" si="45"/>
        <v>32.92100000000005</v>
      </c>
      <c r="W48" s="24">
        <f t="shared" si="45"/>
        <v>6.576999999999998</v>
      </c>
      <c r="X48" s="24">
        <f t="shared" si="45"/>
        <v>-43.307000000000244</v>
      </c>
      <c r="Y48" s="24">
        <f t="shared" si="45"/>
        <v>11.860000000000127</v>
      </c>
      <c r="Z48" s="24">
        <f t="shared" si="45"/>
        <v>57.08100000000013</v>
      </c>
      <c r="AA48" s="24">
        <f t="shared" si="45"/>
        <v>0.2339999999999236</v>
      </c>
      <c r="AB48" s="24">
        <f t="shared" si="45"/>
        <v>-37.90000000000009</v>
      </c>
      <c r="AC48" s="24"/>
      <c r="AF48" s="24">
        <f t="shared" si="46"/>
        <v>676.4749999999999</v>
      </c>
      <c r="AG48" s="24">
        <f t="shared" si="46"/>
        <v>49.346000000000004</v>
      </c>
      <c r="AH48" s="24">
        <f t="shared" si="46"/>
        <v>168.15325000000018</v>
      </c>
      <c r="AI48" s="24">
        <f t="shared" si="46"/>
        <v>99.83474999999999</v>
      </c>
      <c r="AJ48" s="24">
        <f t="shared" si="46"/>
        <v>119.1774999999999</v>
      </c>
      <c r="AK48" s="24">
        <f t="shared" si="46"/>
        <v>24.351250000000164</v>
      </c>
    </row>
    <row r="49" spans="1:29" ht="12.75">
      <c r="A49" s="8"/>
      <c r="B49" s="8"/>
      <c r="C49" s="15"/>
      <c r="D49" s="15"/>
      <c r="E49" s="15"/>
      <c r="F49" s="15"/>
      <c r="G49" s="15"/>
      <c r="H49" s="15"/>
      <c r="I49" s="15"/>
      <c r="J49" s="15"/>
      <c r="K49" s="15"/>
      <c r="L49" s="15"/>
      <c r="M49" s="15"/>
      <c r="N49" s="15"/>
      <c r="O49" s="15"/>
      <c r="P49" s="16"/>
      <c r="Q49" s="16"/>
      <c r="R49" s="16"/>
      <c r="S49" s="16"/>
      <c r="T49" s="16"/>
      <c r="U49" s="16"/>
      <c r="V49" s="25"/>
      <c r="W49" s="25"/>
      <c r="X49" s="25"/>
      <c r="Y49" s="25"/>
      <c r="Z49" s="25"/>
      <c r="AA49" s="25"/>
      <c r="AB49" s="25"/>
      <c r="AC49" s="25"/>
    </row>
    <row r="50" ht="12.75">
      <c r="M50" s="17" t="s">
        <v>7</v>
      </c>
    </row>
    <row r="51" spans="1:29" ht="12.75">
      <c r="A51" s="1" t="s">
        <v>0</v>
      </c>
      <c r="C51" s="18">
        <f aca="true" t="shared" si="49" ref="C51:J51">(+C5/B5)-1</f>
        <v>-0.11112582781456948</v>
      </c>
      <c r="D51" s="18">
        <f t="shared" si="49"/>
        <v>-0.030099836090001553</v>
      </c>
      <c r="E51" s="18">
        <f t="shared" si="49"/>
        <v>0.06590874174220307</v>
      </c>
      <c r="F51" s="18">
        <f t="shared" si="49"/>
        <v>0.06961660420870586</v>
      </c>
      <c r="G51" s="18">
        <f t="shared" si="49"/>
        <v>0.05969545883304139</v>
      </c>
      <c r="H51" s="18">
        <f t="shared" si="49"/>
        <v>0.08278229908443535</v>
      </c>
      <c r="I51" s="18">
        <f t="shared" si="49"/>
        <v>0.009277745155607642</v>
      </c>
      <c r="J51" s="18">
        <f t="shared" si="49"/>
        <v>-0.009657900861065771</v>
      </c>
      <c r="K51" s="18">
        <v>0.068</v>
      </c>
      <c r="L51" s="18">
        <f aca="true" t="shared" si="50" ref="L51:U51">(+L5/K5)-1</f>
        <v>0.09278013721006206</v>
      </c>
      <c r="M51" s="18">
        <f t="shared" si="50"/>
        <v>0.12436372695565523</v>
      </c>
      <c r="N51" s="18">
        <f t="shared" si="50"/>
        <v>0.0631853790528929</v>
      </c>
      <c r="O51" s="18">
        <f t="shared" si="50"/>
        <v>-0.00026925843891778545</v>
      </c>
      <c r="P51" s="19">
        <f t="shared" si="50"/>
        <v>0.0768927379034543</v>
      </c>
      <c r="Q51" s="19">
        <f t="shared" si="50"/>
        <v>0.20661905731627916</v>
      </c>
      <c r="R51" s="19">
        <f t="shared" si="50"/>
        <v>0.013057584796012156</v>
      </c>
      <c r="S51" s="19">
        <f t="shared" si="50"/>
        <v>-0.03192358660041705</v>
      </c>
      <c r="T51" s="19">
        <f t="shared" si="50"/>
        <v>0.08157999946344874</v>
      </c>
      <c r="U51" s="19">
        <f t="shared" si="50"/>
        <v>0.05275700018633289</v>
      </c>
      <c r="V51" s="26">
        <f aca="true" t="shared" si="51" ref="V51:AB51">(+V5/U5)-1</f>
        <v>0.058706636914630295</v>
      </c>
      <c r="W51" s="26">
        <f t="shared" si="51"/>
        <v>0.004951908463242116</v>
      </c>
      <c r="X51" s="26">
        <f t="shared" si="51"/>
        <v>-0.0336283644703077</v>
      </c>
      <c r="Y51" s="26">
        <f t="shared" si="51"/>
        <v>0.01485650984639908</v>
      </c>
      <c r="Z51" s="26">
        <f t="shared" si="51"/>
        <v>0.06374124816950233</v>
      </c>
      <c r="AA51" s="26">
        <f t="shared" si="51"/>
        <v>-0.026819542511475447</v>
      </c>
      <c r="AB51" s="26">
        <f t="shared" si="51"/>
        <v>0.00010639995743999542</v>
      </c>
      <c r="AC51" s="26"/>
    </row>
    <row r="52" spans="1:29" ht="12.75">
      <c r="A52" s="2" t="s">
        <v>4</v>
      </c>
      <c r="C52" s="18">
        <f aca="true" t="shared" si="52" ref="C52:U52">(+C9/B9)-1</f>
        <v>-0.0990728476821191</v>
      </c>
      <c r="D52" s="18">
        <f t="shared" si="52"/>
        <v>0.026462805057335892</v>
      </c>
      <c r="E52" s="18">
        <f t="shared" si="52"/>
        <v>0.09309653394442852</v>
      </c>
      <c r="F52" s="18">
        <f t="shared" si="52"/>
        <v>0.06328616352201277</v>
      </c>
      <c r="G52" s="18">
        <f t="shared" si="52"/>
        <v>0.05459026494146646</v>
      </c>
      <c r="H52" s="18">
        <f t="shared" si="52"/>
        <v>0.0760691750408975</v>
      </c>
      <c r="I52" s="18">
        <f t="shared" si="52"/>
        <v>0.0022868932565967004</v>
      </c>
      <c r="J52" s="18">
        <f t="shared" si="52"/>
        <v>0.023510139695733345</v>
      </c>
      <c r="K52" s="18">
        <f t="shared" si="52"/>
        <v>0.07747172136093128</v>
      </c>
      <c r="L52" s="18">
        <f t="shared" si="52"/>
        <v>0.08370223225601103</v>
      </c>
      <c r="M52" s="18">
        <f t="shared" si="52"/>
        <v>0.11581968535773024</v>
      </c>
      <c r="N52" s="18">
        <f t="shared" si="52"/>
        <v>0.05792076070760621</v>
      </c>
      <c r="O52" s="18">
        <f t="shared" si="52"/>
        <v>-0.00024805206175027017</v>
      </c>
      <c r="P52" s="19">
        <f t="shared" si="52"/>
        <v>0.0708352825230465</v>
      </c>
      <c r="Q52" s="19">
        <f t="shared" si="52"/>
        <v>0.07143994640031326</v>
      </c>
      <c r="R52" s="19">
        <f t="shared" si="52"/>
        <v>0.013623204706928238</v>
      </c>
      <c r="S52" s="19">
        <f t="shared" si="52"/>
        <v>-0.03328784604247359</v>
      </c>
      <c r="T52" s="19">
        <f t="shared" si="52"/>
        <v>0.08518638214951157</v>
      </c>
      <c r="U52" s="19">
        <f t="shared" si="52"/>
        <v>0.064224533072754</v>
      </c>
      <c r="V52" s="26">
        <f aca="true" t="shared" si="53" ref="V52:AB52">(+V9/U9)-1</f>
        <v>0.06043977823543223</v>
      </c>
      <c r="W52" s="26">
        <f t="shared" si="53"/>
        <v>0.005089766907309778</v>
      </c>
      <c r="X52" s="26">
        <f t="shared" si="53"/>
        <v>-0.03455981899960203</v>
      </c>
      <c r="Y52" s="26">
        <f t="shared" si="53"/>
        <v>0.02545935621710571</v>
      </c>
      <c r="Z52" s="26">
        <f t="shared" si="53"/>
        <v>0.06489201671037126</v>
      </c>
      <c r="AA52" s="26">
        <f t="shared" si="53"/>
        <v>-0.027274230217206097</v>
      </c>
      <c r="AB52" s="26">
        <f t="shared" si="53"/>
        <v>0.000108254397835017</v>
      </c>
      <c r="AC52" s="26"/>
    </row>
    <row r="53" spans="3:29" ht="12.75">
      <c r="C53" s="18"/>
      <c r="D53" s="18"/>
      <c r="E53" s="18"/>
      <c r="F53" s="18"/>
      <c r="G53" s="18"/>
      <c r="H53" s="18"/>
      <c r="I53" s="18"/>
      <c r="J53" s="18"/>
      <c r="K53" s="18"/>
      <c r="L53" s="18"/>
      <c r="M53" s="18"/>
      <c r="N53" s="18"/>
      <c r="O53" s="18"/>
      <c r="P53" s="19"/>
      <c r="Q53" s="19"/>
      <c r="R53" s="19"/>
      <c r="S53" s="19"/>
      <c r="T53" s="19"/>
      <c r="U53" s="19"/>
      <c r="V53" s="26"/>
      <c r="W53" s="26"/>
      <c r="X53" s="26"/>
      <c r="Y53" s="26"/>
      <c r="Z53" s="26"/>
      <c r="AA53" s="26"/>
      <c r="AB53" s="26"/>
      <c r="AC53" s="26"/>
    </row>
    <row r="54" spans="1:29" ht="12.75">
      <c r="A54" s="1" t="s">
        <v>5</v>
      </c>
      <c r="C54" s="18">
        <f aca="true" t="shared" si="54" ref="C54:I54">(+C11/B11)-1</f>
        <v>-0.09316200091785232</v>
      </c>
      <c r="D54" s="18">
        <f t="shared" si="54"/>
        <v>-0.09615384615384615</v>
      </c>
      <c r="E54" s="18">
        <f t="shared" si="54"/>
        <v>-0.020716685330347095</v>
      </c>
      <c r="F54" s="18">
        <f t="shared" si="54"/>
        <v>0.07775871926815325</v>
      </c>
      <c r="G54" s="18">
        <f t="shared" si="54"/>
        <v>0.04456233421750677</v>
      </c>
      <c r="H54" s="18">
        <f t="shared" si="54"/>
        <v>0.06754697816150323</v>
      </c>
      <c r="I54" s="18">
        <f t="shared" si="54"/>
        <v>0.11370123691722167</v>
      </c>
      <c r="J54" s="18">
        <v>0.002</v>
      </c>
      <c r="K54" s="18">
        <f aca="true" t="shared" si="55" ref="K54:U54">(+K11/J11)-1</f>
        <v>0.07252075141983405</v>
      </c>
      <c r="L54" s="18">
        <f t="shared" si="55"/>
        <v>0.07820773930753555</v>
      </c>
      <c r="M54" s="18">
        <f t="shared" si="55"/>
        <v>0.06721193804306758</v>
      </c>
      <c r="N54" s="18">
        <f t="shared" si="55"/>
        <v>0.08694436282925833</v>
      </c>
      <c r="O54" s="18">
        <f t="shared" si="55"/>
        <v>-0.014720633638602099</v>
      </c>
      <c r="P54" s="19">
        <f t="shared" si="55"/>
        <v>0.11502254306982396</v>
      </c>
      <c r="Q54" s="19">
        <f t="shared" si="55"/>
        <v>0.1530726588207394</v>
      </c>
      <c r="R54" s="19">
        <f t="shared" si="55"/>
        <v>0.012327555621828079</v>
      </c>
      <c r="S54" s="19">
        <f t="shared" si="55"/>
        <v>-0.05252170733008099</v>
      </c>
      <c r="T54" s="19">
        <f t="shared" si="55"/>
        <v>0.11403720381687577</v>
      </c>
      <c r="U54" s="19">
        <f t="shared" si="55"/>
        <v>0.041412330827067745</v>
      </c>
      <c r="V54" s="26">
        <f aca="true" t="shared" si="56" ref="V54:AB54">(+V11/U11)-1</f>
        <v>0.06267024307071734</v>
      </c>
      <c r="W54" s="26">
        <f t="shared" si="56"/>
        <v>0.022721392807682372</v>
      </c>
      <c r="X54" s="26">
        <f t="shared" si="56"/>
        <v>-0.038274796243309095</v>
      </c>
      <c r="Y54" s="26">
        <f t="shared" si="56"/>
        <v>0.00014588569192919287</v>
      </c>
      <c r="Z54" s="26">
        <f t="shared" si="56"/>
        <v>0.0831537654014034</v>
      </c>
      <c r="AA54" s="26">
        <f t="shared" si="56"/>
        <v>-0.04223627831054899</v>
      </c>
      <c r="AB54" s="26">
        <f t="shared" si="56"/>
        <v>-0.03195568811248406</v>
      </c>
      <c r="AC54" s="26"/>
    </row>
    <row r="55" spans="1:29" ht="12.75">
      <c r="A55" s="2" t="s">
        <v>4</v>
      </c>
      <c r="C55" s="18">
        <f aca="true" t="shared" si="57" ref="C55:U55">(+C15/B15)-1</f>
        <v>-0.08342621123713378</v>
      </c>
      <c r="D55" s="18">
        <f t="shared" si="57"/>
        <v>-0.05028432459497156</v>
      </c>
      <c r="E55" s="18">
        <f t="shared" si="57"/>
        <v>0.01276595744680864</v>
      </c>
      <c r="F55" s="18">
        <f t="shared" si="57"/>
        <v>0.07079646017699104</v>
      </c>
      <c r="G55" s="18">
        <f t="shared" si="57"/>
        <v>0.04083616917841515</v>
      </c>
      <c r="H55" s="18">
        <f t="shared" si="57"/>
        <v>0.06212050443717887</v>
      </c>
      <c r="I55" s="18">
        <f t="shared" si="57"/>
        <v>0.10933575518459726</v>
      </c>
      <c r="J55" s="18">
        <f t="shared" si="57"/>
        <v>0.006753622563578254</v>
      </c>
      <c r="K55" s="18">
        <f t="shared" si="57"/>
        <v>0.07057008091873862</v>
      </c>
      <c r="L55" s="18">
        <f t="shared" si="57"/>
        <v>0.07064733092346409</v>
      </c>
      <c r="M55" s="18">
        <f t="shared" si="57"/>
        <v>0.07314967965112529</v>
      </c>
      <c r="N55" s="18">
        <f t="shared" si="57"/>
        <v>0.07862262357110161</v>
      </c>
      <c r="O55" s="18">
        <f t="shared" si="57"/>
        <v>-0.013414373560625914</v>
      </c>
      <c r="P55" s="19">
        <f t="shared" si="57"/>
        <v>0.10467704673436984</v>
      </c>
      <c r="Q55" s="19">
        <f t="shared" si="57"/>
        <v>0.021338125970100652</v>
      </c>
      <c r="R55" s="19">
        <f t="shared" si="57"/>
        <v>0.012784416609343374</v>
      </c>
      <c r="S55" s="19">
        <f t="shared" si="57"/>
        <v>-0.05444359910598884</v>
      </c>
      <c r="T55" s="19">
        <f t="shared" si="57"/>
        <v>0.11845035915140056</v>
      </c>
      <c r="U55" s="19">
        <f t="shared" si="57"/>
        <v>0.04458771547700535</v>
      </c>
      <c r="V55" s="26">
        <f aca="true" t="shared" si="58" ref="V55:AB55">(+V15/U15)-1</f>
        <v>0.06464158308252133</v>
      </c>
      <c r="W55" s="26">
        <f t="shared" si="58"/>
        <v>0.02339271604855364</v>
      </c>
      <c r="X55" s="26">
        <f t="shared" si="58"/>
        <v>-0.03937980901722171</v>
      </c>
      <c r="Y55" s="26">
        <f t="shared" si="58"/>
        <v>0.01039596183138336</v>
      </c>
      <c r="Z55" s="26">
        <f t="shared" si="58"/>
        <v>0.0847839558334742</v>
      </c>
      <c r="AA55" s="26">
        <f t="shared" si="58"/>
        <v>-0.04299958454507691</v>
      </c>
      <c r="AB55" s="26">
        <f t="shared" si="58"/>
        <v>-0.032559149120902964</v>
      </c>
      <c r="AC55" s="26"/>
    </row>
    <row r="56" spans="3:29" ht="12.75">
      <c r="C56" s="18"/>
      <c r="D56" s="18"/>
      <c r="E56" s="18"/>
      <c r="F56" s="18"/>
      <c r="G56" s="18"/>
      <c r="H56" s="18"/>
      <c r="I56" s="18"/>
      <c r="J56" s="18"/>
      <c r="K56" s="18"/>
      <c r="L56" s="18"/>
      <c r="M56" s="18"/>
      <c r="N56" s="18"/>
      <c r="O56" s="18"/>
      <c r="P56" s="19"/>
      <c r="Q56" s="19"/>
      <c r="R56" s="19"/>
      <c r="S56" s="19"/>
      <c r="T56" s="19"/>
      <c r="U56" s="19"/>
      <c r="V56" s="26"/>
      <c r="W56" s="26"/>
      <c r="X56" s="26"/>
      <c r="Y56" s="26"/>
      <c r="Z56" s="26"/>
      <c r="AA56" s="26"/>
      <c r="AB56" s="26"/>
      <c r="AC56" s="26"/>
    </row>
    <row r="57" spans="1:29" ht="12.75">
      <c r="A57" s="1" t="s">
        <v>6</v>
      </c>
      <c r="C57" s="18">
        <f aca="true" t="shared" si="59" ref="C57:U57">(+C17/B17)-1</f>
        <v>-0.11822751815304411</v>
      </c>
      <c r="D57" s="18">
        <f t="shared" si="59"/>
        <v>-0.002533783783783883</v>
      </c>
      <c r="E57" s="18">
        <f t="shared" si="59"/>
        <v>0.09843353090601181</v>
      </c>
      <c r="F57" s="18">
        <f t="shared" si="59"/>
        <v>0.06687222971670859</v>
      </c>
      <c r="G57" s="18">
        <f t="shared" si="59"/>
        <v>0.06484826589595372</v>
      </c>
      <c r="H57" s="18">
        <f t="shared" si="59"/>
        <v>0.08787107718405429</v>
      </c>
      <c r="I57" s="18">
        <f t="shared" si="59"/>
        <v>-0.024949321690316495</v>
      </c>
      <c r="J57" s="18">
        <f t="shared" si="59"/>
        <v>-0.004957620342235569</v>
      </c>
      <c r="K57" s="18">
        <f t="shared" si="59"/>
        <v>0.08116361298617814</v>
      </c>
      <c r="L57" s="18">
        <f t="shared" si="59"/>
        <v>0.09840939497547185</v>
      </c>
      <c r="M57" s="18">
        <f t="shared" si="59"/>
        <v>0.14468534307754766</v>
      </c>
      <c r="N57" s="18">
        <f t="shared" si="59"/>
        <v>0.05525012768855353</v>
      </c>
      <c r="O57" s="18">
        <f t="shared" si="59"/>
        <v>0.004702315529069301</v>
      </c>
      <c r="P57" s="19">
        <f t="shared" si="59"/>
        <v>0.06402776290903911</v>
      </c>
      <c r="Q57" s="19">
        <f t="shared" si="59"/>
        <v>0.22555106523908153</v>
      </c>
      <c r="R57" s="19">
        <f t="shared" si="59"/>
        <v>0.0133004150981475</v>
      </c>
      <c r="S57" s="19">
        <f t="shared" si="59"/>
        <v>-0.025078592135300726</v>
      </c>
      <c r="T57" s="19">
        <f t="shared" si="59"/>
        <v>0.07109770697516171</v>
      </c>
      <c r="U57" s="19">
        <f t="shared" si="59"/>
        <v>0.0565677252085337</v>
      </c>
      <c r="V57" s="26">
        <f aca="true" t="shared" si="60" ref="V57:AB57">(+V17/U17)-1</f>
        <v>0.05739434141804156</v>
      </c>
      <c r="W57" s="26">
        <f t="shared" si="60"/>
        <v>-0.0009599546282182958</v>
      </c>
      <c r="X57" s="26">
        <f t="shared" si="60"/>
        <v>-0.032046371186723044</v>
      </c>
      <c r="Y57" s="26">
        <f t="shared" si="60"/>
        <v>0.01983508045120619</v>
      </c>
      <c r="Z57" s="26">
        <f t="shared" si="60"/>
        <v>0.05729677074836714</v>
      </c>
      <c r="AA57" s="26">
        <f t="shared" si="60"/>
        <v>-0.021645622311641466</v>
      </c>
      <c r="AB57" s="26">
        <f t="shared" si="60"/>
        <v>0.010849524890086393</v>
      </c>
      <c r="AC57" s="26"/>
    </row>
    <row r="58" spans="1:29" ht="12.75">
      <c r="A58" s="2" t="s">
        <v>4</v>
      </c>
      <c r="C58" s="18">
        <f aca="true" t="shared" si="61" ref="C58:U58">(+C19/B19)-1</f>
        <v>-0.10523446019629223</v>
      </c>
      <c r="D58" s="18">
        <f t="shared" si="61"/>
        <v>0.058352283705652264</v>
      </c>
      <c r="E58" s="18">
        <f t="shared" si="61"/>
        <v>0.12283904672293455</v>
      </c>
      <c r="F58" s="18">
        <f t="shared" si="61"/>
        <v>0.060759936963754146</v>
      </c>
      <c r="G58" s="18">
        <f t="shared" si="61"/>
        <v>0.05926048200726308</v>
      </c>
      <c r="H58" s="18">
        <f t="shared" si="61"/>
        <v>0.08072307932055467</v>
      </c>
      <c r="I58" s="18">
        <f t="shared" si="61"/>
        <v>-0.03281463695598774</v>
      </c>
      <c r="J58" s="18">
        <f t="shared" si="61"/>
        <v>0.029812178099697828</v>
      </c>
      <c r="K58" s="18">
        <f t="shared" si="61"/>
        <v>0.07986450006229995</v>
      </c>
      <c r="L58" s="18">
        <f t="shared" si="61"/>
        <v>0.088740214095135</v>
      </c>
      <c r="M58" s="18">
        <f t="shared" si="61"/>
        <v>0.13097741579995503</v>
      </c>
      <c r="N58" s="18">
        <f t="shared" si="61"/>
        <v>0.05087956727707055</v>
      </c>
      <c r="O58" s="18">
        <f t="shared" si="61"/>
        <v>0.004348348622142284</v>
      </c>
      <c r="P58" s="19">
        <f t="shared" si="61"/>
        <v>0.059228938581026735</v>
      </c>
      <c r="Q58" s="19">
        <f t="shared" si="61"/>
        <v>0.08935953884225567</v>
      </c>
      <c r="R58" s="19">
        <f t="shared" si="61"/>
        <v>0.013904459475648112</v>
      </c>
      <c r="S58" s="19">
        <f t="shared" si="61"/>
        <v>-0.026201928375870098</v>
      </c>
      <c r="T58" s="19">
        <f t="shared" si="61"/>
        <v>0.07436804995296065</v>
      </c>
      <c r="U58" s="19">
        <f t="shared" si="61"/>
        <v>0.07087299025478488</v>
      </c>
      <c r="V58" s="26">
        <f aca="true" t="shared" si="62" ref="V58:AB58">(+V19/U19)-1</f>
        <v>0.05905208779308424</v>
      </c>
      <c r="W58" s="26">
        <f t="shared" si="62"/>
        <v>-0.0009861353970588294</v>
      </c>
      <c r="X58" s="26">
        <f t="shared" si="62"/>
        <v>-0.0329212321379424</v>
      </c>
      <c r="Y58" s="26">
        <f t="shared" si="62"/>
        <v>0.030548284596326525</v>
      </c>
      <c r="Z58" s="26">
        <f t="shared" si="62"/>
        <v>0.058301761174155864</v>
      </c>
      <c r="AA58" s="26">
        <f t="shared" si="62"/>
        <v>-0.02200437266379862</v>
      </c>
      <c r="AB58" s="26">
        <f t="shared" si="62"/>
        <v>0.011033388620465878</v>
      </c>
      <c r="AC58" s="26"/>
    </row>
    <row r="59" spans="3:29" ht="12.75">
      <c r="C59" s="18"/>
      <c r="D59" s="18"/>
      <c r="E59" s="18"/>
      <c r="F59" s="18"/>
      <c r="G59" s="18"/>
      <c r="H59" s="18"/>
      <c r="I59" s="18"/>
      <c r="J59" s="18"/>
      <c r="K59" s="18"/>
      <c r="L59" s="18"/>
      <c r="M59" s="18"/>
      <c r="N59" s="18"/>
      <c r="O59" s="18"/>
      <c r="P59" s="19"/>
      <c r="Q59" s="19"/>
      <c r="R59" s="19"/>
      <c r="S59" s="19"/>
      <c r="T59" s="19"/>
      <c r="U59" s="19"/>
      <c r="V59" s="26"/>
      <c r="W59" s="26"/>
      <c r="X59" s="26"/>
      <c r="Y59" s="26"/>
      <c r="Z59" s="26"/>
      <c r="AA59" s="26"/>
      <c r="AB59" s="26"/>
      <c r="AC59" s="26"/>
    </row>
    <row r="60" spans="1:29" ht="12.75">
      <c r="A60" s="1" t="s">
        <v>8</v>
      </c>
      <c r="C60" s="18">
        <f aca="true" t="shared" si="63" ref="C60:U60">(+C21/B21)-1</f>
        <v>-0.08760056186949305</v>
      </c>
      <c r="D60" s="18">
        <f t="shared" si="63"/>
        <v>0.10986703988803348</v>
      </c>
      <c r="E60" s="18">
        <f t="shared" si="63"/>
        <v>0.04590163934426217</v>
      </c>
      <c r="F60" s="18">
        <f t="shared" si="63"/>
        <v>0.042078611044128245</v>
      </c>
      <c r="G60" s="18">
        <f t="shared" si="63"/>
        <v>0.03598287631609387</v>
      </c>
      <c r="H60" s="18">
        <f t="shared" si="63"/>
        <v>0.06779093142729509</v>
      </c>
      <c r="I60" s="18">
        <f t="shared" si="63"/>
        <v>-0.033992260223825954</v>
      </c>
      <c r="J60" s="18">
        <f t="shared" si="63"/>
        <v>0.0352966652230402</v>
      </c>
      <c r="K60" s="18">
        <f t="shared" si="63"/>
        <v>0.06274837900020924</v>
      </c>
      <c r="L60" s="18">
        <f t="shared" si="63"/>
        <v>0.05933871285180081</v>
      </c>
      <c r="M60" s="18">
        <f t="shared" si="63"/>
        <v>0.099895030190432</v>
      </c>
      <c r="N60" s="18">
        <f t="shared" si="63"/>
        <v>0.036590072776442106</v>
      </c>
      <c r="O60" s="18">
        <f t="shared" si="63"/>
        <v>-0.007036234653048479</v>
      </c>
      <c r="P60" s="19">
        <f t="shared" si="63"/>
        <v>0.06240456214486456</v>
      </c>
      <c r="Q60" s="19">
        <f t="shared" si="63"/>
        <v>0.0632656229364239</v>
      </c>
      <c r="R60" s="19">
        <f t="shared" si="63"/>
        <v>0.01986134899985048</v>
      </c>
      <c r="S60" s="19">
        <f t="shared" si="63"/>
        <v>-0.07560840633117216</v>
      </c>
      <c r="T60" s="19">
        <f t="shared" si="63"/>
        <v>0.08828011834684246</v>
      </c>
      <c r="U60" s="19">
        <f t="shared" si="63"/>
        <v>0.07293248573230904</v>
      </c>
      <c r="V60" s="26">
        <f aca="true" t="shared" si="64" ref="V60:AB60">(+V21/U21)-1</f>
        <v>0.03962266516482327</v>
      </c>
      <c r="W60" s="26">
        <f t="shared" si="64"/>
        <v>0.010807873981763416</v>
      </c>
      <c r="X60" s="26">
        <f t="shared" si="64"/>
        <v>-0.038499358888220536</v>
      </c>
      <c r="Y60" s="26">
        <f t="shared" si="64"/>
        <v>0.010727295762763989</v>
      </c>
      <c r="Z60" s="26">
        <f t="shared" si="64"/>
        <v>0.0611930268922114</v>
      </c>
      <c r="AA60" s="26">
        <f t="shared" si="64"/>
        <v>-0.01246129060148582</v>
      </c>
      <c r="AB60" s="26">
        <f t="shared" si="64"/>
        <v>-0.0326160675750663</v>
      </c>
      <c r="AC60" s="26"/>
    </row>
    <row r="61" spans="1:29" ht="12.75">
      <c r="A61" s="2" t="s">
        <v>4</v>
      </c>
      <c r="C61" s="18">
        <f aca="true" t="shared" si="65" ref="C61:U61">(+C23/B23)-1</f>
        <v>-0.08760056186949305</v>
      </c>
      <c r="D61" s="18">
        <f t="shared" si="65"/>
        <v>0.10986703988803348</v>
      </c>
      <c r="E61" s="18">
        <f t="shared" si="65"/>
        <v>0.04590163934426217</v>
      </c>
      <c r="F61" s="18">
        <f t="shared" si="65"/>
        <v>0.042078611044128245</v>
      </c>
      <c r="G61" s="18">
        <f t="shared" si="65"/>
        <v>0.03598287631609387</v>
      </c>
      <c r="H61" s="18">
        <f t="shared" si="65"/>
        <v>0.06779093142729509</v>
      </c>
      <c r="I61" s="18">
        <f t="shared" si="65"/>
        <v>-0.033992260223825954</v>
      </c>
      <c r="J61" s="18">
        <f t="shared" si="65"/>
        <v>0.0352966652230402</v>
      </c>
      <c r="K61" s="18">
        <f t="shared" si="65"/>
        <v>0.06274837900020924</v>
      </c>
      <c r="L61" s="18">
        <f t="shared" si="65"/>
        <v>0.05933871285180081</v>
      </c>
      <c r="M61" s="18">
        <f t="shared" si="65"/>
        <v>0.099895030190432</v>
      </c>
      <c r="N61" s="18">
        <f t="shared" si="65"/>
        <v>0.036590072776442106</v>
      </c>
      <c r="O61" s="18">
        <f t="shared" si="65"/>
        <v>-0.007036234653048479</v>
      </c>
      <c r="P61" s="19">
        <f t="shared" si="65"/>
        <v>0.06240456214486456</v>
      </c>
      <c r="Q61" s="19">
        <f t="shared" si="65"/>
        <v>0.0632656229364239</v>
      </c>
      <c r="R61" s="19">
        <f t="shared" si="65"/>
        <v>0.01986134899985048</v>
      </c>
      <c r="S61" s="19">
        <f t="shared" si="65"/>
        <v>-0.07560840633117216</v>
      </c>
      <c r="T61" s="19">
        <f t="shared" si="65"/>
        <v>0.08828011834684246</v>
      </c>
      <c r="U61" s="19">
        <f t="shared" si="65"/>
        <v>0.07293248573230904</v>
      </c>
      <c r="V61" s="26">
        <f aca="true" t="shared" si="66" ref="V61:AB61">(+V23/U23)-1</f>
        <v>0.03962266516482327</v>
      </c>
      <c r="W61" s="26">
        <f t="shared" si="66"/>
        <v>0.010807873981763416</v>
      </c>
      <c r="X61" s="26">
        <f t="shared" si="66"/>
        <v>-0.038499358888220536</v>
      </c>
      <c r="Y61" s="26">
        <f t="shared" si="66"/>
        <v>0.010727295762763989</v>
      </c>
      <c r="Z61" s="26">
        <f t="shared" si="66"/>
        <v>0.0611930268922114</v>
      </c>
      <c r="AA61" s="26">
        <f t="shared" si="66"/>
        <v>-0.01246129060148582</v>
      </c>
      <c r="AB61" s="26">
        <f t="shared" si="66"/>
        <v>-0.0326160675750663</v>
      </c>
      <c r="AC61" s="26"/>
    </row>
    <row r="62" spans="3:29" ht="12.75">
      <c r="C62" s="18"/>
      <c r="D62" s="18"/>
      <c r="E62" s="18"/>
      <c r="F62" s="18"/>
      <c r="G62" s="18"/>
      <c r="H62" s="18"/>
      <c r="I62" s="18"/>
      <c r="J62" s="18"/>
      <c r="K62" s="18"/>
      <c r="L62" s="18"/>
      <c r="M62" s="18"/>
      <c r="N62" s="18"/>
      <c r="O62" s="18"/>
      <c r="P62" s="19"/>
      <c r="Q62" s="19"/>
      <c r="R62" s="19"/>
      <c r="S62" s="19"/>
      <c r="T62" s="19"/>
      <c r="U62" s="19"/>
      <c r="V62" s="26"/>
      <c r="W62" s="26"/>
      <c r="X62" s="26"/>
      <c r="Y62" s="26"/>
      <c r="Z62" s="26"/>
      <c r="AA62" s="26"/>
      <c r="AB62" s="26"/>
      <c r="AC62" s="26"/>
    </row>
    <row r="63" spans="1:29" ht="12.75">
      <c r="A63" s="23" t="s">
        <v>33</v>
      </c>
      <c r="C63" s="18">
        <f aca="true" t="shared" si="67" ref="C63:U63">(+C25/B25)-1</f>
        <v>-0.08545647558386427</v>
      </c>
      <c r="D63" s="18">
        <f t="shared" si="67"/>
        <v>0.1886244921648288</v>
      </c>
      <c r="E63" s="18">
        <f t="shared" si="67"/>
        <v>0.06526692708333348</v>
      </c>
      <c r="F63" s="18">
        <f t="shared" si="67"/>
        <v>0.032543926661573686</v>
      </c>
      <c r="G63" s="18">
        <f t="shared" si="67"/>
        <v>0.03358981947321693</v>
      </c>
      <c r="H63" s="18">
        <f t="shared" si="67"/>
        <v>0.06785969935576253</v>
      </c>
      <c r="I63" s="18">
        <f t="shared" si="67"/>
        <v>-0.07561335299638028</v>
      </c>
      <c r="J63" s="18">
        <f t="shared" si="67"/>
        <v>0.05482233502538092</v>
      </c>
      <c r="K63" s="18">
        <f t="shared" si="67"/>
        <v>0.059672762271414825</v>
      </c>
      <c r="L63" s="18">
        <f t="shared" si="67"/>
        <v>0.05332814324639923</v>
      </c>
      <c r="M63" s="18">
        <f t="shared" si="67"/>
        <v>0.11055186006405537</v>
      </c>
      <c r="N63" s="18">
        <f t="shared" si="67"/>
        <v>0.02081202733970322</v>
      </c>
      <c r="O63" s="18">
        <f t="shared" si="67"/>
        <v>-0.00447241089677497</v>
      </c>
      <c r="P63" s="19">
        <f t="shared" si="67"/>
        <v>0.04502981358731195</v>
      </c>
      <c r="Q63" s="19">
        <f t="shared" si="67"/>
        <v>0.03162466094799821</v>
      </c>
      <c r="R63" s="19">
        <f t="shared" si="67"/>
        <v>0.022828147020232503</v>
      </c>
      <c r="S63" s="19">
        <f t="shared" si="67"/>
        <v>-0.08460658275560329</v>
      </c>
      <c r="T63" s="19">
        <f t="shared" si="67"/>
        <v>0.07788927335640139</v>
      </c>
      <c r="U63" s="19">
        <f t="shared" si="67"/>
        <v>0.08607468460081535</v>
      </c>
      <c r="V63" s="26">
        <f aca="true" t="shared" si="68" ref="V63:AB63">(+V25/U25)-1</f>
        <v>0.030408245076360085</v>
      </c>
      <c r="W63" s="26">
        <f t="shared" si="68"/>
        <v>0.00589572006758976</v>
      </c>
      <c r="X63" s="26">
        <f t="shared" si="68"/>
        <v>-0.03859349880406249</v>
      </c>
      <c r="Y63" s="26">
        <f t="shared" si="68"/>
        <v>0.015164646722128472</v>
      </c>
      <c r="Z63" s="26">
        <f t="shared" si="68"/>
        <v>0.05211996146769726</v>
      </c>
      <c r="AA63" s="26">
        <f t="shared" si="68"/>
        <v>0.00020307810870057175</v>
      </c>
      <c r="AB63" s="26">
        <f t="shared" si="68"/>
        <v>-0.032885032537961045</v>
      </c>
      <c r="AC63" s="26"/>
    </row>
    <row r="64" spans="1:29" ht="12.75">
      <c r="A64" s="2" t="s">
        <v>4</v>
      </c>
      <c r="C64" s="18">
        <f aca="true" t="shared" si="69" ref="C64:U64">(+C27/B27)-1</f>
        <v>-0.08920988777676697</v>
      </c>
      <c r="D64" s="18">
        <f t="shared" si="69"/>
        <v>0.17200183157807114</v>
      </c>
      <c r="E64" s="18">
        <f t="shared" si="69"/>
        <v>0.056319185461433774</v>
      </c>
      <c r="F64" s="18">
        <f t="shared" si="69"/>
        <v>0.03342225011768396</v>
      </c>
      <c r="G64" s="18">
        <f t="shared" si="69"/>
        <v>0.03446705132098393</v>
      </c>
      <c r="H64" s="18">
        <f t="shared" si="69"/>
        <v>0.06957287538529289</v>
      </c>
      <c r="I64" s="18">
        <f t="shared" si="69"/>
        <v>-0.07871957009603059</v>
      </c>
      <c r="J64" s="18">
        <f t="shared" si="69"/>
        <v>0.046022055951702834</v>
      </c>
      <c r="K64" s="18">
        <f t="shared" si="69"/>
        <v>0.05991961656453504</v>
      </c>
      <c r="L64" s="18">
        <f t="shared" si="69"/>
        <v>0.05520779152542876</v>
      </c>
      <c r="M64" s="18">
        <f t="shared" si="69"/>
        <v>0.1098077796747563</v>
      </c>
      <c r="N64" s="18">
        <f t="shared" si="69"/>
        <v>0.0215259405767938</v>
      </c>
      <c r="O64" s="18">
        <f t="shared" si="69"/>
        <v>-0.004622594785093304</v>
      </c>
      <c r="P64" s="19">
        <f t="shared" si="69"/>
        <v>0.04654894036170898</v>
      </c>
      <c r="Q64" s="19">
        <f t="shared" si="69"/>
        <v>0.07986532247892009</v>
      </c>
      <c r="R64" s="19">
        <f t="shared" si="69"/>
        <v>0.022511351519726164</v>
      </c>
      <c r="S64" s="19">
        <f t="shared" si="69"/>
        <v>-0.08345831185265029</v>
      </c>
      <c r="T64" s="19">
        <f t="shared" si="69"/>
        <v>0.07673591136678382</v>
      </c>
      <c r="U64" s="19">
        <f t="shared" si="69"/>
        <v>0.08419838295413618</v>
      </c>
      <c r="V64" s="26">
        <f aca="true" t="shared" si="70" ref="V64:AB64">(+V27/U27)-1</f>
        <v>0.030041958909834854</v>
      </c>
      <c r="W64" s="26">
        <f t="shared" si="70"/>
        <v>0.005826773746295588</v>
      </c>
      <c r="X64" s="26">
        <f t="shared" si="70"/>
        <v>-0.03814478936557786</v>
      </c>
      <c r="Y64" s="26">
        <f t="shared" si="70"/>
        <v>0.010860557221675338</v>
      </c>
      <c r="Z64" s="26">
        <f t="shared" si="70"/>
        <v>0.051709190721859644</v>
      </c>
      <c r="AA64" s="26">
        <f t="shared" si="70"/>
        <v>0.00020155629019269483</v>
      </c>
      <c r="AB64" s="26">
        <f t="shared" si="70"/>
        <v>-0.03263864967275243</v>
      </c>
      <c r="AC64" s="26"/>
    </row>
    <row r="65" spans="1:29" ht="12.75">
      <c r="A65" s="8"/>
      <c r="B65" s="8"/>
      <c r="C65" s="18"/>
      <c r="D65" s="18"/>
      <c r="E65" s="18"/>
      <c r="F65" s="18"/>
      <c r="G65" s="18"/>
      <c r="H65" s="18"/>
      <c r="I65" s="18"/>
      <c r="J65" s="18"/>
      <c r="K65" s="18"/>
      <c r="L65" s="18"/>
      <c r="M65" s="18"/>
      <c r="N65" s="18"/>
      <c r="O65" s="18"/>
      <c r="P65" s="19"/>
      <c r="Q65" s="19"/>
      <c r="R65" s="19"/>
      <c r="S65" s="19"/>
      <c r="T65" s="19"/>
      <c r="U65" s="19"/>
      <c r="V65" s="26"/>
      <c r="W65" s="26"/>
      <c r="X65" s="26"/>
      <c r="Y65" s="26"/>
      <c r="Z65" s="26"/>
      <c r="AA65" s="26"/>
      <c r="AB65" s="26"/>
      <c r="AC65" s="26"/>
    </row>
    <row r="66" ht="12.75">
      <c r="A66" s="13" t="s">
        <v>44</v>
      </c>
    </row>
    <row r="67" ht="12.75">
      <c r="A67" s="2" t="s">
        <v>9</v>
      </c>
    </row>
    <row r="69" spans="3:5" ht="12.75">
      <c r="C69" s="13"/>
      <c r="D69" s="13"/>
      <c r="E69" s="13"/>
    </row>
    <row r="70" spans="3:5" ht="12.75">
      <c r="C70" s="13"/>
      <c r="D70" s="13"/>
      <c r="E70" s="13"/>
    </row>
    <row r="71" spans="3:5" ht="12.75">
      <c r="C71" s="13"/>
      <c r="D71" s="13"/>
      <c r="E71" s="13"/>
    </row>
    <row r="72" spans="3:5" ht="12.75">
      <c r="C72" s="13"/>
      <c r="D72" s="13"/>
      <c r="E72" s="13"/>
    </row>
    <row r="73" spans="3:5" ht="12.75">
      <c r="C73" s="13"/>
      <c r="D73" s="13"/>
      <c r="E73" s="13"/>
    </row>
    <row r="74" spans="3:5" ht="12.75">
      <c r="C74" s="13"/>
      <c r="D74" s="13"/>
      <c r="E74" s="13"/>
    </row>
    <row r="75" spans="3:5" ht="12.75">
      <c r="C75" s="13"/>
      <c r="D75" s="13"/>
      <c r="E75" s="13"/>
    </row>
    <row r="76" spans="3:5" ht="12.75">
      <c r="C76" s="13"/>
      <c r="D76" s="13"/>
      <c r="E76" s="13"/>
    </row>
    <row r="77" spans="3:5" ht="12.75">
      <c r="C77" s="13"/>
      <c r="D77" s="13"/>
      <c r="E77" s="13"/>
    </row>
    <row r="78" spans="3:5" ht="12.75">
      <c r="C78" s="13"/>
      <c r="D78" s="13"/>
      <c r="E78" s="13"/>
    </row>
    <row r="79" spans="3:5" ht="12.75">
      <c r="C79" s="13"/>
      <c r="D79" s="13"/>
      <c r="E79" s="13"/>
    </row>
    <row r="80" spans="3:5" ht="12.75">
      <c r="C80" s="13"/>
      <c r="D80" s="13"/>
      <c r="E80" s="13"/>
    </row>
    <row r="81" spans="3:5" ht="12.75">
      <c r="C81" s="13"/>
      <c r="D81" s="13"/>
      <c r="E81" s="13"/>
    </row>
    <row r="82" spans="3:5" ht="12.75">
      <c r="C82" s="13"/>
      <c r="D82" s="13"/>
      <c r="E82" s="13"/>
    </row>
    <row r="83" spans="3:5" ht="12.75">
      <c r="C83" s="13"/>
      <c r="D83" s="13"/>
      <c r="E83" s="13"/>
    </row>
    <row r="84" spans="3:5" ht="12.75">
      <c r="C84" s="13"/>
      <c r="D84" s="13"/>
      <c r="E84" s="13"/>
    </row>
    <row r="85" spans="3:5" ht="12.75">
      <c r="C85" s="13"/>
      <c r="D85" s="13"/>
      <c r="E85" s="13"/>
    </row>
    <row r="86" spans="3:5" ht="12.75">
      <c r="C86" s="13"/>
      <c r="D86" s="13"/>
      <c r="E86" s="13"/>
    </row>
    <row r="87" spans="3:5" ht="12.75">
      <c r="C87" s="13"/>
      <c r="D87" s="13"/>
      <c r="E87" s="13"/>
    </row>
    <row r="88" spans="3:5" ht="12.75">
      <c r="C88" s="13"/>
      <c r="D88" s="13"/>
      <c r="E88" s="13"/>
    </row>
    <row r="90" spans="3:29" ht="12.75">
      <c r="C90" s="13"/>
      <c r="D90" s="13"/>
      <c r="E90" s="13"/>
      <c r="F90" s="13"/>
      <c r="G90" s="13"/>
      <c r="H90" s="13"/>
      <c r="I90" s="13"/>
      <c r="J90" s="13"/>
      <c r="K90" s="13"/>
      <c r="L90" s="13"/>
      <c r="M90" s="13"/>
      <c r="N90" s="13"/>
      <c r="O90" s="13"/>
      <c r="P90" s="13"/>
      <c r="Q90" s="13"/>
      <c r="R90" s="13"/>
      <c r="S90" s="13"/>
      <c r="T90" s="13"/>
      <c r="U90" s="13"/>
      <c r="V90" s="27"/>
      <c r="W90" s="27"/>
      <c r="X90" s="27"/>
      <c r="Y90" s="27"/>
      <c r="Z90" s="27"/>
      <c r="AA90" s="27"/>
      <c r="AB90" s="27"/>
      <c r="AC90" s="27"/>
    </row>
    <row r="91" spans="3:29" ht="12.75">
      <c r="C91" s="13"/>
      <c r="D91" s="13"/>
      <c r="E91" s="13"/>
      <c r="F91" s="13"/>
      <c r="G91" s="13"/>
      <c r="H91" s="13"/>
      <c r="I91" s="13"/>
      <c r="J91" s="13"/>
      <c r="K91" s="13"/>
      <c r="L91" s="13"/>
      <c r="M91" s="13"/>
      <c r="N91" s="13"/>
      <c r="O91" s="13"/>
      <c r="P91" s="13"/>
      <c r="Q91" s="13"/>
      <c r="R91" s="13"/>
      <c r="S91" s="13"/>
      <c r="T91" s="13"/>
      <c r="U91" s="13"/>
      <c r="V91" s="27"/>
      <c r="W91" s="27"/>
      <c r="X91" s="27"/>
      <c r="Y91" s="27"/>
      <c r="Z91" s="27"/>
      <c r="AA91" s="27"/>
      <c r="AB91" s="27"/>
      <c r="AC91" s="27"/>
    </row>
    <row r="92" spans="3:29" ht="12.75">
      <c r="C92" s="13"/>
      <c r="D92" s="13"/>
      <c r="E92" s="13"/>
      <c r="F92" s="13"/>
      <c r="G92" s="13"/>
      <c r="H92" s="13"/>
      <c r="I92" s="13"/>
      <c r="J92" s="13"/>
      <c r="K92" s="13"/>
      <c r="L92" s="13"/>
      <c r="M92" s="13"/>
      <c r="N92" s="13"/>
      <c r="O92" s="13"/>
      <c r="P92" s="13"/>
      <c r="Q92" s="13"/>
      <c r="R92" s="13"/>
      <c r="S92" s="13"/>
      <c r="T92" s="13"/>
      <c r="U92" s="13"/>
      <c r="V92" s="27"/>
      <c r="W92" s="27"/>
      <c r="X92" s="27"/>
      <c r="Y92" s="27"/>
      <c r="Z92" s="27"/>
      <c r="AA92" s="27"/>
      <c r="AB92" s="27"/>
      <c r="AC92" s="27"/>
    </row>
  </sheetData>
  <printOptions/>
  <pageMargins left="0.5" right="0.4" top="0.5" bottom="0.5" header="0.5" footer="0.5"/>
  <pageSetup fitToHeight="1" fitToWidth="1" horizontalDpi="600" verticalDpi="600" orientation="landscape" paperSize="5"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 Department of Commerce</cp:lastModifiedBy>
  <cp:lastPrinted>2008-04-25T23:43:32Z</cp:lastPrinted>
  <dcterms:created xsi:type="dcterms:W3CDTF">2006-07-27T18:47:44Z</dcterms:created>
  <dcterms:modified xsi:type="dcterms:W3CDTF">2008-04-29T23:10:32Z</dcterms:modified>
  <cp:category/>
  <cp:version/>
  <cp:contentType/>
  <cp:contentStatus/>
</cp:coreProperties>
</file>