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45" windowWidth="11520" windowHeight="8655" activeTab="0"/>
  </bookViews>
  <sheets>
    <sheet name="SRSA" sheetId="1" r:id="rId1"/>
    <sheet name="All" sheetId="2" r:id="rId2"/>
  </sheets>
  <definedNames>
    <definedName name="_xlnm.Print_Area" localSheetId="1">'All'!$A$1:$AF$195</definedName>
    <definedName name="_xlnm.Print_Area" localSheetId="0">'SRSA'!$A$1:$AF$45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<sst xmlns="http://schemas.openxmlformats.org/spreadsheetml/2006/main" count="1764" uniqueCount="613">
  <si>
    <t>PUTNAM</t>
  </si>
  <si>
    <t>REDDING SCHOOL DISTRICT</t>
  </si>
  <si>
    <t>EDUCATION CONNECTION</t>
  </si>
  <si>
    <t>345 MAIN STREET</t>
  </si>
  <si>
    <t>REGIONAL SCHOOL DISTRICT 06</t>
  </si>
  <si>
    <t>98 WAMOGO ROAD</t>
  </si>
  <si>
    <t>REGIONAL SCHOOL DISTRICT 10</t>
  </si>
  <si>
    <t>24 LYON ROAD</t>
  </si>
  <si>
    <t>REGIONAL SCHOOL DISTRICT 12</t>
  </si>
  <si>
    <t>WASHINGTON DEPOT</t>
  </si>
  <si>
    <t>REGIONAL SCHOOL DISTRICT 13</t>
  </si>
  <si>
    <t>135-A PICKETT LANE</t>
  </si>
  <si>
    <t>REGIONAL SCHOOL DISTRICT 14</t>
  </si>
  <si>
    <t>P.O. BOX 469</t>
  </si>
  <si>
    <t>WOODBURY</t>
  </si>
  <si>
    <t>REGIONAL SCHOOL DISTRICT 15</t>
  </si>
  <si>
    <t>P.O. BOX 395</t>
  </si>
  <si>
    <t>MIDDLEBURY</t>
  </si>
  <si>
    <t>REGIONAL SCHOOL DISTRICT 16</t>
  </si>
  <si>
    <t>207 NEW HAVEN ROAD</t>
  </si>
  <si>
    <t>PROSPECT</t>
  </si>
  <si>
    <t>REGIONAL SCHOOL DISTRICT 17</t>
  </si>
  <si>
    <t>95 LITTLE CITY ROAD</t>
  </si>
  <si>
    <t>HIGGANUM</t>
  </si>
  <si>
    <t>REGIONAL SCHOOL DISTRICT 18</t>
  </si>
  <si>
    <t>4 DAVIS ROAD, WEST</t>
  </si>
  <si>
    <t>REGIONAL SCHOOL DISTRICT 11</t>
  </si>
  <si>
    <t>REGIONAL SCHOOL DISTRICT 01</t>
  </si>
  <si>
    <t>REGIONAL SCHOOL DISTRICT 04</t>
  </si>
  <si>
    <t>WINTHROP ROAD</t>
  </si>
  <si>
    <t>REGIONAL SCHOOL DISTRICT 05</t>
  </si>
  <si>
    <t>25 NEWTON ROAD</t>
  </si>
  <si>
    <t>WOODBRIDGE</t>
  </si>
  <si>
    <t>REGIONAL SCHOOL DISTRICT 07</t>
  </si>
  <si>
    <t>PO BOX 656</t>
  </si>
  <si>
    <t>REGIONAL SCHOOL DISTRICT 08</t>
  </si>
  <si>
    <t>REGIONAL SCHOOL DISTRICT 09</t>
  </si>
  <si>
    <t>RIDGEFIELD SCHOOL DISTRICT</t>
  </si>
  <si>
    <t>70 PROSPECT STREET</t>
  </si>
  <si>
    <t>RIDGEFIELD</t>
  </si>
  <si>
    <t>ROCKY HILL SCHOOL DISTRICT</t>
  </si>
  <si>
    <t>761 OLD MAIN STREET</t>
  </si>
  <si>
    <t>ROCKY HILL</t>
  </si>
  <si>
    <t>200 HARTFORD ROAD</t>
  </si>
  <si>
    <t>SALISBURY SCHOOL DISTRICT</t>
  </si>
  <si>
    <t>SEYMOUR SCHOOL DISTRICT</t>
  </si>
  <si>
    <t>98 BANK STREET</t>
  </si>
  <si>
    <t>SEYMOUR</t>
  </si>
  <si>
    <t>SHARON SCHOOL DISTRICT</t>
  </si>
  <si>
    <t>SHELTON SCHOOL DISTRICT</t>
  </si>
  <si>
    <t>PO BOX 846</t>
  </si>
  <si>
    <t>SHELTON</t>
  </si>
  <si>
    <t>SHERMAN SCHOOL DISTRICT</t>
  </si>
  <si>
    <t>2 ROUTE 37 EAST</t>
  </si>
  <si>
    <t>SHERMAN</t>
  </si>
  <si>
    <t>SIMSBURY SCHOOL DISTRICT</t>
  </si>
  <si>
    <t>933 HOPMEADOW STREET</t>
  </si>
  <si>
    <t>SIMSBURY</t>
  </si>
  <si>
    <t>SOMERS SCHOOL DISTRICT</t>
  </si>
  <si>
    <t>NINTH DISTRICT ROAD</t>
  </si>
  <si>
    <t>SOMERS</t>
  </si>
  <si>
    <t>SOUTH WINDSOR SCHOOL DISTRICT</t>
  </si>
  <si>
    <t>1737 MAIN STREET</t>
  </si>
  <si>
    <t>SOUTH WINDSOR</t>
  </si>
  <si>
    <t>SOUTHINGTON SCHOOL DISTRICT</t>
  </si>
  <si>
    <t>49 BEECHER STREET</t>
  </si>
  <si>
    <t>SOUTHINGTON</t>
  </si>
  <si>
    <t>SPRAGUE SCHOOL DISTRICT</t>
  </si>
  <si>
    <t>25 SCOTLAND ROAD</t>
  </si>
  <si>
    <t>BALTIC</t>
  </si>
  <si>
    <t>STAFFORD SCHOOL DISTRICT</t>
  </si>
  <si>
    <t>P.O. BOX 147</t>
  </si>
  <si>
    <t>STAFFORD SPRINGS</t>
  </si>
  <si>
    <t>STAMFORD SCHOOL DISTRICT</t>
  </si>
  <si>
    <t>P.O. BOX 9310</t>
  </si>
  <si>
    <t>STERLING SCHOOL DISTRICT</t>
  </si>
  <si>
    <t>ONECO</t>
  </si>
  <si>
    <t>STONINGTON SCHOOL DISTRICT</t>
  </si>
  <si>
    <t>49 NORTH STONINGTON ROAD</t>
  </si>
  <si>
    <t>OLD MYSTIC</t>
  </si>
  <si>
    <t>STRATFORD SCHOOL DISTRICT</t>
  </si>
  <si>
    <t>1000 EAST BROADWAY</t>
  </si>
  <si>
    <t>STRATFORD</t>
  </si>
  <si>
    <t>SUFFIELD SCHOOL DISTRICT</t>
  </si>
  <si>
    <t>350 MOUNTAIN ROAD</t>
  </si>
  <si>
    <t>SUFFIELD</t>
  </si>
  <si>
    <t>THOMASTON SCHOOL DISTRICT</t>
  </si>
  <si>
    <t>158 MAIN STREET</t>
  </si>
  <si>
    <t>THOMASTON</t>
  </si>
  <si>
    <t>THOMPSON SCHOOL DISTRICT</t>
  </si>
  <si>
    <t>785 RIVERSIDE DRIVE</t>
  </si>
  <si>
    <t>NORTH GROSVENORDALE</t>
  </si>
  <si>
    <t>TOLLAND SCHOOL DISTRICT</t>
  </si>
  <si>
    <t>51 TOLLAND GREEN</t>
  </si>
  <si>
    <t>TOLLAND</t>
  </si>
  <si>
    <t>TORRINGTON SCHOOL DISTRICT</t>
  </si>
  <si>
    <t>355 MIGEON AVENUE</t>
  </si>
  <si>
    <t>TORRINGTON</t>
  </si>
  <si>
    <t>TRUMBULL SCHOOL DISTRICT</t>
  </si>
  <si>
    <t>6254 MAIN STREET</t>
  </si>
  <si>
    <t>18 KINNEY HOLLOW ROAD</t>
  </si>
  <si>
    <t>UNION</t>
  </si>
  <si>
    <t>VERNON SCHOOL DISTRICT</t>
  </si>
  <si>
    <t>VOLUNTOWN SCHOOL DISTRICT</t>
  </si>
  <si>
    <t>VOLUNTOWN</t>
  </si>
  <si>
    <t>WALLINGFORD SCHOOL DISTRICT</t>
  </si>
  <si>
    <t>142 HOPE HILL ROAD</t>
  </si>
  <si>
    <t>WALLINGFORD</t>
  </si>
  <si>
    <t>WATERBURY SCHOOL DISTRICT</t>
  </si>
  <si>
    <t>236 GRAND STREET</t>
  </si>
  <si>
    <t>WATERBURY</t>
  </si>
  <si>
    <t>WATERFORD SCHOOL DISTRICT</t>
  </si>
  <si>
    <t>15 ROPE FERRY ROAD</t>
  </si>
  <si>
    <t>WATERTOWN SCHOOL DISTRICT</t>
  </si>
  <si>
    <t>10 DEFOREST STREET</t>
  </si>
  <si>
    <t>WATERTOWN</t>
  </si>
  <si>
    <t>WEST HARTFORD SCHOOL DISTRICT</t>
  </si>
  <si>
    <t>28 SOUTH MAIN STREET</t>
  </si>
  <si>
    <t>WEST HARTFORD</t>
  </si>
  <si>
    <t>WEST HAVEN SCHOOL DISTRICT</t>
  </si>
  <si>
    <t>25 OGDEN STREET</t>
  </si>
  <si>
    <t>WEST HAVEN</t>
  </si>
  <si>
    <t>WESTBROOK SCHOOL DISTRICT</t>
  </si>
  <si>
    <t>105 GOODSPEED DRIVE</t>
  </si>
  <si>
    <t>WESTBROOK</t>
  </si>
  <si>
    <t>WESTON SCHOOL DISTRICT</t>
  </si>
  <si>
    <t>24 SCHOOL ROAD</t>
  </si>
  <si>
    <t>WESTPORT SCHOOL DISTRICT</t>
  </si>
  <si>
    <t>110 MYRTLE AVENUE</t>
  </si>
  <si>
    <t>WESTPORT</t>
  </si>
  <si>
    <t>WETHERSFIELD SCHOOL DISTRICT</t>
  </si>
  <si>
    <t>51 WILLOW STREET</t>
  </si>
  <si>
    <t>WILLINGTON SCHOOL DISTRICT</t>
  </si>
  <si>
    <t>40 OLD FARMS ROAD</t>
  </si>
  <si>
    <t>WILLINGTON</t>
  </si>
  <si>
    <t>WILTON SCHOOL DISTRICT</t>
  </si>
  <si>
    <t>395 DANBURY ROAD</t>
  </si>
  <si>
    <t>WILTON</t>
  </si>
  <si>
    <t>WINCHESTER SCHOOL DISTRICT</t>
  </si>
  <si>
    <t>30 ELM STREET</t>
  </si>
  <si>
    <t>WINDHAM SCHOOL DISTRICT</t>
  </si>
  <si>
    <t>322 PROSPECT STREET</t>
  </si>
  <si>
    <t>WILLIMANTIC</t>
  </si>
  <si>
    <t>WINDSOR SCHOOL DISTRICT</t>
  </si>
  <si>
    <t>601 MATIANUCK AVENUE</t>
  </si>
  <si>
    <t>WINDSOR LOCKS SCHOOL DISTRICT</t>
  </si>
  <si>
    <t>58 SOUTH ELM STREET</t>
  </si>
  <si>
    <t>WINDSOR LOCKS</t>
  </si>
  <si>
    <t>WOLCOTT SCHOOL DISTRICT</t>
  </si>
  <si>
    <t>154 CENTER STREET</t>
  </si>
  <si>
    <t>WOLCOTT</t>
  </si>
  <si>
    <t>WOODBRIDGE SCHOOL DISTRICT</t>
  </si>
  <si>
    <t>4 MEETINGHOUSE LANE</t>
  </si>
  <si>
    <t>WOODSTOCK SCHOOL DISTRICT</t>
  </si>
  <si>
    <t>147 ROUTE 169</t>
  </si>
  <si>
    <t>WOODSTOCK</t>
  </si>
  <si>
    <t>NORWICH FREE ACADEMY</t>
  </si>
  <si>
    <t>305 BROADWAY</t>
  </si>
  <si>
    <t>THE GILBERT SCHOOL</t>
  </si>
  <si>
    <t>200 WILLIAMS AVENUE</t>
  </si>
  <si>
    <t>WOODSTOCK ACADEMY</t>
  </si>
  <si>
    <t>57 ACADEMY ROAD</t>
  </si>
  <si>
    <t>P.O. BOX 157</t>
  </si>
  <si>
    <t>BURLINGTON</t>
  </si>
  <si>
    <t>GRANBY</t>
  </si>
  <si>
    <t>WESTON</t>
  </si>
  <si>
    <t>Connecticut School Districts</t>
  </si>
  <si>
    <t>STATE VOCATIONAL-TECHNICAL SCHOOLS</t>
  </si>
  <si>
    <t>25 INDUSTRIAL PARK ROAD</t>
  </si>
  <si>
    <t>UNIFIED SCHOOL DISTRICT #1</t>
  </si>
  <si>
    <t>24 WOLCOTT HILL ROAD</t>
  </si>
  <si>
    <t>WETHERSFIELD</t>
  </si>
  <si>
    <t>UNIFIED SCHOOL DISTRICT #2</t>
  </si>
  <si>
    <t>505 HUDSON STREET</t>
  </si>
  <si>
    <t>REGIONAL SCHOOL DISTRICT 19</t>
  </si>
  <si>
    <t>1235 STORRS ROAD</t>
  </si>
  <si>
    <t>STORRS</t>
  </si>
  <si>
    <t>JUMOKE ACADEMY DISTRICT</t>
  </si>
  <si>
    <t>250 BLUE HILLS AVENUE</t>
  </si>
  <si>
    <t>ODYSSEY COMMUNITY SCHOOL DISTRICT</t>
  </si>
  <si>
    <t>579 WEST MIDDLE TURNPIKE</t>
  </si>
  <si>
    <t>INTEGRATED DAY CHARTER SCHOOL DISTRICT</t>
  </si>
  <si>
    <t>68 THERMOS ROAD</t>
  </si>
  <si>
    <t>NORWICH</t>
  </si>
  <si>
    <t>INTRDIST SCH FOR ARTS AND COMM DISTRICT</t>
  </si>
  <si>
    <t>3 GAVIN STREET</t>
  </si>
  <si>
    <t>NEW LONDON</t>
  </si>
  <si>
    <t>COMMON GROUND HIGH SCHOOL DISTRICT</t>
  </si>
  <si>
    <t>358 SPRINGSIDE AVENUE</t>
  </si>
  <si>
    <t>NEW HAVEN</t>
  </si>
  <si>
    <t>THE BRIDGE ACADEMY DISTRICT</t>
  </si>
  <si>
    <t>P.O. BOX 2267</t>
  </si>
  <si>
    <t>SIDE BY SIDE COMMUNITY SCHOOL DISTRICT</t>
  </si>
  <si>
    <t>10 CHESTNUT STREET</t>
  </si>
  <si>
    <t>EXPLORATIONS DISTRICT</t>
  </si>
  <si>
    <t>286 MAIN STREET</t>
  </si>
  <si>
    <t>WINSTED</t>
  </si>
  <si>
    <t>HIGHVILLE MUSTARD SEED CHARTER SCHOOL DISTRICT</t>
  </si>
  <si>
    <t>130 LEDER HILL DRIVE</t>
  </si>
  <si>
    <t>HAMDEN</t>
  </si>
  <si>
    <t>TRAILBLAZERS ACADEMY DISTRICT</t>
  </si>
  <si>
    <t>P.O. BOX 15588</t>
  </si>
  <si>
    <t>STAMFORD</t>
  </si>
  <si>
    <t>AMISTAD ACADEMY DISTRICT</t>
  </si>
  <si>
    <t>407 JAMES STREET</t>
  </si>
  <si>
    <t>DEPARTMENT OF MENTAL HEALTH AND ADDICTION SERVICES</t>
  </si>
  <si>
    <t>410 CAPITOL AVENUE</t>
  </si>
  <si>
    <t>NEW BEGINNINGS INC.</t>
  </si>
  <si>
    <t>510 BARNUM AVENUE</t>
  </si>
  <si>
    <t>ANDOVER SCHOOL DISTRICT</t>
  </si>
  <si>
    <t>35 SCHOOL ROAD</t>
  </si>
  <si>
    <t>ANDOVER</t>
  </si>
  <si>
    <t>ANSONIA SCHOOL DISTRICT</t>
  </si>
  <si>
    <t>42 GROVE STREET</t>
  </si>
  <si>
    <t>ANSONIA</t>
  </si>
  <si>
    <t>AREA COOPERATIVE EDUCATIONAL SERVICES</t>
  </si>
  <si>
    <t>350 STATE STREET</t>
  </si>
  <si>
    <t>NORTH HAVEN</t>
  </si>
  <si>
    <t>ASHFORD SCHOOL DISTRICT</t>
  </si>
  <si>
    <t>ASHFORD</t>
  </si>
  <si>
    <t>AVON SCHOOL DISTRICT</t>
  </si>
  <si>
    <t>34 SIMSBURY ROAD</t>
  </si>
  <si>
    <t>AVON</t>
  </si>
  <si>
    <t>BARKHAMSTED SCHOOL DISTRICT</t>
  </si>
  <si>
    <t>65 RIPLEY HILL ROAD</t>
  </si>
  <si>
    <t>BARKHAMSTED</t>
  </si>
  <si>
    <t>BERLIN SCHOOL DISTRICT</t>
  </si>
  <si>
    <t>238 KENSINGTON ROAD</t>
  </si>
  <si>
    <t>BERLIN</t>
  </si>
  <si>
    <t>BETHANY SCHOOL DISTRICT</t>
  </si>
  <si>
    <t>44 PECK ROAD</t>
  </si>
  <si>
    <t>BETHANY</t>
  </si>
  <si>
    <t>BETHEL SCHOOL DISTRICT</t>
  </si>
  <si>
    <t>P.O. BOX 253</t>
  </si>
  <si>
    <t>BETHEL</t>
  </si>
  <si>
    <t>BLOOMFIELD SCHOOL DISTRICT</t>
  </si>
  <si>
    <t>11 TURKEY HILL ROAD</t>
  </si>
  <si>
    <t>BLOOMFIELD</t>
  </si>
  <si>
    <t>BOLTON SCHOOL DISTRICT</t>
  </si>
  <si>
    <t>NOTCH ROAD</t>
  </si>
  <si>
    <t>BOLTON</t>
  </si>
  <si>
    <t>BOZRAH SCHOOL DISTRICT</t>
  </si>
  <si>
    <t>P.O. BOX 185</t>
  </si>
  <si>
    <t>BOZRAH</t>
  </si>
  <si>
    <t>BRANFORD SCHOOL DISTRICT</t>
  </si>
  <si>
    <t>1111 MAIN STREET</t>
  </si>
  <si>
    <t>BRANFORD</t>
  </si>
  <si>
    <t>BRIDGEPORT SCHOOL DISTRICT</t>
  </si>
  <si>
    <t>45 LYON TERRACE</t>
  </si>
  <si>
    <t>BRISTOL SCHOOL DISTRICT</t>
  </si>
  <si>
    <t>P.O. BOX 450</t>
  </si>
  <si>
    <t>BRISTOL</t>
  </si>
  <si>
    <t>BROOKFIELD SCHOOL DISTRICT</t>
  </si>
  <si>
    <t>100 POCONO ROAD</t>
  </si>
  <si>
    <t>BROOKFIELD</t>
  </si>
  <si>
    <t>BROOKLYN SCHOOL DISTRICT</t>
  </si>
  <si>
    <t>119 GORMAN ROAD</t>
  </si>
  <si>
    <t>BROOKLYN</t>
  </si>
  <si>
    <t>CANAAN SCHOOL DISTRICT</t>
  </si>
  <si>
    <t>47 MAIN STREET</t>
  </si>
  <si>
    <t>FALLS VILLAGE</t>
  </si>
  <si>
    <t>CANTERBURY SCHOOL DISTRICT</t>
  </si>
  <si>
    <t>45 WESTMINSTER ROAD</t>
  </si>
  <si>
    <t>CANTERBURY</t>
  </si>
  <si>
    <t>CANTON SCHOOL DISTRICT</t>
  </si>
  <si>
    <t>39 DYER AVENUE</t>
  </si>
  <si>
    <t>CANTON</t>
  </si>
  <si>
    <t>CAPITOL REGION EDUCATION COUNCIL</t>
  </si>
  <si>
    <t>111 CHARTER OAK AVENUE</t>
  </si>
  <si>
    <t>CHAPLIN SCHOOL DISTRICT</t>
  </si>
  <si>
    <t>CHAPLIN</t>
  </si>
  <si>
    <t>CHESHIRE SCHOOL DISTRICT</t>
  </si>
  <si>
    <t>29 MAIN STREET</t>
  </si>
  <si>
    <t>CHESHIRE</t>
  </si>
  <si>
    <t>CHESTER SCHOOL DISTRICT</t>
  </si>
  <si>
    <t>DEEP RIVER</t>
  </si>
  <si>
    <t>137 B GLENWOOD CIRCLE</t>
  </si>
  <si>
    <t>COLCHESTER SCHOOL DISTRICT</t>
  </si>
  <si>
    <t>127 NORWICH AVENUE</t>
  </si>
  <si>
    <t>COLCHESTER</t>
  </si>
  <si>
    <t>COLEBROOK SCHOOL DISTRICT</t>
  </si>
  <si>
    <t>452 SMITH HILL ROAD</t>
  </si>
  <si>
    <t>COLEBROOK</t>
  </si>
  <si>
    <t>COLUMBIA SCHOOL DISTRICT</t>
  </si>
  <si>
    <t>P.O. BOX 166</t>
  </si>
  <si>
    <t>COOPERATIVE EDUCATIONAL SERVICES</t>
  </si>
  <si>
    <t>40 LINDEMAN DRIVE</t>
  </si>
  <si>
    <t>TRUMBULL</t>
  </si>
  <si>
    <t>CORNWALL SCHOOL DISTRICT</t>
  </si>
  <si>
    <t>246 WARREN TURNPIKE ROAD</t>
  </si>
  <si>
    <t>COVENTRY SCHOOL DISTRICT</t>
  </si>
  <si>
    <t>1700 MAIN STREET</t>
  </si>
  <si>
    <t>COVENTRY</t>
  </si>
  <si>
    <t>CROMWELL SCHOOL DISTRICT</t>
  </si>
  <si>
    <t>9 MANN MEMORIAL DRIVE</t>
  </si>
  <si>
    <t>CROMWELL</t>
  </si>
  <si>
    <t>DANBURY SCHOOL DISTRICT</t>
  </si>
  <si>
    <t>63 BEAVER BROOK ROAD</t>
  </si>
  <si>
    <t>DANBURY</t>
  </si>
  <si>
    <t>DARIEN SCHOOL DISTRICT</t>
  </si>
  <si>
    <t>P.O. BOX 1167</t>
  </si>
  <si>
    <t>DARIEN</t>
  </si>
  <si>
    <t>DEEP RIVER SCHOOL DISTRICT</t>
  </si>
  <si>
    <t>DERBY SCHOOL DISTRICT</t>
  </si>
  <si>
    <t>P.O. BOX 373</t>
  </si>
  <si>
    <t>DERBY</t>
  </si>
  <si>
    <t>EAST GRANBY SCHOOL DISTRICT</t>
  </si>
  <si>
    <t>P.O. BOX 674</t>
  </si>
  <si>
    <t>EAST GRANBY</t>
  </si>
  <si>
    <t>EAST HADDAM SCHOOL DISTRICT</t>
  </si>
  <si>
    <t>P.O. BOX 401</t>
  </si>
  <si>
    <t>MOODUS</t>
  </si>
  <si>
    <t>EAST HAMPTON SCHOOL DISTRICT</t>
  </si>
  <si>
    <t>94 MAIN STREET</t>
  </si>
  <si>
    <t>EAST HAMPTON</t>
  </si>
  <si>
    <t>EAST HARTFORD SCHOOL DISTRICT</t>
  </si>
  <si>
    <t>31 SCHOOL STREET</t>
  </si>
  <si>
    <t>EAST HARTFORD</t>
  </si>
  <si>
    <t>EAST HAVEN SCHOOL DISTRICT</t>
  </si>
  <si>
    <t>35 WHEELBARROW LANE</t>
  </si>
  <si>
    <t>EAST HAVEN</t>
  </si>
  <si>
    <t>EAST LYME SCHOOL DISTRICT</t>
  </si>
  <si>
    <t>P.O. BOX 176</t>
  </si>
  <si>
    <t>EST LYME</t>
  </si>
  <si>
    <t>EAST WINDSOR SCHOOL DISTRICT</t>
  </si>
  <si>
    <t>14 RYE STREET</t>
  </si>
  <si>
    <t>EAST WINDSOR</t>
  </si>
  <si>
    <t>EASTERN CONNECTICUT REGIONAL EDUCATIONAL SERVICE C</t>
  </si>
  <si>
    <t>376 HARTFORD TURNPIKE</t>
  </si>
  <si>
    <t>EASTFORD SCHOOL DISTRICT</t>
  </si>
  <si>
    <t>EASTFORD</t>
  </si>
  <si>
    <t>EASTON SCHOOL DISTRICT</t>
  </si>
  <si>
    <t>605 MAIN STREET</t>
  </si>
  <si>
    <t>MONROE</t>
  </si>
  <si>
    <t>ELLINGTON SCHOOL DISTRICT</t>
  </si>
  <si>
    <t>ELLINGTON</t>
  </si>
  <si>
    <t>ENFIELD SCHOOL DISTRICT</t>
  </si>
  <si>
    <t>27 SHAKER ROAD</t>
  </si>
  <si>
    <t>ENFIELD</t>
  </si>
  <si>
    <t>ESSEX SCHOOL DISTRICT</t>
  </si>
  <si>
    <t>FAIRFIELD SCHOOL DISTRICT</t>
  </si>
  <si>
    <t>P.O. BOX 222</t>
  </si>
  <si>
    <t>ONE MONTEITH DRIVE</t>
  </si>
  <si>
    <t>FRANKLIN SCHOOL DISTRICT</t>
  </si>
  <si>
    <t>206 POND ROAD</t>
  </si>
  <si>
    <t>NORTH FRANKLIN</t>
  </si>
  <si>
    <t>GLASTONBURY SCHOOL DISTRICT</t>
  </si>
  <si>
    <t>232 WILLIAMS STREET</t>
  </si>
  <si>
    <t>GLASTONBURY</t>
  </si>
  <si>
    <t>GRANBY SCHOOL DISTRICT</t>
  </si>
  <si>
    <t>15_B NORTH GRANBY ROAD</t>
  </si>
  <si>
    <t>GREENWICH SCHOOL DISTRICT</t>
  </si>
  <si>
    <t>HAVEMEYER BUILDING</t>
  </si>
  <si>
    <t>GREENWICH</t>
  </si>
  <si>
    <t>GRISWOLD SCHOOL DISTRICT</t>
  </si>
  <si>
    <t>267 SLATER AVENUE</t>
  </si>
  <si>
    <t>GRISWOLD</t>
  </si>
  <si>
    <t>GROTON SCHOOL DISTRICT</t>
  </si>
  <si>
    <t>1300 FLANDERS ROAD</t>
  </si>
  <si>
    <t>MYSTIC</t>
  </si>
  <si>
    <t>GUILFORD SCHOOL DISTRICT</t>
  </si>
  <si>
    <t>GUILFORD</t>
  </si>
  <si>
    <t>HAMDEN SCHOOL DISTRICT</t>
  </si>
  <si>
    <t>60 PUTNAM AVENUE</t>
  </si>
  <si>
    <t>153 MARKET STREET</t>
  </si>
  <si>
    <t>HARTLAND SCHOOL DISTRICT</t>
  </si>
  <si>
    <t>30 SOUTH ROAD</t>
  </si>
  <si>
    <t>EAST HARTLAND</t>
  </si>
  <si>
    <t>HEBRON SCHOOL DISTRICT</t>
  </si>
  <si>
    <t>33 PENDLETON DRIVE</t>
  </si>
  <si>
    <t>HEBRON</t>
  </si>
  <si>
    <t>KENT SCHOOL DISTRICT</t>
  </si>
  <si>
    <t>KILLINGLY SCHOOL DISTRICT</t>
  </si>
  <si>
    <t>P.O. BOX 210</t>
  </si>
  <si>
    <t>DANIELSON</t>
  </si>
  <si>
    <t>LEBANON SCHOOL DISTRICT</t>
  </si>
  <si>
    <t>LEBANON</t>
  </si>
  <si>
    <t>LEDYARD SCHOOL DISTRICT</t>
  </si>
  <si>
    <t>4 BLONDER BOULEVARD</t>
  </si>
  <si>
    <t>LEDYARD</t>
  </si>
  <si>
    <t>LISBON SCHOOL DISTRICT</t>
  </si>
  <si>
    <t>15 NEWENT ROAD</t>
  </si>
  <si>
    <t>LISBON</t>
  </si>
  <si>
    <t>LITCHFIELD SCHOOL DISTRICT</t>
  </si>
  <si>
    <t>MADISON SCHOOL DISTRICT</t>
  </si>
  <si>
    <t>P.O. BOX 71</t>
  </si>
  <si>
    <t>MADISON</t>
  </si>
  <si>
    <t>MANCHESTER SCHOOL DISTRICT</t>
  </si>
  <si>
    <t>45 NORTH SCHOOL STREET</t>
  </si>
  <si>
    <t>4 SOUTH EAGLEVILLE ROAD</t>
  </si>
  <si>
    <t>MARLBOROUGH SCHOOL DISTRICT</t>
  </si>
  <si>
    <t>25 SCHOOL DRIVE</t>
  </si>
  <si>
    <t>MARLBOROUGH</t>
  </si>
  <si>
    <t>MERIDEN SCHOOL DISTRICT</t>
  </si>
  <si>
    <t>MERIDEN</t>
  </si>
  <si>
    <t>MIDDLETOWN SCHOOL DISTRICT</t>
  </si>
  <si>
    <t>311 HUNTING HILL AVENUE</t>
  </si>
  <si>
    <t>MILFORD SCHOOL DISTRICT</t>
  </si>
  <si>
    <t>70 WEST RIVER STREET</t>
  </si>
  <si>
    <t>MILFORD</t>
  </si>
  <si>
    <t>MONROE SCHOOL DISTRICT</t>
  </si>
  <si>
    <t>375 MONROE TURNPIKE</t>
  </si>
  <si>
    <t>MONTVILLE SCHOOL DISTRICT</t>
  </si>
  <si>
    <t>OLD COLCHESTER ROAD</t>
  </si>
  <si>
    <t>NAUGATUCK SCHOOL DISTRICT</t>
  </si>
  <si>
    <t>380 CHURCH STREET</t>
  </si>
  <si>
    <t>NAUGATUCK</t>
  </si>
  <si>
    <t>NEW BRITAIN SCHOOL DISTRICT</t>
  </si>
  <si>
    <t>P.O. BOX 1960</t>
  </si>
  <si>
    <t>NEW BRITAIN</t>
  </si>
  <si>
    <t>NEW CANAAN SCHOOL DISTRICT</t>
  </si>
  <si>
    <t>39 LOCUST AVENUE</t>
  </si>
  <si>
    <t>NEW CANAAN</t>
  </si>
  <si>
    <t>NEW FAIRFIELD SCHOOL DISTRICT</t>
  </si>
  <si>
    <t>3 BRUSH HILL ROAD</t>
  </si>
  <si>
    <t>NEW FAIRFIELD</t>
  </si>
  <si>
    <t>NEW HARTFORD SCHOOL DISTRICT</t>
  </si>
  <si>
    <t>P.O. BOX 315</t>
  </si>
  <si>
    <t>NEW HARTFORD</t>
  </si>
  <si>
    <t>NEW HAVEN SCHOOL DISTRICT</t>
  </si>
  <si>
    <t>140 DEWITT STREET</t>
  </si>
  <si>
    <t>NEW LONDON SCHOOL DISTRICT</t>
  </si>
  <si>
    <t>134 WILLIAMS STREET</t>
  </si>
  <si>
    <t>NEW MILFORD SCHOOL DISTRICT</t>
  </si>
  <si>
    <t>50 EAST STREET</t>
  </si>
  <si>
    <t>NEW MILFORD</t>
  </si>
  <si>
    <t>NEWINGTON SCHOOL DISTRICT</t>
  </si>
  <si>
    <t>131 CEDAR STREET</t>
  </si>
  <si>
    <t>NEWINGTON</t>
  </si>
  <si>
    <t>NEWTOWN SCHOOL DISTRICT</t>
  </si>
  <si>
    <t>4 FAIRFIELD CIRCLE SOUTH</t>
  </si>
  <si>
    <t>NEWTOWN</t>
  </si>
  <si>
    <t>NORFOLK SCHOOL DISTRICT</t>
  </si>
  <si>
    <t>128 GREENWOODS ROAD EAST</t>
  </si>
  <si>
    <t>NORFOLK</t>
  </si>
  <si>
    <t>NORTH BRANFORD SCHOOL DISTRICT</t>
  </si>
  <si>
    <t>1388 MIDDLETOWN AVENUE</t>
  </si>
  <si>
    <t>NORTHFORD</t>
  </si>
  <si>
    <t>NORTH CANAAN SCHOOL DISTRICT</t>
  </si>
  <si>
    <t>NORTH HAVEN SCHOOL DISTRICT</t>
  </si>
  <si>
    <t>5 LINSLEY STREET</t>
  </si>
  <si>
    <t>NORTH STONINGTON SCHOOL DISTRICT</t>
  </si>
  <si>
    <t>297 NORWICH/WESTERLY ROAD</t>
  </si>
  <si>
    <t>NORTH STONINGTON</t>
  </si>
  <si>
    <t>NORWALK SCHOOL DISTRICT</t>
  </si>
  <si>
    <t>125 EAST AVENUE</t>
  </si>
  <si>
    <t>NORWICH SCHOOL DISTRICT</t>
  </si>
  <si>
    <t>90 TOWN STREET</t>
  </si>
  <si>
    <t>OLD SAYBROOK SCHOOL DISTRICT</t>
  </si>
  <si>
    <t>50 SHEFFIELD STREET</t>
  </si>
  <si>
    <t>OLD SAYBROOK</t>
  </si>
  <si>
    <t>ORANGE SCHOOL DISTRICT</t>
  </si>
  <si>
    <t>637 ORANGE CENTER ROAD</t>
  </si>
  <si>
    <t>OXFORD SCHOOL DISTRICT</t>
  </si>
  <si>
    <t>1 GREAT HILL ROAD</t>
  </si>
  <si>
    <t>OXFORD</t>
  </si>
  <si>
    <t>PLAINFIELD SCHOOL DISTRICT</t>
  </si>
  <si>
    <t>99 PUTNAM ROAD</t>
  </si>
  <si>
    <t>PLAINFIELD</t>
  </si>
  <si>
    <t>PLAINVILLE SCHOOL DISTRICT</t>
  </si>
  <si>
    <t>47 ROBERT HOLCOMB WAY</t>
  </si>
  <si>
    <t>PLAINVILLE</t>
  </si>
  <si>
    <t>PLYMOUTH SCHOOL DISTRICT</t>
  </si>
  <si>
    <t>77 EAST MAIN STREET</t>
  </si>
  <si>
    <t>TERRYVILLE</t>
  </si>
  <si>
    <t>POMFRET SCHOOL DISTRICT</t>
  </si>
  <si>
    <t>20 POMFRET STREET</t>
  </si>
  <si>
    <t>POMFRET CENTER</t>
  </si>
  <si>
    <t>PORTLAND SCHOOL DISTRICT</t>
  </si>
  <si>
    <t>P.O. BOX 231</t>
  </si>
  <si>
    <t>PORTLAND</t>
  </si>
  <si>
    <t>PRESTON SCHOOL DISTRICT</t>
  </si>
  <si>
    <t>435 SHETUCKET TURNPIKE</t>
  </si>
  <si>
    <t>PRESTON</t>
  </si>
  <si>
    <t>LEARN</t>
  </si>
  <si>
    <t>44 HATCHETTS HILL ROAD</t>
  </si>
  <si>
    <t>OLD LYME</t>
  </si>
  <si>
    <t>PUTNAM SCHOOL DISTRICT</t>
  </si>
  <si>
    <t>126 CHURCH STREET</t>
  </si>
  <si>
    <t>COLUMBIA</t>
  </si>
  <si>
    <t>DURHAM</t>
  </si>
  <si>
    <t>BRIDGEPORT</t>
  </si>
  <si>
    <t>P.O. BOX 129</t>
  </si>
  <si>
    <t>FAIRFIELD</t>
  </si>
  <si>
    <t>P.O. BOX 277</t>
  </si>
  <si>
    <t>P.O. BOX 159</t>
  </si>
  <si>
    <t>P.O. BOX 158</t>
  </si>
  <si>
    <t>MANCHESTER</t>
  </si>
  <si>
    <t>MIDDLETOWN</t>
  </si>
  <si>
    <t>NORWALK</t>
  </si>
  <si>
    <t>ORANGE</t>
  </si>
  <si>
    <t>P.O. BOX 128</t>
  </si>
  <si>
    <t>P.O. BOX 386</t>
  </si>
  <si>
    <t>CLINTON</t>
  </si>
  <si>
    <t>P.O. BOX 600</t>
  </si>
  <si>
    <t>P.O. BOX 367</t>
  </si>
  <si>
    <t>CLINTON SCHOOL DISTRICT</t>
  </si>
  <si>
    <t>UNION SCHOOL DISTRICT</t>
  </si>
  <si>
    <t>FARMINGTON SCHOOL DISTRICT</t>
  </si>
  <si>
    <t>FARMINGTON</t>
  </si>
  <si>
    <t>HAMPTON SCHOOL DISTRICT</t>
  </si>
  <si>
    <t>HAMPTON</t>
  </si>
  <si>
    <t>HARTFORD SCHOOL DISTRICT</t>
  </si>
  <si>
    <t>HARTFORD</t>
  </si>
  <si>
    <t>MANSFIELD SCHOOL DISTRICT</t>
  </si>
  <si>
    <t>SALEM SCHOOL DISTRICT</t>
  </si>
  <si>
    <t>SALEM</t>
  </si>
  <si>
    <t>SCOTLAND SCHOOL DISTRICT</t>
  </si>
  <si>
    <t>WINDSOR</t>
  </si>
  <si>
    <t>OAKDALE</t>
  </si>
  <si>
    <t>WATERFORD</t>
  </si>
  <si>
    <t>P.O. BOX 110</t>
  </si>
  <si>
    <t>P.O. BOX 187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</si>
  <si>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</si>
  <si>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</si>
  <si>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</si>
  <si>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</si>
  <si>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</si>
  <si>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</si>
  <si>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</si>
  <si>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</si>
  <si>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</si>
  <si>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Average Daily Attendance</t>
  </si>
  <si>
    <t>Does each school in LEA have locale code of 6,7, or 8?</t>
  </si>
  <si>
    <t>SRSA rural eligible</t>
  </si>
  <si>
    <t>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</si>
  <si>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</si>
  <si>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</si>
  <si>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</si>
  <si>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</si>
  <si>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</si>
  <si>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</si>
  <si>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A</t>
  </si>
  <si>
    <t>Percentage of children from families below poverty line</t>
  </si>
  <si>
    <t>Alternate Poverty Data Provided by State</t>
  </si>
  <si>
    <t>13A</t>
  </si>
  <si>
    <t>FISCAL YEAR 2005 SPREADSHEET FOR SMALL, RURAL SCHOOL ACHIEVEMENT PROGRAM AND RURAL LOW-INCOME SCHOOL PROGRAM</t>
  </si>
  <si>
    <t>FY 2004 Title II, Part D formula allocation amount</t>
  </si>
  <si>
    <t>FY 2004 Title II, Part A allocation amount</t>
  </si>
  <si>
    <t>FY 2004 Title IV, Part A allocation amount</t>
  </si>
  <si>
    <t>FY 2004 Title V allocation amount</t>
  </si>
  <si>
    <t>Should be SRSA small eligible</t>
  </si>
  <si>
    <t>Should be SRSA rural eligible</t>
  </si>
  <si>
    <t xml:space="preserve"> </t>
  </si>
  <si>
    <t>VERNON</t>
  </si>
  <si>
    <t>P.O. BOX 848</t>
  </si>
  <si>
    <t>LITCHFIELD</t>
  </si>
  <si>
    <t>Yes</t>
  </si>
  <si>
    <t>NA</t>
  </si>
  <si>
    <t>2,4,5,6,7</t>
  </si>
  <si>
    <t>NO</t>
  </si>
  <si>
    <t>M</t>
  </si>
  <si>
    <t>2,4,N</t>
  </si>
  <si>
    <t>YES</t>
  </si>
  <si>
    <t>2,4</t>
  </si>
  <si>
    <t>4,N</t>
  </si>
  <si>
    <t>4,8</t>
  </si>
  <si>
    <t>2,N</t>
  </si>
  <si>
    <t>2,4,8,N</t>
  </si>
  <si>
    <t>4,8,N</t>
  </si>
  <si>
    <t>2,8</t>
  </si>
  <si>
    <t>6,7</t>
  </si>
  <si>
    <t>4,5</t>
  </si>
  <si>
    <t>8,N</t>
  </si>
  <si>
    <t>2,8,N</t>
  </si>
  <si>
    <t>4,7,8</t>
  </si>
  <si>
    <t>5,6,7,8,N</t>
  </si>
  <si>
    <t>14A</t>
  </si>
  <si>
    <t>Each school has a locale code of 7 or 8?</t>
  </si>
  <si>
    <t>Is the LEA defined as rural by the State?</t>
  </si>
  <si>
    <t>Is county population density less than 10 persons/sq. mile?</t>
  </si>
  <si>
    <t>Does LEA meet low-income poverty requirement?</t>
  </si>
  <si>
    <t>According to alternate data, does LEA meet low-income poverty requirement?</t>
  </si>
  <si>
    <t>Willington School District</t>
  </si>
  <si>
    <t>Voluntown Elementary School Town of Voluntown Board of Education</t>
  </si>
  <si>
    <t>Union Public Schools</t>
  </si>
  <si>
    <t>Sterling Public Schools</t>
  </si>
  <si>
    <t>Sprague Board of Education Sayles School</t>
  </si>
  <si>
    <t>Sherman Board of Education</t>
  </si>
  <si>
    <t>Sharon School District Superintendent Office</t>
  </si>
  <si>
    <t>Scotland Elementary School</t>
  </si>
  <si>
    <t>Salisbury School District</t>
  </si>
  <si>
    <t>Salem Board of Education Salem School</t>
  </si>
  <si>
    <t>Regional HS District 11</t>
  </si>
  <si>
    <t>Preston Public Schools</t>
  </si>
  <si>
    <t>North Canaan School District</t>
  </si>
  <si>
    <t>Norfolk Board of Education</t>
  </si>
  <si>
    <t>Kent School District Superintendent Office</t>
  </si>
  <si>
    <t>Hartland Public School System Hartland Elementary School</t>
  </si>
  <si>
    <t>Franklin School District</t>
  </si>
  <si>
    <t>Explorations Charter School</t>
  </si>
  <si>
    <t>Essex Board of Education Essex Elementary School</t>
  </si>
  <si>
    <t>Eastford Elementary School</t>
  </si>
  <si>
    <t>EASTCONN</t>
  </si>
  <si>
    <t>Deep River Board of Education Deep River Elementary School</t>
  </si>
  <si>
    <t>Cornwall School District</t>
  </si>
  <si>
    <t>Colebrook Consolidated School Colebrook Board of Education</t>
  </si>
  <si>
    <t>Chester Board of Education Chester Elementary School</t>
  </si>
  <si>
    <t>Chaplin Elementary School</t>
  </si>
  <si>
    <t>Canterbury Public Schools</t>
  </si>
  <si>
    <t>Canaan School District Superintendent Office</t>
  </si>
  <si>
    <t>Bozrah Board of Education</t>
  </si>
  <si>
    <t>Bethany Public School District</t>
  </si>
  <si>
    <t>BARKHAMSTED BOARD OF EDUCATION Barkhamsted Elementary School</t>
  </si>
  <si>
    <t>Ashford School</t>
  </si>
  <si>
    <t>Andover Board of Education Andover Elementary School</t>
  </si>
  <si>
    <t>LEAs ELIGIBLE for the 2005 Small Rural School Achievement Program (SRSA)</t>
  </si>
  <si>
    <t xml:space="preserve">* All Local Educational Agencies (LEAs) listed on this page are eligible for the SRSA program for Fiscal Year 2005.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</si>
  <si>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</si>
  <si>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</si>
  <si>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2003-04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</si>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</sst>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.0"/>
    <numFmt numFmtId="168" formatCode="0000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textRotation="75" wrapText="1"/>
    </xf>
    <xf numFmtId="0" fontId="1" fillId="0" borderId="1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64" fontId="1" fillId="0" borderId="0" xfId="0" applyNumberFormat="1" applyFont="1" applyFill="1" applyBorder="1" applyAlignment="1">
      <alignment/>
    </xf>
    <xf numFmtId="0" fontId="1" fillId="3" borderId="2" xfId="0" applyFont="1" applyFill="1" applyBorder="1" applyAlignment="1">
      <alignment horizontal="left" textRotation="75" wrapText="1"/>
    </xf>
    <xf numFmtId="0" fontId="1" fillId="0" borderId="2" xfId="0" applyFont="1" applyFill="1" applyBorder="1" applyAlignment="1" applyProtection="1">
      <alignment horizontal="left" textRotation="75" wrapText="1"/>
      <protection/>
    </xf>
    <xf numFmtId="0" fontId="1" fillId="2" borderId="3" xfId="0" applyFont="1" applyFill="1" applyBorder="1" applyAlignment="1">
      <alignment horizontal="left" textRotation="75" wrapText="1"/>
    </xf>
    <xf numFmtId="0" fontId="1" fillId="3" borderId="4" xfId="0" applyFont="1" applyFill="1" applyBorder="1" applyAlignment="1" applyProtection="1">
      <alignment horizontal="left" textRotation="75" wrapText="1"/>
      <protection/>
    </xf>
    <xf numFmtId="0" fontId="1" fillId="0" borderId="3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/>
    </xf>
    <xf numFmtId="167" fontId="0" fillId="0" borderId="0" xfId="0" applyNumberFormat="1" applyAlignment="1">
      <alignment/>
    </xf>
    <xf numFmtId="0" fontId="1" fillId="4" borderId="2" xfId="0" applyFont="1" applyFill="1" applyBorder="1" applyAlignment="1">
      <alignment horizontal="left" textRotation="75" wrapText="1"/>
    </xf>
    <xf numFmtId="164" fontId="3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2" borderId="5" xfId="0" applyFont="1" applyFill="1" applyBorder="1" applyAlignment="1">
      <alignment/>
    </xf>
    <xf numFmtId="168" fontId="0" fillId="2" borderId="5" xfId="0" applyNumberFormat="1" applyFont="1" applyFill="1" applyBorder="1" applyAlignment="1">
      <alignment/>
    </xf>
    <xf numFmtId="166" fontId="0" fillId="2" borderId="5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center"/>
    </xf>
    <xf numFmtId="2" fontId="0" fillId="2" borderId="7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168" fontId="0" fillId="2" borderId="9" xfId="0" applyNumberFormat="1" applyFont="1" applyFill="1" applyBorder="1" applyAlignment="1">
      <alignment/>
    </xf>
    <xf numFmtId="166" fontId="0" fillId="2" borderId="9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2" fontId="0" fillId="0" borderId="9" xfId="0" applyNumberFormat="1" applyFont="1" applyFill="1" applyBorder="1" applyAlignment="1" applyProtection="1">
      <alignment/>
      <protection locked="0"/>
    </xf>
    <xf numFmtId="0" fontId="0" fillId="0" borderId="5" xfId="0" applyFont="1" applyFill="1" applyBorder="1" applyAlignment="1" applyProtection="1">
      <alignment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/>
      <protection locked="0"/>
    </xf>
    <xf numFmtId="3" fontId="0" fillId="0" borderId="9" xfId="0" applyNumberFormat="1" applyFont="1" applyFill="1" applyBorder="1" applyAlignment="1" applyProtection="1">
      <alignment/>
      <protection locked="0"/>
    </xf>
    <xf numFmtId="3" fontId="0" fillId="0" borderId="13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center" wrapText="1"/>
    </xf>
    <xf numFmtId="2" fontId="0" fillId="2" borderId="11" xfId="0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9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4" fontId="1" fillId="3" borderId="1" xfId="0" applyNumberFormat="1" applyFont="1" applyFill="1" applyBorder="1" applyAlignment="1" applyProtection="1">
      <alignment horizontal="left" textRotation="75" wrapText="1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0" fillId="0" borderId="8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1" fillId="3" borderId="20" xfId="0" applyFont="1" applyFill="1" applyBorder="1" applyAlignment="1" applyProtection="1">
      <alignment horizontal="left" textRotation="75" wrapText="1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1" fillId="4" borderId="3" xfId="0" applyFont="1" applyFill="1" applyBorder="1" applyAlignment="1">
      <alignment horizontal="left" textRotation="75" wrapText="1"/>
    </xf>
    <xf numFmtId="0" fontId="1" fillId="0" borderId="4" xfId="0" applyFont="1" applyFill="1" applyBorder="1" applyAlignment="1">
      <alignment horizontal="left" textRotation="75" wrapText="1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left" textRotation="75" wrapText="1"/>
      <protection/>
    </xf>
    <xf numFmtId="0" fontId="1" fillId="0" borderId="22" xfId="0" applyFont="1" applyBorder="1" applyAlignment="1" applyProtection="1">
      <alignment horizontal="center"/>
      <protection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1" fillId="0" borderId="20" xfId="0" applyFont="1" applyFill="1" applyBorder="1" applyAlignment="1" applyProtection="1">
      <alignment horizontal="left" textRotation="75" wrapText="1"/>
      <protection locked="0"/>
    </xf>
    <xf numFmtId="0" fontId="1" fillId="0" borderId="19" xfId="0" applyFont="1" applyFill="1" applyBorder="1" applyAlignment="1">
      <alignment horizontal="center"/>
    </xf>
    <xf numFmtId="0" fontId="1" fillId="3" borderId="25" xfId="0" applyFont="1" applyFill="1" applyBorder="1" applyAlignment="1" applyProtection="1">
      <alignment horizontal="left" textRotation="75" wrapText="1"/>
      <protection locked="0"/>
    </xf>
    <xf numFmtId="0" fontId="1" fillId="0" borderId="2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left" textRotation="75" wrapText="1"/>
      <protection locked="0"/>
    </xf>
    <xf numFmtId="0" fontId="1" fillId="4" borderId="25" xfId="0" applyFont="1" applyFill="1" applyBorder="1" applyAlignment="1" applyProtection="1">
      <alignment horizontal="left" textRotation="75" wrapText="1"/>
      <protection locked="0"/>
    </xf>
    <xf numFmtId="0" fontId="0" fillId="2" borderId="27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3" fontId="0" fillId="0" borderId="14" xfId="0" applyNumberFormat="1" applyFont="1" applyFill="1" applyBorder="1" applyAlignment="1" applyProtection="1">
      <alignment/>
      <protection locked="0"/>
    </xf>
    <xf numFmtId="168" fontId="1" fillId="2" borderId="0" xfId="0" applyNumberFormat="1" applyFont="1" applyFill="1" applyBorder="1" applyAlignment="1">
      <alignment horizontal="center" wrapText="1"/>
    </xf>
    <xf numFmtId="1" fontId="1" fillId="0" borderId="1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164" fontId="0" fillId="2" borderId="27" xfId="0" applyNumberFormat="1" applyFont="1" applyFill="1" applyBorder="1" applyAlignment="1">
      <alignment/>
    </xf>
    <xf numFmtId="0" fontId="0" fillId="2" borderId="27" xfId="0" applyFont="1" applyFill="1" applyBorder="1" applyAlignment="1">
      <alignment/>
    </xf>
    <xf numFmtId="164" fontId="0" fillId="2" borderId="28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3" fontId="0" fillId="0" borderId="7" xfId="0" applyNumberFormat="1" applyFont="1" applyFill="1" applyBorder="1" applyAlignment="1" applyProtection="1">
      <alignment/>
      <protection locked="0"/>
    </xf>
    <xf numFmtId="3" fontId="0" fillId="0" borderId="5" xfId="0" applyNumberFormat="1" applyFont="1" applyFill="1" applyBorder="1" applyAlignment="1" applyProtection="1">
      <alignment/>
      <protection locked="0"/>
    </xf>
    <xf numFmtId="3" fontId="0" fillId="0" borderId="12" xfId="0" applyNumberFormat="1" applyFont="1" applyFill="1" applyBorder="1" applyAlignment="1" applyProtection="1">
      <alignment/>
      <protection locked="0"/>
    </xf>
    <xf numFmtId="164" fontId="0" fillId="0" borderId="27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8" fontId="0" fillId="0" borderId="5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64" fontId="0" fillId="0" borderId="28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68" fontId="0" fillId="0" borderId="9" xfId="0" applyNumberFormat="1" applyFont="1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2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5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2" max="2" width="9.421875" style="0" bestFit="1" customWidth="1"/>
    <col min="3" max="3" width="59.57421875" style="0" bestFit="1" customWidth="1"/>
    <col min="4" max="4" width="30.8515625" style="0" bestFit="1" customWidth="1"/>
    <col min="5" max="5" width="17.421875" style="0" bestFit="1" customWidth="1"/>
    <col min="6" max="6" width="10.421875" style="0" bestFit="1" customWidth="1"/>
    <col min="7" max="7" width="7.421875" style="0" hidden="1" customWidth="1"/>
    <col min="8" max="8" width="11.7109375" style="0" bestFit="1" customWidth="1"/>
    <col min="9" max="11" width="6.57421875" style="0" bestFit="1" customWidth="1"/>
    <col min="12" max="12" width="4.140625" style="0" bestFit="1" customWidth="1"/>
    <col min="13" max="13" width="6.57421875" style="0" bestFit="1" customWidth="1"/>
    <col min="14" max="16" width="6.57421875" style="0" hidden="1" customWidth="1"/>
    <col min="17" max="17" width="0" style="0" hidden="1" customWidth="1"/>
    <col min="18" max="18" width="6.57421875" style="0" hidden="1" customWidth="1"/>
    <col min="19" max="22" width="6.57421875" style="0" bestFit="1" customWidth="1"/>
    <col min="23" max="26" width="4.00390625" style="0" hidden="1" customWidth="1"/>
    <col min="27" max="27" width="6.28125" style="0" bestFit="1" customWidth="1"/>
    <col min="28" max="32" width="4.00390625" style="0" hidden="1" customWidth="1"/>
    <col min="33" max="33" width="0" style="0" hidden="1" customWidth="1"/>
  </cols>
  <sheetData>
    <row r="1" spans="1:25" ht="18" customHeight="1">
      <c r="A1" s="139" t="s">
        <v>606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3"/>
    </row>
    <row r="2" spans="1:25" ht="12.75">
      <c r="A2" s="137" t="s">
        <v>607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3"/>
    </row>
    <row r="3" spans="1:14" ht="12.75">
      <c r="A3" s="138" t="s">
        <v>608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7"/>
    </row>
    <row r="4" spans="1:14" ht="15.75" customHeight="1">
      <c r="A4" s="141" t="s">
        <v>609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1:22" ht="45" customHeight="1">
      <c r="A5" s="134" t="s">
        <v>610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</row>
    <row r="6" spans="1:14" ht="12.75">
      <c r="A6" s="136" t="s">
        <v>611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25" ht="12.75">
      <c r="A7" s="136" t="s">
        <v>612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7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3"/>
    </row>
    <row r="8" spans="1:22" s="10" customFormat="1" ht="18">
      <c r="A8" s="28" t="s">
        <v>166</v>
      </c>
      <c r="B8" s="16"/>
      <c r="G8" s="13"/>
      <c r="I8" s="18"/>
      <c r="L8" s="11"/>
      <c r="N8" s="2"/>
      <c r="Q8" s="3"/>
      <c r="S8" s="12"/>
      <c r="T8" s="12"/>
      <c r="U8" s="12"/>
      <c r="V8" s="12"/>
    </row>
    <row r="9" spans="1:32" s="10" customFormat="1" ht="159.75" customHeight="1" thickBot="1">
      <c r="A9" s="4" t="s">
        <v>513</v>
      </c>
      <c r="B9" s="5" t="s">
        <v>514</v>
      </c>
      <c r="C9" s="6" t="s">
        <v>515</v>
      </c>
      <c r="D9" s="6" t="s">
        <v>516</v>
      </c>
      <c r="E9" s="6" t="s">
        <v>517</v>
      </c>
      <c r="F9" s="98" t="s">
        <v>518</v>
      </c>
      <c r="G9" s="58" t="s">
        <v>519</v>
      </c>
      <c r="H9" s="6" t="s">
        <v>520</v>
      </c>
      <c r="I9" s="22" t="s">
        <v>521</v>
      </c>
      <c r="J9" s="20" t="s">
        <v>568</v>
      </c>
      <c r="K9" s="23" t="s">
        <v>569</v>
      </c>
      <c r="L9" s="72" t="s">
        <v>522</v>
      </c>
      <c r="M9" s="76" t="s">
        <v>570</v>
      </c>
      <c r="N9" s="80" t="s">
        <v>533</v>
      </c>
      <c r="O9" s="27" t="s">
        <v>571</v>
      </c>
      <c r="P9" s="7" t="s">
        <v>534</v>
      </c>
      <c r="Q9" s="81" t="s">
        <v>572</v>
      </c>
      <c r="R9" s="84" t="s">
        <v>523</v>
      </c>
      <c r="S9" s="24" t="s">
        <v>538</v>
      </c>
      <c r="T9" s="21" t="s">
        <v>537</v>
      </c>
      <c r="U9" s="21" t="s">
        <v>539</v>
      </c>
      <c r="V9" s="25" t="s">
        <v>540</v>
      </c>
      <c r="W9" s="8" t="s">
        <v>524</v>
      </c>
      <c r="X9" s="9" t="s">
        <v>525</v>
      </c>
      <c r="Y9" s="9" t="s">
        <v>542</v>
      </c>
      <c r="Z9" s="88" t="s">
        <v>541</v>
      </c>
      <c r="AA9" s="90" t="s">
        <v>526</v>
      </c>
      <c r="AB9" s="8" t="s">
        <v>527</v>
      </c>
      <c r="AC9" s="9" t="s">
        <v>528</v>
      </c>
      <c r="AD9" s="88" t="s">
        <v>529</v>
      </c>
      <c r="AE9" s="94" t="s">
        <v>530</v>
      </c>
      <c r="AF9" s="93" t="s">
        <v>531</v>
      </c>
    </row>
    <row r="10" spans="1:32" s="57" customFormat="1" ht="12" customHeight="1" thickBot="1">
      <c r="A10" s="100">
        <v>1</v>
      </c>
      <c r="B10" s="100">
        <v>2</v>
      </c>
      <c r="C10" s="70">
        <v>3</v>
      </c>
      <c r="D10" s="61">
        <v>4</v>
      </c>
      <c r="E10" s="61">
        <v>5</v>
      </c>
      <c r="F10" s="99">
        <v>6</v>
      </c>
      <c r="G10" s="62"/>
      <c r="H10" s="63">
        <v>7</v>
      </c>
      <c r="I10" s="64">
        <v>8</v>
      </c>
      <c r="J10" s="61">
        <v>9</v>
      </c>
      <c r="K10" s="65">
        <v>10</v>
      </c>
      <c r="L10" s="73">
        <v>11</v>
      </c>
      <c r="M10" s="77">
        <v>12</v>
      </c>
      <c r="N10" s="67">
        <v>13</v>
      </c>
      <c r="O10" s="68">
        <v>14</v>
      </c>
      <c r="P10" s="69" t="s">
        <v>535</v>
      </c>
      <c r="Q10" s="65" t="s">
        <v>567</v>
      </c>
      <c r="R10" s="85">
        <v>15</v>
      </c>
      <c r="S10" s="66">
        <v>16</v>
      </c>
      <c r="T10" s="69">
        <v>17</v>
      </c>
      <c r="U10" s="69">
        <v>18</v>
      </c>
      <c r="V10" s="65">
        <v>19</v>
      </c>
      <c r="W10" s="70"/>
      <c r="X10" s="61"/>
      <c r="Y10" s="61"/>
      <c r="Z10" s="63"/>
      <c r="AA10" s="91">
        <v>20</v>
      </c>
      <c r="AB10" s="89"/>
      <c r="AC10" s="71"/>
      <c r="AD10" s="92"/>
      <c r="AE10" s="91">
        <v>21</v>
      </c>
      <c r="AF10" s="70" t="s">
        <v>532</v>
      </c>
    </row>
    <row r="11" spans="1:33" s="1" customFormat="1" ht="12.75">
      <c r="A11" s="108">
        <v>900030</v>
      </c>
      <c r="B11" s="109">
        <v>1</v>
      </c>
      <c r="C11" s="110" t="s">
        <v>209</v>
      </c>
      <c r="D11" s="111" t="s">
        <v>210</v>
      </c>
      <c r="E11" s="111" t="s">
        <v>211</v>
      </c>
      <c r="F11" s="112">
        <v>6232</v>
      </c>
      <c r="G11" s="113">
        <v>1526</v>
      </c>
      <c r="H11" s="114">
        <v>8607427339</v>
      </c>
      <c r="I11" s="115">
        <v>8</v>
      </c>
      <c r="J11" s="116" t="s">
        <v>553</v>
      </c>
      <c r="K11" s="82" t="s">
        <v>547</v>
      </c>
      <c r="L11" s="74">
        <v>383</v>
      </c>
      <c r="M11" s="78" t="s">
        <v>548</v>
      </c>
      <c r="N11" s="117">
        <v>3.314917127</v>
      </c>
      <c r="O11" s="116" t="s">
        <v>550</v>
      </c>
      <c r="P11" s="50"/>
      <c r="Q11" s="82" t="str">
        <f aca="true" t="shared" si="0" ref="Q11:Q45">IF(AND(ISNUMBER(P11),P11&gt;=20),"YES","NO")</f>
        <v>NO</v>
      </c>
      <c r="R11" s="118" t="s">
        <v>553</v>
      </c>
      <c r="S11" s="105">
        <v>5787</v>
      </c>
      <c r="T11" s="52">
        <v>371</v>
      </c>
      <c r="U11" s="106">
        <v>1088</v>
      </c>
      <c r="V11" s="107">
        <v>1511</v>
      </c>
      <c r="W11" s="110">
        <f aca="true" t="shared" si="1" ref="W11:W45">IF(OR(J11="YES",K11="YES"),1,0)</f>
        <v>1</v>
      </c>
      <c r="X11" s="111">
        <f aca="true" t="shared" si="2" ref="X11:X45">IF(OR(AND(ISNUMBER(L11),AND(L11&gt;0,L11&lt;600)),AND(ISNUMBER(L11),AND(L11&gt;0,M11="YES"))),1,0)</f>
        <v>1</v>
      </c>
      <c r="Y11" s="111">
        <f aca="true" t="shared" si="3" ref="Y11:Y45">IF(AND(OR(J11="YES",K11="YES"),(W11=0)),"Trouble",0)</f>
        <v>0</v>
      </c>
      <c r="Z11" s="114">
        <f aca="true" t="shared" si="4" ref="Z11:Z45">IF(AND(OR(AND(ISNUMBER(L11),AND(L11&gt;0,L11&lt;600)),AND(ISNUMBER(L11),AND(L11&gt;0,M11="YES"))),(X11=0)),"Trouble",0)</f>
        <v>0</v>
      </c>
      <c r="AA11" s="119" t="str">
        <f aca="true" t="shared" si="5" ref="AA11:AA45">IF(AND(W11=1,X11=1),"SRSA","-")</f>
        <v>SRSA</v>
      </c>
      <c r="AB11" s="110">
        <f aca="true" t="shared" si="6" ref="AB11:AB45">IF(R11="YES",1,0)</f>
        <v>1</v>
      </c>
      <c r="AC11" s="111">
        <f aca="true" t="shared" si="7" ref="AC11:AC45">IF(OR(AND(ISNUMBER(P11),P11&gt;=20),(AND(ISNUMBER(P11)=FALSE,AND(ISNUMBER(N11),N11&gt;=20)))),1,0)</f>
        <v>0</v>
      </c>
      <c r="AD11" s="114">
        <f aca="true" t="shared" si="8" ref="AD11:AD45">IF(AND(AB11=1,AC11=1),"Initial",0)</f>
        <v>0</v>
      </c>
      <c r="AE11" s="119" t="str">
        <f aca="true" t="shared" si="9" ref="AE11:AE45">IF(AND(AND(AD11="Initial",AF11=0),AND(ISNUMBER(L11),L11&gt;0)),"RLIS","-")</f>
        <v>-</v>
      </c>
      <c r="AF11" s="110">
        <f aca="true" t="shared" si="10" ref="AF11:AF45">IF(AND(AA11="SRSA",AD11="Initial"),"SRSA",0)</f>
        <v>0</v>
      </c>
      <c r="AG11" s="1" t="s">
        <v>605</v>
      </c>
    </row>
    <row r="12" spans="1:33" s="1" customFormat="1" ht="12.75">
      <c r="A12" s="120">
        <v>900090</v>
      </c>
      <c r="B12" s="121">
        <v>3</v>
      </c>
      <c r="C12" s="122" t="s">
        <v>218</v>
      </c>
      <c r="D12" s="123" t="s">
        <v>491</v>
      </c>
      <c r="E12" s="123" t="s">
        <v>219</v>
      </c>
      <c r="F12" s="124">
        <v>6278</v>
      </c>
      <c r="G12" s="125">
        <v>1113</v>
      </c>
      <c r="H12" s="126">
        <v>8604291927</v>
      </c>
      <c r="I12" s="127">
        <v>8</v>
      </c>
      <c r="J12" s="128" t="s">
        <v>553</v>
      </c>
      <c r="K12" s="83" t="s">
        <v>548</v>
      </c>
      <c r="L12" s="75">
        <v>577</v>
      </c>
      <c r="M12" s="79" t="s">
        <v>548</v>
      </c>
      <c r="N12" s="129">
        <v>8.450704225</v>
      </c>
      <c r="O12" s="128" t="s">
        <v>550</v>
      </c>
      <c r="P12" s="51"/>
      <c r="Q12" s="83" t="str">
        <f t="shared" si="0"/>
        <v>NO</v>
      </c>
      <c r="R12" s="130" t="s">
        <v>553</v>
      </c>
      <c r="S12" s="54">
        <v>18968</v>
      </c>
      <c r="T12" s="53">
        <v>1577</v>
      </c>
      <c r="U12" s="53">
        <v>2293</v>
      </c>
      <c r="V12" s="48">
        <v>2825</v>
      </c>
      <c r="W12" s="122">
        <f t="shared" si="1"/>
        <v>1</v>
      </c>
      <c r="X12" s="123">
        <f t="shared" si="2"/>
        <v>1</v>
      </c>
      <c r="Y12" s="123">
        <f t="shared" si="3"/>
        <v>0</v>
      </c>
      <c r="Z12" s="126">
        <f t="shared" si="4"/>
        <v>0</v>
      </c>
      <c r="AA12" s="131" t="str">
        <f t="shared" si="5"/>
        <v>SRSA</v>
      </c>
      <c r="AB12" s="122">
        <f t="shared" si="6"/>
        <v>1</v>
      </c>
      <c r="AC12" s="123">
        <f t="shared" si="7"/>
        <v>0</v>
      </c>
      <c r="AD12" s="126">
        <f t="shared" si="8"/>
        <v>0</v>
      </c>
      <c r="AE12" s="131" t="str">
        <f t="shared" si="9"/>
        <v>-</v>
      </c>
      <c r="AF12" s="122">
        <f t="shared" si="10"/>
        <v>0</v>
      </c>
      <c r="AG12" s="1" t="s">
        <v>604</v>
      </c>
    </row>
    <row r="13" spans="1:33" s="1" customFormat="1" ht="12.75">
      <c r="A13" s="120">
        <v>900150</v>
      </c>
      <c r="B13" s="121">
        <v>5</v>
      </c>
      <c r="C13" s="122" t="s">
        <v>223</v>
      </c>
      <c r="D13" s="123" t="s">
        <v>224</v>
      </c>
      <c r="E13" s="123" t="s">
        <v>225</v>
      </c>
      <c r="F13" s="124">
        <v>6063</v>
      </c>
      <c r="G13" s="125" t="s">
        <v>543</v>
      </c>
      <c r="H13" s="126">
        <v>8607384016</v>
      </c>
      <c r="I13" s="127">
        <v>7</v>
      </c>
      <c r="J13" s="128" t="s">
        <v>553</v>
      </c>
      <c r="K13" s="83" t="s">
        <v>548</v>
      </c>
      <c r="L13" s="75">
        <v>370</v>
      </c>
      <c r="M13" s="79" t="s">
        <v>548</v>
      </c>
      <c r="N13" s="129">
        <v>4.370179949</v>
      </c>
      <c r="O13" s="128" t="s">
        <v>550</v>
      </c>
      <c r="P13" s="51"/>
      <c r="Q13" s="83" t="str">
        <f t="shared" si="0"/>
        <v>NO</v>
      </c>
      <c r="R13" s="130" t="s">
        <v>553</v>
      </c>
      <c r="S13" s="54">
        <v>7011</v>
      </c>
      <c r="T13" s="53">
        <v>382</v>
      </c>
      <c r="U13" s="53">
        <v>938</v>
      </c>
      <c r="V13" s="56">
        <v>1090</v>
      </c>
      <c r="W13" s="122">
        <f t="shared" si="1"/>
        <v>1</v>
      </c>
      <c r="X13" s="123">
        <f t="shared" si="2"/>
        <v>1</v>
      </c>
      <c r="Y13" s="123">
        <f t="shared" si="3"/>
        <v>0</v>
      </c>
      <c r="Z13" s="126">
        <f t="shared" si="4"/>
        <v>0</v>
      </c>
      <c r="AA13" s="131" t="str">
        <f t="shared" si="5"/>
        <v>SRSA</v>
      </c>
      <c r="AB13" s="122">
        <f t="shared" si="6"/>
        <v>1</v>
      </c>
      <c r="AC13" s="123">
        <f t="shared" si="7"/>
        <v>0</v>
      </c>
      <c r="AD13" s="126">
        <f t="shared" si="8"/>
        <v>0</v>
      </c>
      <c r="AE13" s="131" t="str">
        <f t="shared" si="9"/>
        <v>-</v>
      </c>
      <c r="AF13" s="122">
        <f t="shared" si="10"/>
        <v>0</v>
      </c>
      <c r="AG13" s="1" t="s">
        <v>603</v>
      </c>
    </row>
    <row r="14" spans="1:33" s="1" customFormat="1" ht="12.75">
      <c r="A14" s="120">
        <v>900240</v>
      </c>
      <c r="B14" s="121">
        <v>8</v>
      </c>
      <c r="C14" s="122" t="s">
        <v>229</v>
      </c>
      <c r="D14" s="123" t="s">
        <v>230</v>
      </c>
      <c r="E14" s="123" t="s">
        <v>231</v>
      </c>
      <c r="F14" s="124">
        <v>6524</v>
      </c>
      <c r="G14" s="125">
        <v>3322</v>
      </c>
      <c r="H14" s="126">
        <v>2033931170</v>
      </c>
      <c r="I14" s="127">
        <v>8</v>
      </c>
      <c r="J14" s="128" t="s">
        <v>553</v>
      </c>
      <c r="K14" s="83" t="s">
        <v>547</v>
      </c>
      <c r="L14" s="75">
        <v>583</v>
      </c>
      <c r="M14" s="79" t="s">
        <v>548</v>
      </c>
      <c r="N14" s="129">
        <v>5.92</v>
      </c>
      <c r="O14" s="128" t="s">
        <v>550</v>
      </c>
      <c r="P14" s="51"/>
      <c r="Q14" s="83" t="str">
        <f t="shared" si="0"/>
        <v>NO</v>
      </c>
      <c r="R14" s="130" t="s">
        <v>553</v>
      </c>
      <c r="S14" s="54">
        <v>22028</v>
      </c>
      <c r="T14" s="55">
        <v>1878</v>
      </c>
      <c r="U14" s="55">
        <v>2630</v>
      </c>
      <c r="V14" s="56">
        <v>1604</v>
      </c>
      <c r="W14" s="122">
        <f t="shared" si="1"/>
        <v>1</v>
      </c>
      <c r="X14" s="123">
        <f t="shared" si="2"/>
        <v>1</v>
      </c>
      <c r="Y14" s="123">
        <f t="shared" si="3"/>
        <v>0</v>
      </c>
      <c r="Z14" s="126">
        <f t="shared" si="4"/>
        <v>0</v>
      </c>
      <c r="AA14" s="131" t="str">
        <f t="shared" si="5"/>
        <v>SRSA</v>
      </c>
      <c r="AB14" s="122">
        <f t="shared" si="6"/>
        <v>1</v>
      </c>
      <c r="AC14" s="123">
        <f t="shared" si="7"/>
        <v>0</v>
      </c>
      <c r="AD14" s="126">
        <f t="shared" si="8"/>
        <v>0</v>
      </c>
      <c r="AE14" s="131" t="str">
        <f t="shared" si="9"/>
        <v>-</v>
      </c>
      <c r="AF14" s="122">
        <f t="shared" si="10"/>
        <v>0</v>
      </c>
      <c r="AG14" s="1" t="s">
        <v>602</v>
      </c>
    </row>
    <row r="15" spans="1:33" s="1" customFormat="1" ht="12.75">
      <c r="A15" s="120">
        <v>900390</v>
      </c>
      <c r="B15" s="121">
        <v>13</v>
      </c>
      <c r="C15" s="122" t="s">
        <v>241</v>
      </c>
      <c r="D15" s="123" t="s">
        <v>242</v>
      </c>
      <c r="E15" s="123" t="s">
        <v>243</v>
      </c>
      <c r="F15" s="124">
        <v>6334</v>
      </c>
      <c r="G15" s="125">
        <v>1304</v>
      </c>
      <c r="H15" s="126">
        <v>8608874873</v>
      </c>
      <c r="I15" s="127">
        <v>8</v>
      </c>
      <c r="J15" s="128" t="s">
        <v>553</v>
      </c>
      <c r="K15" s="83" t="s">
        <v>547</v>
      </c>
      <c r="L15" s="75">
        <v>283</v>
      </c>
      <c r="M15" s="79" t="s">
        <v>548</v>
      </c>
      <c r="N15" s="129">
        <v>7.582938389</v>
      </c>
      <c r="O15" s="128" t="s">
        <v>550</v>
      </c>
      <c r="P15" s="51"/>
      <c r="Q15" s="83" t="str">
        <f t="shared" si="0"/>
        <v>NO</v>
      </c>
      <c r="R15" s="130" t="s">
        <v>553</v>
      </c>
      <c r="S15" s="54">
        <v>11771</v>
      </c>
      <c r="T15" s="55">
        <v>1041</v>
      </c>
      <c r="U15" s="55">
        <v>1353</v>
      </c>
      <c r="V15" s="48">
        <v>915</v>
      </c>
      <c r="W15" s="122">
        <f t="shared" si="1"/>
        <v>1</v>
      </c>
      <c r="X15" s="123">
        <f t="shared" si="2"/>
        <v>1</v>
      </c>
      <c r="Y15" s="123">
        <f t="shared" si="3"/>
        <v>0</v>
      </c>
      <c r="Z15" s="126">
        <f t="shared" si="4"/>
        <v>0</v>
      </c>
      <c r="AA15" s="131" t="str">
        <f t="shared" si="5"/>
        <v>SRSA</v>
      </c>
      <c r="AB15" s="122">
        <f t="shared" si="6"/>
        <v>1</v>
      </c>
      <c r="AC15" s="123">
        <f t="shared" si="7"/>
        <v>0</v>
      </c>
      <c r="AD15" s="126">
        <f t="shared" si="8"/>
        <v>0</v>
      </c>
      <c r="AE15" s="131" t="str">
        <f t="shared" si="9"/>
        <v>-</v>
      </c>
      <c r="AF15" s="122">
        <f t="shared" si="10"/>
        <v>0</v>
      </c>
      <c r="AG15" s="1" t="s">
        <v>601</v>
      </c>
    </row>
    <row r="16" spans="1:33" s="1" customFormat="1" ht="12.75">
      <c r="A16" s="120">
        <v>900630</v>
      </c>
      <c r="B16" s="121">
        <v>21</v>
      </c>
      <c r="C16" s="122" t="s">
        <v>258</v>
      </c>
      <c r="D16" s="123" t="s">
        <v>259</v>
      </c>
      <c r="E16" s="123" t="s">
        <v>260</v>
      </c>
      <c r="F16" s="124">
        <v>6031</v>
      </c>
      <c r="G16" s="125">
        <v>237</v>
      </c>
      <c r="H16" s="126">
        <v>8608247791</v>
      </c>
      <c r="I16" s="127">
        <v>7</v>
      </c>
      <c r="J16" s="128" t="s">
        <v>553</v>
      </c>
      <c r="K16" s="83" t="s">
        <v>548</v>
      </c>
      <c r="L16" s="75">
        <v>114</v>
      </c>
      <c r="M16" s="79" t="s">
        <v>548</v>
      </c>
      <c r="N16" s="129">
        <v>8.661417323</v>
      </c>
      <c r="O16" s="128" t="s">
        <v>550</v>
      </c>
      <c r="P16" s="51"/>
      <c r="Q16" s="83" t="str">
        <f t="shared" si="0"/>
        <v>NO</v>
      </c>
      <c r="R16" s="130" t="s">
        <v>553</v>
      </c>
      <c r="S16" s="54">
        <v>3093</v>
      </c>
      <c r="T16" s="53">
        <v>315</v>
      </c>
      <c r="U16" s="53">
        <v>424</v>
      </c>
      <c r="V16" s="48">
        <v>241</v>
      </c>
      <c r="W16" s="122">
        <f t="shared" si="1"/>
        <v>1</v>
      </c>
      <c r="X16" s="123">
        <f t="shared" si="2"/>
        <v>1</v>
      </c>
      <c r="Y16" s="123">
        <f t="shared" si="3"/>
        <v>0</v>
      </c>
      <c r="Z16" s="126">
        <f t="shared" si="4"/>
        <v>0</v>
      </c>
      <c r="AA16" s="131" t="str">
        <f t="shared" si="5"/>
        <v>SRSA</v>
      </c>
      <c r="AB16" s="122">
        <f t="shared" si="6"/>
        <v>1</v>
      </c>
      <c r="AC16" s="123">
        <f t="shared" si="7"/>
        <v>0</v>
      </c>
      <c r="AD16" s="126">
        <f t="shared" si="8"/>
        <v>0</v>
      </c>
      <c r="AE16" s="131" t="str">
        <f t="shared" si="9"/>
        <v>-</v>
      </c>
      <c r="AF16" s="122">
        <f t="shared" si="10"/>
        <v>0</v>
      </c>
      <c r="AG16" s="1" t="s">
        <v>600</v>
      </c>
    </row>
    <row r="17" spans="1:33" s="1" customFormat="1" ht="12.75">
      <c r="A17" s="120">
        <v>900660</v>
      </c>
      <c r="B17" s="121">
        <v>22</v>
      </c>
      <c r="C17" s="122" t="s">
        <v>261</v>
      </c>
      <c r="D17" s="123" t="s">
        <v>262</v>
      </c>
      <c r="E17" s="123" t="s">
        <v>263</v>
      </c>
      <c r="F17" s="124">
        <v>6331</v>
      </c>
      <c r="G17" s="125">
        <v>1538</v>
      </c>
      <c r="H17" s="126">
        <v>8605466950</v>
      </c>
      <c r="I17" s="127">
        <v>8</v>
      </c>
      <c r="J17" s="128" t="s">
        <v>553</v>
      </c>
      <c r="K17" s="83" t="s">
        <v>548</v>
      </c>
      <c r="L17" s="75">
        <v>573</v>
      </c>
      <c r="M17" s="79" t="s">
        <v>548</v>
      </c>
      <c r="N17" s="129">
        <v>5.48977395</v>
      </c>
      <c r="O17" s="128" t="s">
        <v>550</v>
      </c>
      <c r="P17" s="51"/>
      <c r="Q17" s="83" t="str">
        <f t="shared" si="0"/>
        <v>NO</v>
      </c>
      <c r="R17" s="130" t="s">
        <v>553</v>
      </c>
      <c r="S17" s="54">
        <v>20545</v>
      </c>
      <c r="T17" s="55">
        <v>1804</v>
      </c>
      <c r="U17" s="55">
        <v>2496</v>
      </c>
      <c r="V17" s="56">
        <v>2710</v>
      </c>
      <c r="W17" s="122">
        <f t="shared" si="1"/>
        <v>1</v>
      </c>
      <c r="X17" s="123">
        <f t="shared" si="2"/>
        <v>1</v>
      </c>
      <c r="Y17" s="123">
        <f t="shared" si="3"/>
        <v>0</v>
      </c>
      <c r="Z17" s="126">
        <f t="shared" si="4"/>
        <v>0</v>
      </c>
      <c r="AA17" s="131" t="str">
        <f t="shared" si="5"/>
        <v>SRSA</v>
      </c>
      <c r="AB17" s="122">
        <f t="shared" si="6"/>
        <v>1</v>
      </c>
      <c r="AC17" s="123">
        <f t="shared" si="7"/>
        <v>0</v>
      </c>
      <c r="AD17" s="126">
        <f t="shared" si="8"/>
        <v>0</v>
      </c>
      <c r="AE17" s="131" t="str">
        <f t="shared" si="9"/>
        <v>-</v>
      </c>
      <c r="AF17" s="122">
        <f t="shared" si="10"/>
        <v>0</v>
      </c>
      <c r="AG17" s="1" t="s">
        <v>599</v>
      </c>
    </row>
    <row r="18" spans="1:33" s="1" customFormat="1" ht="12.75">
      <c r="A18" s="120">
        <v>900720</v>
      </c>
      <c r="B18" s="121">
        <v>24</v>
      </c>
      <c r="C18" s="122" t="s">
        <v>269</v>
      </c>
      <c r="D18" s="123" t="s">
        <v>484</v>
      </c>
      <c r="E18" s="123" t="s">
        <v>270</v>
      </c>
      <c r="F18" s="124">
        <v>6235</v>
      </c>
      <c r="G18" s="125">
        <v>295</v>
      </c>
      <c r="H18" s="126">
        <v>8604559306</v>
      </c>
      <c r="I18" s="127">
        <v>8</v>
      </c>
      <c r="J18" s="128" t="s">
        <v>553</v>
      </c>
      <c r="K18" s="83" t="s">
        <v>548</v>
      </c>
      <c r="L18" s="75">
        <v>233</v>
      </c>
      <c r="M18" s="79" t="s">
        <v>548</v>
      </c>
      <c r="N18" s="129">
        <v>4.255319149</v>
      </c>
      <c r="O18" s="128" t="s">
        <v>550</v>
      </c>
      <c r="P18" s="51"/>
      <c r="Q18" s="83" t="str">
        <f t="shared" si="0"/>
        <v>NO</v>
      </c>
      <c r="R18" s="130" t="s">
        <v>553</v>
      </c>
      <c r="S18" s="54">
        <v>5920</v>
      </c>
      <c r="T18" s="53">
        <v>465</v>
      </c>
      <c r="U18" s="53">
        <v>796</v>
      </c>
      <c r="V18" s="56">
        <v>1181</v>
      </c>
      <c r="W18" s="122">
        <f t="shared" si="1"/>
        <v>1</v>
      </c>
      <c r="X18" s="123">
        <f t="shared" si="2"/>
        <v>1</v>
      </c>
      <c r="Y18" s="123">
        <f t="shared" si="3"/>
        <v>0</v>
      </c>
      <c r="Z18" s="126">
        <f t="shared" si="4"/>
        <v>0</v>
      </c>
      <c r="AA18" s="131" t="str">
        <f t="shared" si="5"/>
        <v>SRSA</v>
      </c>
      <c r="AB18" s="122">
        <f t="shared" si="6"/>
        <v>1</v>
      </c>
      <c r="AC18" s="123">
        <f t="shared" si="7"/>
        <v>0</v>
      </c>
      <c r="AD18" s="126">
        <f t="shared" si="8"/>
        <v>0</v>
      </c>
      <c r="AE18" s="131" t="str">
        <f t="shared" si="9"/>
        <v>-</v>
      </c>
      <c r="AF18" s="122">
        <f t="shared" si="10"/>
        <v>0</v>
      </c>
      <c r="AG18" s="1" t="s">
        <v>598</v>
      </c>
    </row>
    <row r="19" spans="1:33" s="1" customFormat="1" ht="12.75">
      <c r="A19" s="120">
        <v>900780</v>
      </c>
      <c r="B19" s="121">
        <v>26</v>
      </c>
      <c r="C19" s="122" t="s">
        <v>274</v>
      </c>
      <c r="D19" s="123" t="s">
        <v>512</v>
      </c>
      <c r="E19" s="123" t="s">
        <v>275</v>
      </c>
      <c r="F19" s="124">
        <v>6417</v>
      </c>
      <c r="G19" s="125">
        <v>187</v>
      </c>
      <c r="H19" s="126">
        <v>8605262417</v>
      </c>
      <c r="I19" s="127" t="s">
        <v>556</v>
      </c>
      <c r="J19" s="128" t="s">
        <v>550</v>
      </c>
      <c r="K19" s="83" t="s">
        <v>547</v>
      </c>
      <c r="L19" s="75">
        <v>333</v>
      </c>
      <c r="M19" s="79" t="s">
        <v>548</v>
      </c>
      <c r="N19" s="129">
        <v>2.824858757</v>
      </c>
      <c r="O19" s="128" t="s">
        <v>550</v>
      </c>
      <c r="P19" s="51"/>
      <c r="Q19" s="83" t="str">
        <f t="shared" si="0"/>
        <v>NO</v>
      </c>
      <c r="R19" s="130" t="s">
        <v>550</v>
      </c>
      <c r="S19" s="54">
        <v>7345</v>
      </c>
      <c r="T19" s="53">
        <v>535</v>
      </c>
      <c r="U19" s="55">
        <v>1077</v>
      </c>
      <c r="V19" s="48">
        <v>930</v>
      </c>
      <c r="W19" s="122">
        <f t="shared" si="1"/>
        <v>1</v>
      </c>
      <c r="X19" s="123">
        <f t="shared" si="2"/>
        <v>1</v>
      </c>
      <c r="Y19" s="123">
        <f t="shared" si="3"/>
        <v>0</v>
      </c>
      <c r="Z19" s="126">
        <f t="shared" si="4"/>
        <v>0</v>
      </c>
      <c r="AA19" s="131" t="str">
        <f t="shared" si="5"/>
        <v>SRSA</v>
      </c>
      <c r="AB19" s="122">
        <f t="shared" si="6"/>
        <v>0</v>
      </c>
      <c r="AC19" s="123">
        <f t="shared" si="7"/>
        <v>0</v>
      </c>
      <c r="AD19" s="126">
        <f t="shared" si="8"/>
        <v>0</v>
      </c>
      <c r="AE19" s="131" t="str">
        <f t="shared" si="9"/>
        <v>-</v>
      </c>
      <c r="AF19" s="122">
        <f t="shared" si="10"/>
        <v>0</v>
      </c>
      <c r="AG19" s="1" t="s">
        <v>597</v>
      </c>
    </row>
    <row r="20" spans="1:33" s="1" customFormat="1" ht="12.75">
      <c r="A20" s="120">
        <v>900870</v>
      </c>
      <c r="B20" s="121">
        <v>29</v>
      </c>
      <c r="C20" s="122" t="s">
        <v>280</v>
      </c>
      <c r="D20" s="123" t="s">
        <v>281</v>
      </c>
      <c r="E20" s="123" t="s">
        <v>282</v>
      </c>
      <c r="F20" s="124">
        <v>6021</v>
      </c>
      <c r="G20" s="125">
        <v>9</v>
      </c>
      <c r="H20" s="126">
        <v>8603792179</v>
      </c>
      <c r="I20" s="127">
        <v>7</v>
      </c>
      <c r="J20" s="128" t="s">
        <v>553</v>
      </c>
      <c r="K20" s="83" t="s">
        <v>548</v>
      </c>
      <c r="L20" s="75">
        <v>121</v>
      </c>
      <c r="M20" s="79" t="s">
        <v>548</v>
      </c>
      <c r="N20" s="129">
        <v>1.851851852</v>
      </c>
      <c r="O20" s="128" t="s">
        <v>550</v>
      </c>
      <c r="P20" s="51"/>
      <c r="Q20" s="83" t="str">
        <f t="shared" si="0"/>
        <v>NO</v>
      </c>
      <c r="R20" s="130" t="s">
        <v>553</v>
      </c>
      <c r="S20" s="54">
        <v>2147</v>
      </c>
      <c r="T20" s="53">
        <v>0</v>
      </c>
      <c r="U20" s="53">
        <v>258</v>
      </c>
      <c r="V20" s="48">
        <v>363</v>
      </c>
      <c r="W20" s="122">
        <f t="shared" si="1"/>
        <v>1</v>
      </c>
      <c r="X20" s="123">
        <f t="shared" si="2"/>
        <v>1</v>
      </c>
      <c r="Y20" s="123">
        <f t="shared" si="3"/>
        <v>0</v>
      </c>
      <c r="Z20" s="126">
        <f t="shared" si="4"/>
        <v>0</v>
      </c>
      <c r="AA20" s="131" t="str">
        <f t="shared" si="5"/>
        <v>SRSA</v>
      </c>
      <c r="AB20" s="122">
        <f t="shared" si="6"/>
        <v>1</v>
      </c>
      <c r="AC20" s="123">
        <f t="shared" si="7"/>
        <v>0</v>
      </c>
      <c r="AD20" s="126">
        <f t="shared" si="8"/>
        <v>0</v>
      </c>
      <c r="AE20" s="131" t="str">
        <f t="shared" si="9"/>
        <v>-</v>
      </c>
      <c r="AF20" s="122">
        <f t="shared" si="10"/>
        <v>0</v>
      </c>
      <c r="AG20" s="1" t="s">
        <v>596</v>
      </c>
    </row>
    <row r="21" spans="1:33" s="1" customFormat="1" ht="12.75">
      <c r="A21" s="120">
        <v>900930</v>
      </c>
      <c r="B21" s="121">
        <v>31</v>
      </c>
      <c r="C21" s="122" t="s">
        <v>288</v>
      </c>
      <c r="D21" s="123" t="s">
        <v>289</v>
      </c>
      <c r="E21" s="123" t="s">
        <v>260</v>
      </c>
      <c r="F21" s="124">
        <v>6031</v>
      </c>
      <c r="G21" s="125">
        <v>1600</v>
      </c>
      <c r="H21" s="126">
        <v>8606726617</v>
      </c>
      <c r="I21" s="127">
        <v>7</v>
      </c>
      <c r="J21" s="128" t="s">
        <v>553</v>
      </c>
      <c r="K21" s="83" t="s">
        <v>548</v>
      </c>
      <c r="L21" s="75">
        <v>142</v>
      </c>
      <c r="M21" s="79" t="s">
        <v>548</v>
      </c>
      <c r="N21" s="129">
        <v>5.339805825</v>
      </c>
      <c r="O21" s="128" t="s">
        <v>550</v>
      </c>
      <c r="P21" s="51"/>
      <c r="Q21" s="83" t="str">
        <f t="shared" si="0"/>
        <v>NO</v>
      </c>
      <c r="R21" s="130" t="s">
        <v>553</v>
      </c>
      <c r="S21" s="54">
        <v>7441</v>
      </c>
      <c r="T21" s="53">
        <v>803</v>
      </c>
      <c r="U21" s="53">
        <v>916</v>
      </c>
      <c r="V21" s="48">
        <v>227</v>
      </c>
      <c r="W21" s="122">
        <f t="shared" si="1"/>
        <v>1</v>
      </c>
      <c r="X21" s="123">
        <f t="shared" si="2"/>
        <v>1</v>
      </c>
      <c r="Y21" s="123">
        <f t="shared" si="3"/>
        <v>0</v>
      </c>
      <c r="Z21" s="126">
        <f t="shared" si="4"/>
        <v>0</v>
      </c>
      <c r="AA21" s="131" t="str">
        <f t="shared" si="5"/>
        <v>SRSA</v>
      </c>
      <c r="AB21" s="122">
        <f t="shared" si="6"/>
        <v>1</v>
      </c>
      <c r="AC21" s="123">
        <f t="shared" si="7"/>
        <v>0</v>
      </c>
      <c r="AD21" s="126">
        <f t="shared" si="8"/>
        <v>0</v>
      </c>
      <c r="AE21" s="131" t="str">
        <f t="shared" si="9"/>
        <v>-</v>
      </c>
      <c r="AF21" s="122">
        <f t="shared" si="10"/>
        <v>0</v>
      </c>
      <c r="AG21" s="1" t="s">
        <v>595</v>
      </c>
    </row>
    <row r="22" spans="1:33" s="1" customFormat="1" ht="12.75">
      <c r="A22" s="120">
        <v>901080</v>
      </c>
      <c r="B22" s="121">
        <v>36</v>
      </c>
      <c r="C22" s="122" t="s">
        <v>302</v>
      </c>
      <c r="D22" s="123" t="s">
        <v>512</v>
      </c>
      <c r="E22" s="123" t="s">
        <v>275</v>
      </c>
      <c r="F22" s="124">
        <v>6417</v>
      </c>
      <c r="G22" s="125">
        <v>187</v>
      </c>
      <c r="H22" s="126">
        <v>8605262417</v>
      </c>
      <c r="I22" s="127" t="s">
        <v>556</v>
      </c>
      <c r="J22" s="128" t="s">
        <v>550</v>
      </c>
      <c r="K22" s="83" t="s">
        <v>547</v>
      </c>
      <c r="L22" s="75">
        <v>375</v>
      </c>
      <c r="M22" s="79" t="s">
        <v>548</v>
      </c>
      <c r="N22" s="129">
        <v>4.809619238</v>
      </c>
      <c r="O22" s="128" t="s">
        <v>550</v>
      </c>
      <c r="P22" s="51"/>
      <c r="Q22" s="83" t="str">
        <f t="shared" si="0"/>
        <v>NO</v>
      </c>
      <c r="R22" s="130" t="s">
        <v>550</v>
      </c>
      <c r="S22" s="54">
        <v>15250</v>
      </c>
      <c r="T22" s="55">
        <v>4358</v>
      </c>
      <c r="U22" s="55">
        <v>4108</v>
      </c>
      <c r="V22" s="56">
        <v>1246</v>
      </c>
      <c r="W22" s="122">
        <f t="shared" si="1"/>
        <v>1</v>
      </c>
      <c r="X22" s="123">
        <f t="shared" si="2"/>
        <v>1</v>
      </c>
      <c r="Y22" s="123">
        <f t="shared" si="3"/>
        <v>0</v>
      </c>
      <c r="Z22" s="126">
        <f t="shared" si="4"/>
        <v>0</v>
      </c>
      <c r="AA22" s="131" t="str">
        <f t="shared" si="5"/>
        <v>SRSA</v>
      </c>
      <c r="AB22" s="122">
        <f t="shared" si="6"/>
        <v>0</v>
      </c>
      <c r="AC22" s="123">
        <f t="shared" si="7"/>
        <v>0</v>
      </c>
      <c r="AD22" s="126">
        <f t="shared" si="8"/>
        <v>0</v>
      </c>
      <c r="AE22" s="131" t="str">
        <f t="shared" si="9"/>
        <v>-</v>
      </c>
      <c r="AF22" s="122">
        <f t="shared" si="10"/>
        <v>0</v>
      </c>
      <c r="AG22" s="1" t="s">
        <v>594</v>
      </c>
    </row>
    <row r="23" spans="1:33" s="1" customFormat="1" ht="12.75">
      <c r="A23" s="120">
        <v>901360</v>
      </c>
      <c r="B23" s="121">
        <v>253</v>
      </c>
      <c r="C23" s="122" t="s">
        <v>327</v>
      </c>
      <c r="D23" s="123" t="s">
        <v>328</v>
      </c>
      <c r="E23" s="123" t="s">
        <v>501</v>
      </c>
      <c r="F23" s="124">
        <v>6247</v>
      </c>
      <c r="G23" s="125">
        <v>1612</v>
      </c>
      <c r="H23" s="126">
        <v>8604550707</v>
      </c>
      <c r="I23" s="127">
        <v>8</v>
      </c>
      <c r="J23" s="128" t="s">
        <v>553</v>
      </c>
      <c r="K23" s="83" t="s">
        <v>548</v>
      </c>
      <c r="L23" s="75">
        <v>56</v>
      </c>
      <c r="M23" s="79" t="s">
        <v>548</v>
      </c>
      <c r="N23" s="129" t="s">
        <v>551</v>
      </c>
      <c r="O23" s="128" t="s">
        <v>551</v>
      </c>
      <c r="P23" s="51"/>
      <c r="Q23" s="83" t="str">
        <f t="shared" si="0"/>
        <v>NO</v>
      </c>
      <c r="R23" s="130" t="s">
        <v>553</v>
      </c>
      <c r="S23" s="54">
        <v>3210</v>
      </c>
      <c r="T23" s="53">
        <v>0</v>
      </c>
      <c r="U23" s="53">
        <v>124</v>
      </c>
      <c r="V23" s="48">
        <v>273</v>
      </c>
      <c r="W23" s="122">
        <f t="shared" si="1"/>
        <v>1</v>
      </c>
      <c r="X23" s="123">
        <f t="shared" si="2"/>
        <v>1</v>
      </c>
      <c r="Y23" s="123">
        <f t="shared" si="3"/>
        <v>0</v>
      </c>
      <c r="Z23" s="126">
        <f t="shared" si="4"/>
        <v>0</v>
      </c>
      <c r="AA23" s="131" t="str">
        <f t="shared" si="5"/>
        <v>SRSA</v>
      </c>
      <c r="AB23" s="122">
        <f t="shared" si="6"/>
        <v>1</v>
      </c>
      <c r="AC23" s="123">
        <f t="shared" si="7"/>
        <v>0</v>
      </c>
      <c r="AD23" s="126">
        <f t="shared" si="8"/>
        <v>0</v>
      </c>
      <c r="AE23" s="131" t="str">
        <f t="shared" si="9"/>
        <v>-</v>
      </c>
      <c r="AF23" s="122">
        <f t="shared" si="10"/>
        <v>0</v>
      </c>
      <c r="AG23" s="1" t="s">
        <v>593</v>
      </c>
    </row>
    <row r="24" spans="1:33" s="1" customFormat="1" ht="12.75">
      <c r="A24" s="120">
        <v>901380</v>
      </c>
      <c r="B24" s="121">
        <v>39</v>
      </c>
      <c r="C24" s="122" t="s">
        <v>329</v>
      </c>
      <c r="D24" s="123" t="s">
        <v>486</v>
      </c>
      <c r="E24" s="123" t="s">
        <v>330</v>
      </c>
      <c r="F24" s="124">
        <v>6242</v>
      </c>
      <c r="G24" s="125">
        <v>158</v>
      </c>
      <c r="H24" s="126">
        <v>8609741130</v>
      </c>
      <c r="I24" s="127">
        <v>8</v>
      </c>
      <c r="J24" s="128" t="s">
        <v>553</v>
      </c>
      <c r="K24" s="83" t="s">
        <v>548</v>
      </c>
      <c r="L24" s="75">
        <v>182</v>
      </c>
      <c r="M24" s="79" t="s">
        <v>548</v>
      </c>
      <c r="N24" s="129">
        <v>9.6875</v>
      </c>
      <c r="O24" s="128" t="s">
        <v>550</v>
      </c>
      <c r="P24" s="51"/>
      <c r="Q24" s="83" t="str">
        <f t="shared" si="0"/>
        <v>NO</v>
      </c>
      <c r="R24" s="130" t="s">
        <v>553</v>
      </c>
      <c r="S24" s="54">
        <v>6594</v>
      </c>
      <c r="T24" s="53">
        <v>780</v>
      </c>
      <c r="U24" s="53">
        <v>865</v>
      </c>
      <c r="V24" s="48">
        <v>638</v>
      </c>
      <c r="W24" s="122">
        <f t="shared" si="1"/>
        <v>1</v>
      </c>
      <c r="X24" s="123">
        <f t="shared" si="2"/>
        <v>1</v>
      </c>
      <c r="Y24" s="123">
        <f t="shared" si="3"/>
        <v>0</v>
      </c>
      <c r="Z24" s="126">
        <f t="shared" si="4"/>
        <v>0</v>
      </c>
      <c r="AA24" s="131" t="str">
        <f t="shared" si="5"/>
        <v>SRSA</v>
      </c>
      <c r="AB24" s="122">
        <f t="shared" si="6"/>
        <v>1</v>
      </c>
      <c r="AC24" s="123">
        <f t="shared" si="7"/>
        <v>0</v>
      </c>
      <c r="AD24" s="126">
        <f t="shared" si="8"/>
        <v>0</v>
      </c>
      <c r="AE24" s="131" t="str">
        <f t="shared" si="9"/>
        <v>-</v>
      </c>
      <c r="AF24" s="122">
        <f t="shared" si="10"/>
        <v>0</v>
      </c>
      <c r="AG24" s="1" t="s">
        <v>592</v>
      </c>
    </row>
    <row r="25" spans="1:33" s="1" customFormat="1" ht="12.75">
      <c r="A25" s="120">
        <v>903512</v>
      </c>
      <c r="B25" s="121">
        <v>242</v>
      </c>
      <c r="C25" s="122" t="s">
        <v>2</v>
      </c>
      <c r="D25" s="123" t="s">
        <v>3</v>
      </c>
      <c r="E25" s="123" t="s">
        <v>298</v>
      </c>
      <c r="F25" s="124">
        <v>6810</v>
      </c>
      <c r="G25" s="125" t="s">
        <v>543</v>
      </c>
      <c r="H25" s="126">
        <v>8605670863</v>
      </c>
      <c r="I25" s="127">
        <v>7</v>
      </c>
      <c r="J25" s="128" t="s">
        <v>553</v>
      </c>
      <c r="K25" s="83" t="s">
        <v>548</v>
      </c>
      <c r="L25" s="75">
        <v>204</v>
      </c>
      <c r="M25" s="79" t="s">
        <v>548</v>
      </c>
      <c r="N25" s="129" t="s">
        <v>551</v>
      </c>
      <c r="O25" s="128" t="s">
        <v>551</v>
      </c>
      <c r="P25" s="51"/>
      <c r="Q25" s="83" t="str">
        <f t="shared" si="0"/>
        <v>NO</v>
      </c>
      <c r="R25" s="130" t="s">
        <v>553</v>
      </c>
      <c r="S25" s="54">
        <v>1004</v>
      </c>
      <c r="T25" s="53">
        <v>0</v>
      </c>
      <c r="U25" s="53">
        <v>475</v>
      </c>
      <c r="V25" s="56">
        <v>1047</v>
      </c>
      <c r="W25" s="122">
        <f t="shared" si="1"/>
        <v>1</v>
      </c>
      <c r="X25" s="123">
        <f t="shared" si="2"/>
        <v>1</v>
      </c>
      <c r="Y25" s="123">
        <f t="shared" si="3"/>
        <v>0</v>
      </c>
      <c r="Z25" s="126">
        <f t="shared" si="4"/>
        <v>0</v>
      </c>
      <c r="AA25" s="131" t="str">
        <f t="shared" si="5"/>
        <v>SRSA</v>
      </c>
      <c r="AB25" s="122">
        <f t="shared" si="6"/>
        <v>1</v>
      </c>
      <c r="AC25" s="123">
        <f t="shared" si="7"/>
        <v>0</v>
      </c>
      <c r="AD25" s="126">
        <f t="shared" si="8"/>
        <v>0</v>
      </c>
      <c r="AE25" s="131" t="str">
        <f t="shared" si="9"/>
        <v>-</v>
      </c>
      <c r="AF25" s="122">
        <f t="shared" si="10"/>
        <v>0</v>
      </c>
      <c r="AG25" s="1" t="s">
        <v>2</v>
      </c>
    </row>
    <row r="26" spans="1:33" s="1" customFormat="1" ht="12.75">
      <c r="A26" s="120">
        <v>901500</v>
      </c>
      <c r="B26" s="121">
        <v>50</v>
      </c>
      <c r="C26" s="122" t="s">
        <v>339</v>
      </c>
      <c r="D26" s="123" t="s">
        <v>512</v>
      </c>
      <c r="E26" s="123" t="s">
        <v>275</v>
      </c>
      <c r="F26" s="124">
        <v>6417</v>
      </c>
      <c r="G26" s="125">
        <v>187</v>
      </c>
      <c r="H26" s="126">
        <v>8605262417</v>
      </c>
      <c r="I26" s="127" t="s">
        <v>556</v>
      </c>
      <c r="J26" s="128" t="s">
        <v>550</v>
      </c>
      <c r="K26" s="83" t="s">
        <v>547</v>
      </c>
      <c r="L26" s="75">
        <v>543</v>
      </c>
      <c r="M26" s="79" t="s">
        <v>548</v>
      </c>
      <c r="N26" s="129">
        <v>2.77324633</v>
      </c>
      <c r="O26" s="128" t="s">
        <v>550</v>
      </c>
      <c r="P26" s="51"/>
      <c r="Q26" s="83" t="str">
        <f t="shared" si="0"/>
        <v>NO</v>
      </c>
      <c r="R26" s="130" t="s">
        <v>550</v>
      </c>
      <c r="S26" s="54">
        <v>16621</v>
      </c>
      <c r="T26" s="55">
        <v>1396</v>
      </c>
      <c r="U26" s="55">
        <v>2169</v>
      </c>
      <c r="V26" s="56">
        <v>1043</v>
      </c>
      <c r="W26" s="122">
        <f t="shared" si="1"/>
        <v>1</v>
      </c>
      <c r="X26" s="123">
        <f t="shared" si="2"/>
        <v>1</v>
      </c>
      <c r="Y26" s="123">
        <f t="shared" si="3"/>
        <v>0</v>
      </c>
      <c r="Z26" s="126">
        <f t="shared" si="4"/>
        <v>0</v>
      </c>
      <c r="AA26" s="131" t="str">
        <f t="shared" si="5"/>
        <v>SRSA</v>
      </c>
      <c r="AB26" s="122">
        <f t="shared" si="6"/>
        <v>0</v>
      </c>
      <c r="AC26" s="123">
        <f t="shared" si="7"/>
        <v>0</v>
      </c>
      <c r="AD26" s="126">
        <f t="shared" si="8"/>
        <v>0</v>
      </c>
      <c r="AE26" s="131" t="str">
        <f t="shared" si="9"/>
        <v>-</v>
      </c>
      <c r="AF26" s="122">
        <f t="shared" si="10"/>
        <v>0</v>
      </c>
      <c r="AG26" s="1" t="s">
        <v>591</v>
      </c>
    </row>
    <row r="27" spans="1:33" s="1" customFormat="1" ht="12.75">
      <c r="A27" s="120">
        <v>900018</v>
      </c>
      <c r="B27" s="121">
        <v>272</v>
      </c>
      <c r="C27" s="122" t="s">
        <v>194</v>
      </c>
      <c r="D27" s="123" t="s">
        <v>195</v>
      </c>
      <c r="E27" s="123" t="s">
        <v>196</v>
      </c>
      <c r="F27" s="124">
        <v>6098</v>
      </c>
      <c r="G27" s="125">
        <v>1641</v>
      </c>
      <c r="H27" s="126">
        <v>8607389070</v>
      </c>
      <c r="I27" s="127">
        <v>7</v>
      </c>
      <c r="J27" s="128" t="s">
        <v>553</v>
      </c>
      <c r="K27" s="83" t="s">
        <v>548</v>
      </c>
      <c r="L27" s="75">
        <v>78</v>
      </c>
      <c r="M27" s="79" t="s">
        <v>548</v>
      </c>
      <c r="N27" s="129" t="s">
        <v>551</v>
      </c>
      <c r="O27" s="128" t="s">
        <v>551</v>
      </c>
      <c r="P27" s="51"/>
      <c r="Q27" s="83" t="str">
        <f t="shared" si="0"/>
        <v>NO</v>
      </c>
      <c r="R27" s="130" t="s">
        <v>553</v>
      </c>
      <c r="S27" s="49">
        <v>677</v>
      </c>
      <c r="T27" s="53">
        <v>310</v>
      </c>
      <c r="U27" s="53">
        <v>341</v>
      </c>
      <c r="V27" s="48">
        <v>365</v>
      </c>
      <c r="W27" s="122">
        <f t="shared" si="1"/>
        <v>1</v>
      </c>
      <c r="X27" s="123">
        <f t="shared" si="2"/>
        <v>1</v>
      </c>
      <c r="Y27" s="123">
        <f t="shared" si="3"/>
        <v>0</v>
      </c>
      <c r="Z27" s="126">
        <f t="shared" si="4"/>
        <v>0</v>
      </c>
      <c r="AA27" s="131" t="str">
        <f t="shared" si="5"/>
        <v>SRSA</v>
      </c>
      <c r="AB27" s="122">
        <f t="shared" si="6"/>
        <v>1</v>
      </c>
      <c r="AC27" s="123">
        <f t="shared" si="7"/>
        <v>0</v>
      </c>
      <c r="AD27" s="126">
        <f t="shared" si="8"/>
        <v>0</v>
      </c>
      <c r="AE27" s="131" t="str">
        <f t="shared" si="9"/>
        <v>-</v>
      </c>
      <c r="AF27" s="122">
        <f t="shared" si="10"/>
        <v>0</v>
      </c>
      <c r="AG27" s="1" t="s">
        <v>590</v>
      </c>
    </row>
    <row r="28" spans="1:33" s="1" customFormat="1" ht="12.75">
      <c r="A28" s="120">
        <v>901590</v>
      </c>
      <c r="B28" s="121">
        <v>53</v>
      </c>
      <c r="C28" s="122" t="s">
        <v>343</v>
      </c>
      <c r="D28" s="123" t="s">
        <v>344</v>
      </c>
      <c r="E28" s="123" t="s">
        <v>345</v>
      </c>
      <c r="F28" s="124">
        <v>6254</v>
      </c>
      <c r="G28" s="125">
        <v>1219</v>
      </c>
      <c r="H28" s="126">
        <v>8606427063</v>
      </c>
      <c r="I28" s="127">
        <v>8</v>
      </c>
      <c r="J28" s="128" t="s">
        <v>553</v>
      </c>
      <c r="K28" s="83" t="s">
        <v>547</v>
      </c>
      <c r="L28" s="75">
        <v>239</v>
      </c>
      <c r="M28" s="79" t="s">
        <v>548</v>
      </c>
      <c r="N28" s="129">
        <v>2.631578947</v>
      </c>
      <c r="O28" s="128" t="s">
        <v>550</v>
      </c>
      <c r="P28" s="51"/>
      <c r="Q28" s="83" t="str">
        <f t="shared" si="0"/>
        <v>NO</v>
      </c>
      <c r="R28" s="130" t="s">
        <v>553</v>
      </c>
      <c r="S28" s="54">
        <v>4556</v>
      </c>
      <c r="T28" s="53">
        <v>0</v>
      </c>
      <c r="U28" s="53">
        <v>667</v>
      </c>
      <c r="V28" s="48">
        <v>709</v>
      </c>
      <c r="W28" s="122">
        <f t="shared" si="1"/>
        <v>1</v>
      </c>
      <c r="X28" s="123">
        <f t="shared" si="2"/>
        <v>1</v>
      </c>
      <c r="Y28" s="123">
        <f t="shared" si="3"/>
        <v>0</v>
      </c>
      <c r="Z28" s="126">
        <f t="shared" si="4"/>
        <v>0</v>
      </c>
      <c r="AA28" s="131" t="str">
        <f t="shared" si="5"/>
        <v>SRSA</v>
      </c>
      <c r="AB28" s="122">
        <f t="shared" si="6"/>
        <v>1</v>
      </c>
      <c r="AC28" s="123">
        <f t="shared" si="7"/>
        <v>0</v>
      </c>
      <c r="AD28" s="126">
        <f t="shared" si="8"/>
        <v>0</v>
      </c>
      <c r="AE28" s="131" t="str">
        <f t="shared" si="9"/>
        <v>-</v>
      </c>
      <c r="AF28" s="122">
        <f t="shared" si="10"/>
        <v>0</v>
      </c>
      <c r="AG28" s="1" t="s">
        <v>589</v>
      </c>
    </row>
    <row r="29" spans="1:33" s="1" customFormat="1" ht="12.75">
      <c r="A29" s="120">
        <v>901890</v>
      </c>
      <c r="B29" s="121">
        <v>63</v>
      </c>
      <c r="C29" s="122" t="s">
        <v>500</v>
      </c>
      <c r="D29" s="123" t="s">
        <v>484</v>
      </c>
      <c r="E29" s="123" t="s">
        <v>270</v>
      </c>
      <c r="F29" s="124">
        <v>6235</v>
      </c>
      <c r="G29" s="125">
        <v>277</v>
      </c>
      <c r="H29" s="126">
        <v>8604559306</v>
      </c>
      <c r="I29" s="127">
        <v>8</v>
      </c>
      <c r="J29" s="128" t="s">
        <v>553</v>
      </c>
      <c r="K29" s="83" t="s">
        <v>548</v>
      </c>
      <c r="L29" s="75">
        <v>162</v>
      </c>
      <c r="M29" s="79" t="s">
        <v>548</v>
      </c>
      <c r="N29" s="129">
        <v>1.621621622</v>
      </c>
      <c r="O29" s="128" t="s">
        <v>550</v>
      </c>
      <c r="P29" s="51"/>
      <c r="Q29" s="83" t="str">
        <f t="shared" si="0"/>
        <v>NO</v>
      </c>
      <c r="R29" s="130" t="s">
        <v>553</v>
      </c>
      <c r="S29" s="54">
        <v>3248</v>
      </c>
      <c r="T29" s="53">
        <v>0</v>
      </c>
      <c r="U29" s="53">
        <v>353</v>
      </c>
      <c r="V29" s="48">
        <v>770</v>
      </c>
      <c r="W29" s="122">
        <f t="shared" si="1"/>
        <v>1</v>
      </c>
      <c r="X29" s="123">
        <f t="shared" si="2"/>
        <v>1</v>
      </c>
      <c r="Y29" s="123">
        <f t="shared" si="3"/>
        <v>0</v>
      </c>
      <c r="Z29" s="126">
        <f t="shared" si="4"/>
        <v>0</v>
      </c>
      <c r="AA29" s="131" t="str">
        <f t="shared" si="5"/>
        <v>SRSA</v>
      </c>
      <c r="AB29" s="122">
        <f t="shared" si="6"/>
        <v>1</v>
      </c>
      <c r="AC29" s="123">
        <f t="shared" si="7"/>
        <v>0</v>
      </c>
      <c r="AD29" s="126">
        <f t="shared" si="8"/>
        <v>0</v>
      </c>
      <c r="AE29" s="131" t="str">
        <f t="shared" si="9"/>
        <v>-</v>
      </c>
      <c r="AF29" s="122">
        <f t="shared" si="10"/>
        <v>0</v>
      </c>
      <c r="AG29" s="1" t="s">
        <v>500</v>
      </c>
    </row>
    <row r="30" spans="1:33" s="1" customFormat="1" ht="12.75">
      <c r="A30" s="120">
        <v>901950</v>
      </c>
      <c r="B30" s="121">
        <v>65</v>
      </c>
      <c r="C30" s="122" t="s">
        <v>365</v>
      </c>
      <c r="D30" s="123" t="s">
        <v>366</v>
      </c>
      <c r="E30" s="123" t="s">
        <v>367</v>
      </c>
      <c r="F30" s="124">
        <v>6027</v>
      </c>
      <c r="G30" s="125">
        <v>9710</v>
      </c>
      <c r="H30" s="126">
        <v>8606537207</v>
      </c>
      <c r="I30" s="127">
        <v>8</v>
      </c>
      <c r="J30" s="128" t="s">
        <v>553</v>
      </c>
      <c r="K30" s="83" t="s">
        <v>547</v>
      </c>
      <c r="L30" s="75">
        <v>233</v>
      </c>
      <c r="M30" s="79" t="s">
        <v>548</v>
      </c>
      <c r="N30" s="129">
        <v>0.681818182</v>
      </c>
      <c r="O30" s="128" t="s">
        <v>550</v>
      </c>
      <c r="P30" s="51"/>
      <c r="Q30" s="83" t="str">
        <f t="shared" si="0"/>
        <v>NO</v>
      </c>
      <c r="R30" s="130" t="s">
        <v>553</v>
      </c>
      <c r="S30" s="54">
        <v>4433</v>
      </c>
      <c r="T30" s="53">
        <v>0</v>
      </c>
      <c r="U30" s="53">
        <v>525</v>
      </c>
      <c r="V30" s="48">
        <v>904</v>
      </c>
      <c r="W30" s="122">
        <f t="shared" si="1"/>
        <v>1</v>
      </c>
      <c r="X30" s="123">
        <f t="shared" si="2"/>
        <v>1</v>
      </c>
      <c r="Y30" s="123">
        <f t="shared" si="3"/>
        <v>0</v>
      </c>
      <c r="Z30" s="126">
        <f t="shared" si="4"/>
        <v>0</v>
      </c>
      <c r="AA30" s="131" t="str">
        <f t="shared" si="5"/>
        <v>SRSA</v>
      </c>
      <c r="AB30" s="122">
        <f t="shared" si="6"/>
        <v>1</v>
      </c>
      <c r="AC30" s="123">
        <f t="shared" si="7"/>
        <v>0</v>
      </c>
      <c r="AD30" s="126">
        <f t="shared" si="8"/>
        <v>0</v>
      </c>
      <c r="AE30" s="131" t="str">
        <f t="shared" si="9"/>
        <v>-</v>
      </c>
      <c r="AF30" s="122">
        <f t="shared" si="10"/>
        <v>0</v>
      </c>
      <c r="AG30" s="1" t="s">
        <v>588</v>
      </c>
    </row>
    <row r="31" spans="1:33" s="1" customFormat="1" ht="12.75">
      <c r="A31" s="120">
        <v>902040</v>
      </c>
      <c r="B31" s="121">
        <v>68</v>
      </c>
      <c r="C31" s="122" t="s">
        <v>371</v>
      </c>
      <c r="D31" s="123" t="s">
        <v>289</v>
      </c>
      <c r="E31" s="123" t="s">
        <v>260</v>
      </c>
      <c r="F31" s="124">
        <v>6031</v>
      </c>
      <c r="G31" s="125">
        <v>1600</v>
      </c>
      <c r="H31" s="126">
        <v>8609273537</v>
      </c>
      <c r="I31" s="127">
        <v>7</v>
      </c>
      <c r="J31" s="128" t="s">
        <v>553</v>
      </c>
      <c r="K31" s="83" t="s">
        <v>548</v>
      </c>
      <c r="L31" s="75">
        <v>308</v>
      </c>
      <c r="M31" s="79" t="s">
        <v>548</v>
      </c>
      <c r="N31" s="129">
        <v>3.01369863</v>
      </c>
      <c r="O31" s="128" t="s">
        <v>550</v>
      </c>
      <c r="P31" s="51"/>
      <c r="Q31" s="83" t="str">
        <f t="shared" si="0"/>
        <v>NO</v>
      </c>
      <c r="R31" s="130" t="s">
        <v>553</v>
      </c>
      <c r="S31" s="54">
        <v>20114</v>
      </c>
      <c r="T31" s="55">
        <v>1232</v>
      </c>
      <c r="U31" s="55">
        <v>3102</v>
      </c>
      <c r="V31" s="56">
        <v>1514</v>
      </c>
      <c r="W31" s="122">
        <f t="shared" si="1"/>
        <v>1</v>
      </c>
      <c r="X31" s="123">
        <f t="shared" si="2"/>
        <v>1</v>
      </c>
      <c r="Y31" s="123">
        <f t="shared" si="3"/>
        <v>0</v>
      </c>
      <c r="Z31" s="126">
        <f t="shared" si="4"/>
        <v>0</v>
      </c>
      <c r="AA31" s="131" t="str">
        <f t="shared" si="5"/>
        <v>SRSA</v>
      </c>
      <c r="AB31" s="122">
        <f t="shared" si="6"/>
        <v>1</v>
      </c>
      <c r="AC31" s="123">
        <f t="shared" si="7"/>
        <v>0</v>
      </c>
      <c r="AD31" s="126">
        <f t="shared" si="8"/>
        <v>0</v>
      </c>
      <c r="AE31" s="131" t="str">
        <f t="shared" si="9"/>
        <v>-</v>
      </c>
      <c r="AF31" s="122">
        <f t="shared" si="10"/>
        <v>0</v>
      </c>
      <c r="AG31" s="1" t="s">
        <v>587</v>
      </c>
    </row>
    <row r="32" spans="1:33" s="1" customFormat="1" ht="12.75">
      <c r="A32" s="120">
        <v>902940</v>
      </c>
      <c r="B32" s="121">
        <v>98</v>
      </c>
      <c r="C32" s="122" t="s">
        <v>432</v>
      </c>
      <c r="D32" s="123" t="s">
        <v>433</v>
      </c>
      <c r="E32" s="123" t="s">
        <v>434</v>
      </c>
      <c r="F32" s="124">
        <v>6058</v>
      </c>
      <c r="G32" s="125">
        <v>1353</v>
      </c>
      <c r="H32" s="126">
        <v>8605425553</v>
      </c>
      <c r="I32" s="127">
        <v>7</v>
      </c>
      <c r="J32" s="128" t="s">
        <v>553</v>
      </c>
      <c r="K32" s="83" t="s">
        <v>548</v>
      </c>
      <c r="L32" s="75">
        <v>152</v>
      </c>
      <c r="M32" s="79" t="s">
        <v>548</v>
      </c>
      <c r="N32" s="129">
        <v>6.145251397</v>
      </c>
      <c r="O32" s="128" t="s">
        <v>550</v>
      </c>
      <c r="P32" s="51"/>
      <c r="Q32" s="83" t="str">
        <f t="shared" si="0"/>
        <v>NO</v>
      </c>
      <c r="R32" s="130" t="s">
        <v>553</v>
      </c>
      <c r="S32" s="54">
        <v>8081</v>
      </c>
      <c r="T32" s="53">
        <v>835</v>
      </c>
      <c r="U32" s="53">
        <v>960</v>
      </c>
      <c r="V32" s="48">
        <v>367</v>
      </c>
      <c r="W32" s="122">
        <f t="shared" si="1"/>
        <v>1</v>
      </c>
      <c r="X32" s="123">
        <f t="shared" si="2"/>
        <v>1</v>
      </c>
      <c r="Y32" s="123">
        <f t="shared" si="3"/>
        <v>0</v>
      </c>
      <c r="Z32" s="126">
        <f t="shared" si="4"/>
        <v>0</v>
      </c>
      <c r="AA32" s="131" t="str">
        <f t="shared" si="5"/>
        <v>SRSA</v>
      </c>
      <c r="AB32" s="122">
        <f t="shared" si="6"/>
        <v>1</v>
      </c>
      <c r="AC32" s="123">
        <f t="shared" si="7"/>
        <v>0</v>
      </c>
      <c r="AD32" s="126">
        <f t="shared" si="8"/>
        <v>0</v>
      </c>
      <c r="AE32" s="131" t="str">
        <f t="shared" si="9"/>
        <v>-</v>
      </c>
      <c r="AF32" s="122">
        <f t="shared" si="10"/>
        <v>0</v>
      </c>
      <c r="AG32" s="1" t="s">
        <v>586</v>
      </c>
    </row>
    <row r="33" spans="1:33" s="1" customFormat="1" ht="12.75">
      <c r="A33" s="120">
        <v>903000</v>
      </c>
      <c r="B33" s="121">
        <v>100</v>
      </c>
      <c r="C33" s="122" t="s">
        <v>438</v>
      </c>
      <c r="D33" s="123" t="s">
        <v>289</v>
      </c>
      <c r="E33" s="123" t="s">
        <v>260</v>
      </c>
      <c r="F33" s="124">
        <v>6031</v>
      </c>
      <c r="G33" s="125">
        <v>1600</v>
      </c>
      <c r="H33" s="126">
        <v>8608245149</v>
      </c>
      <c r="I33" s="127">
        <v>7</v>
      </c>
      <c r="J33" s="128" t="s">
        <v>553</v>
      </c>
      <c r="K33" s="83" t="s">
        <v>548</v>
      </c>
      <c r="L33" s="75">
        <v>391</v>
      </c>
      <c r="M33" s="79" t="s">
        <v>548</v>
      </c>
      <c r="N33" s="129">
        <v>5.263157895</v>
      </c>
      <c r="O33" s="128" t="s">
        <v>550</v>
      </c>
      <c r="P33" s="51"/>
      <c r="Q33" s="83" t="str">
        <f t="shared" si="0"/>
        <v>NO</v>
      </c>
      <c r="R33" s="130" t="s">
        <v>553</v>
      </c>
      <c r="S33" s="54">
        <v>13183</v>
      </c>
      <c r="T33" s="55">
        <v>1112</v>
      </c>
      <c r="U33" s="55">
        <v>1603</v>
      </c>
      <c r="V33" s="56">
        <v>1241</v>
      </c>
      <c r="W33" s="122">
        <f t="shared" si="1"/>
        <v>1</v>
      </c>
      <c r="X33" s="123">
        <f t="shared" si="2"/>
        <v>1</v>
      </c>
      <c r="Y33" s="123">
        <f t="shared" si="3"/>
        <v>0</v>
      </c>
      <c r="Z33" s="126">
        <f t="shared" si="4"/>
        <v>0</v>
      </c>
      <c r="AA33" s="131" t="str">
        <f t="shared" si="5"/>
        <v>SRSA</v>
      </c>
      <c r="AB33" s="122">
        <f t="shared" si="6"/>
        <v>1</v>
      </c>
      <c r="AC33" s="123">
        <f t="shared" si="7"/>
        <v>0</v>
      </c>
      <c r="AD33" s="126">
        <f t="shared" si="8"/>
        <v>0</v>
      </c>
      <c r="AE33" s="131" t="str">
        <f t="shared" si="9"/>
        <v>-</v>
      </c>
      <c r="AF33" s="122">
        <f t="shared" si="10"/>
        <v>0</v>
      </c>
      <c r="AG33" s="1" t="s">
        <v>585</v>
      </c>
    </row>
    <row r="34" spans="1:33" s="1" customFormat="1" ht="12.75">
      <c r="A34" s="120">
        <v>903420</v>
      </c>
      <c r="B34" s="121">
        <v>114</v>
      </c>
      <c r="C34" s="122" t="s">
        <v>471</v>
      </c>
      <c r="D34" s="123" t="s">
        <v>472</v>
      </c>
      <c r="E34" s="123" t="s">
        <v>473</v>
      </c>
      <c r="F34" s="124">
        <v>6365</v>
      </c>
      <c r="G34" s="125">
        <v>9756</v>
      </c>
      <c r="H34" s="126">
        <v>8608896098</v>
      </c>
      <c r="I34" s="127" t="s">
        <v>563</v>
      </c>
      <c r="J34" s="128" t="s">
        <v>553</v>
      </c>
      <c r="K34" s="83" t="s">
        <v>547</v>
      </c>
      <c r="L34" s="75">
        <v>491</v>
      </c>
      <c r="M34" s="79" t="s">
        <v>548</v>
      </c>
      <c r="N34" s="129">
        <v>2.530120482</v>
      </c>
      <c r="O34" s="128" t="s">
        <v>550</v>
      </c>
      <c r="P34" s="51"/>
      <c r="Q34" s="83" t="str">
        <f t="shared" si="0"/>
        <v>NO</v>
      </c>
      <c r="R34" s="130" t="s">
        <v>553</v>
      </c>
      <c r="S34" s="54">
        <v>18651</v>
      </c>
      <c r="T34" s="55">
        <v>1815</v>
      </c>
      <c r="U34" s="55">
        <v>2419</v>
      </c>
      <c r="V34" s="56">
        <v>2268</v>
      </c>
      <c r="W34" s="122">
        <f t="shared" si="1"/>
        <v>1</v>
      </c>
      <c r="X34" s="123">
        <f t="shared" si="2"/>
        <v>1</v>
      </c>
      <c r="Y34" s="123">
        <f t="shared" si="3"/>
        <v>0</v>
      </c>
      <c r="Z34" s="126">
        <f t="shared" si="4"/>
        <v>0</v>
      </c>
      <c r="AA34" s="131" t="str">
        <f t="shared" si="5"/>
        <v>SRSA</v>
      </c>
      <c r="AB34" s="122">
        <f t="shared" si="6"/>
        <v>1</v>
      </c>
      <c r="AC34" s="123">
        <f t="shared" si="7"/>
        <v>0</v>
      </c>
      <c r="AD34" s="126">
        <f t="shared" si="8"/>
        <v>0</v>
      </c>
      <c r="AE34" s="131" t="str">
        <f t="shared" si="9"/>
        <v>-</v>
      </c>
      <c r="AF34" s="122">
        <f t="shared" si="10"/>
        <v>0</v>
      </c>
      <c r="AG34" s="1" t="s">
        <v>584</v>
      </c>
    </row>
    <row r="35" spans="1:33" s="1" customFormat="1" ht="12.75">
      <c r="A35" s="120">
        <v>903570</v>
      </c>
      <c r="B35" s="121">
        <v>211</v>
      </c>
      <c r="C35" s="122" t="s">
        <v>26</v>
      </c>
      <c r="D35" s="123" t="s">
        <v>484</v>
      </c>
      <c r="E35" s="123" t="s">
        <v>270</v>
      </c>
      <c r="F35" s="124">
        <v>6235</v>
      </c>
      <c r="G35" s="125">
        <v>295</v>
      </c>
      <c r="H35" s="126">
        <v>8604559306</v>
      </c>
      <c r="I35" s="127">
        <v>8</v>
      </c>
      <c r="J35" s="128" t="s">
        <v>553</v>
      </c>
      <c r="K35" s="83" t="s">
        <v>548</v>
      </c>
      <c r="L35" s="75">
        <v>333</v>
      </c>
      <c r="M35" s="79" t="s">
        <v>548</v>
      </c>
      <c r="N35" s="129">
        <v>2.283105023</v>
      </c>
      <c r="O35" s="128" t="s">
        <v>550</v>
      </c>
      <c r="P35" s="51"/>
      <c r="Q35" s="83" t="str">
        <f t="shared" si="0"/>
        <v>NO</v>
      </c>
      <c r="R35" s="130" t="s">
        <v>553</v>
      </c>
      <c r="S35" s="54">
        <v>8351</v>
      </c>
      <c r="T35" s="53">
        <v>558</v>
      </c>
      <c r="U35" s="55">
        <v>1119</v>
      </c>
      <c r="V35" s="56">
        <v>1671</v>
      </c>
      <c r="W35" s="122">
        <f t="shared" si="1"/>
        <v>1</v>
      </c>
      <c r="X35" s="123">
        <f t="shared" si="2"/>
        <v>1</v>
      </c>
      <c r="Y35" s="123">
        <f t="shared" si="3"/>
        <v>0</v>
      </c>
      <c r="Z35" s="126">
        <f t="shared" si="4"/>
        <v>0</v>
      </c>
      <c r="AA35" s="131" t="str">
        <f t="shared" si="5"/>
        <v>SRSA</v>
      </c>
      <c r="AB35" s="122">
        <f t="shared" si="6"/>
        <v>1</v>
      </c>
      <c r="AC35" s="123">
        <f t="shared" si="7"/>
        <v>0</v>
      </c>
      <c r="AD35" s="126">
        <f t="shared" si="8"/>
        <v>0</v>
      </c>
      <c r="AE35" s="131" t="str">
        <f t="shared" si="9"/>
        <v>-</v>
      </c>
      <c r="AF35" s="122">
        <f t="shared" si="10"/>
        <v>0</v>
      </c>
      <c r="AG35" s="1" t="s">
        <v>583</v>
      </c>
    </row>
    <row r="36" spans="1:33" s="1" customFormat="1" ht="12.75">
      <c r="A36" s="120">
        <v>903900</v>
      </c>
      <c r="B36" s="121">
        <v>121</v>
      </c>
      <c r="C36" s="122" t="s">
        <v>505</v>
      </c>
      <c r="D36" s="123" t="s">
        <v>43</v>
      </c>
      <c r="E36" s="123" t="s">
        <v>506</v>
      </c>
      <c r="F36" s="124">
        <v>6420</v>
      </c>
      <c r="G36" s="125">
        <v>3804</v>
      </c>
      <c r="H36" s="126">
        <v>8608590267</v>
      </c>
      <c r="I36" s="127">
        <v>8</v>
      </c>
      <c r="J36" s="128" t="s">
        <v>553</v>
      </c>
      <c r="K36" s="83" t="s">
        <v>547</v>
      </c>
      <c r="L36" s="75">
        <v>567</v>
      </c>
      <c r="M36" s="79" t="s">
        <v>548</v>
      </c>
      <c r="N36" s="129">
        <v>1.029748284</v>
      </c>
      <c r="O36" s="128" t="s">
        <v>550</v>
      </c>
      <c r="P36" s="51"/>
      <c r="Q36" s="83" t="str">
        <f t="shared" si="0"/>
        <v>NO</v>
      </c>
      <c r="R36" s="130" t="s">
        <v>553</v>
      </c>
      <c r="S36" s="54">
        <v>11037</v>
      </c>
      <c r="T36" s="53">
        <v>0</v>
      </c>
      <c r="U36" s="55">
        <v>1186</v>
      </c>
      <c r="V36" s="56">
        <v>2182</v>
      </c>
      <c r="W36" s="122">
        <f t="shared" si="1"/>
        <v>1</v>
      </c>
      <c r="X36" s="123">
        <f t="shared" si="2"/>
        <v>1</v>
      </c>
      <c r="Y36" s="123">
        <f t="shared" si="3"/>
        <v>0</v>
      </c>
      <c r="Z36" s="126">
        <f t="shared" si="4"/>
        <v>0</v>
      </c>
      <c r="AA36" s="131" t="str">
        <f t="shared" si="5"/>
        <v>SRSA</v>
      </c>
      <c r="AB36" s="122">
        <f t="shared" si="6"/>
        <v>1</v>
      </c>
      <c r="AC36" s="123">
        <f t="shared" si="7"/>
        <v>0</v>
      </c>
      <c r="AD36" s="126">
        <f t="shared" si="8"/>
        <v>0</v>
      </c>
      <c r="AE36" s="131" t="str">
        <f t="shared" si="9"/>
        <v>-</v>
      </c>
      <c r="AF36" s="122">
        <f t="shared" si="10"/>
        <v>0</v>
      </c>
      <c r="AG36" s="1" t="s">
        <v>582</v>
      </c>
    </row>
    <row r="37" spans="1:33" s="1" customFormat="1" ht="12.75">
      <c r="A37" s="120">
        <v>903930</v>
      </c>
      <c r="B37" s="121">
        <v>122</v>
      </c>
      <c r="C37" s="122" t="s">
        <v>44</v>
      </c>
      <c r="D37" s="123" t="s">
        <v>289</v>
      </c>
      <c r="E37" s="123" t="s">
        <v>260</v>
      </c>
      <c r="F37" s="124">
        <v>6031</v>
      </c>
      <c r="G37" s="125">
        <v>1600</v>
      </c>
      <c r="H37" s="126">
        <v>8604359871</v>
      </c>
      <c r="I37" s="127">
        <v>7</v>
      </c>
      <c r="J37" s="128" t="s">
        <v>553</v>
      </c>
      <c r="K37" s="83" t="s">
        <v>548</v>
      </c>
      <c r="L37" s="75">
        <v>331</v>
      </c>
      <c r="M37" s="79" t="s">
        <v>548</v>
      </c>
      <c r="N37" s="129">
        <v>7.824427481</v>
      </c>
      <c r="O37" s="128" t="s">
        <v>550</v>
      </c>
      <c r="P37" s="51"/>
      <c r="Q37" s="83" t="str">
        <f t="shared" si="0"/>
        <v>NO</v>
      </c>
      <c r="R37" s="130" t="s">
        <v>553</v>
      </c>
      <c r="S37" s="54">
        <v>29388</v>
      </c>
      <c r="T37" s="55">
        <v>1829</v>
      </c>
      <c r="U37" s="55">
        <v>4182</v>
      </c>
      <c r="V37" s="48">
        <v>799</v>
      </c>
      <c r="W37" s="122">
        <f t="shared" si="1"/>
        <v>1</v>
      </c>
      <c r="X37" s="123">
        <f t="shared" si="2"/>
        <v>1</v>
      </c>
      <c r="Y37" s="123">
        <f t="shared" si="3"/>
        <v>0</v>
      </c>
      <c r="Z37" s="126">
        <f t="shared" si="4"/>
        <v>0</v>
      </c>
      <c r="AA37" s="131" t="str">
        <f t="shared" si="5"/>
        <v>SRSA</v>
      </c>
      <c r="AB37" s="122">
        <f t="shared" si="6"/>
        <v>1</v>
      </c>
      <c r="AC37" s="123">
        <f t="shared" si="7"/>
        <v>0</v>
      </c>
      <c r="AD37" s="126">
        <f t="shared" si="8"/>
        <v>0</v>
      </c>
      <c r="AE37" s="131" t="str">
        <f t="shared" si="9"/>
        <v>-</v>
      </c>
      <c r="AF37" s="122">
        <f t="shared" si="10"/>
        <v>0</v>
      </c>
      <c r="AG37" s="1" t="s">
        <v>581</v>
      </c>
    </row>
    <row r="38" spans="1:33" s="1" customFormat="1" ht="12.75">
      <c r="A38" s="120">
        <v>903960</v>
      </c>
      <c r="B38" s="121">
        <v>123</v>
      </c>
      <c r="C38" s="122" t="s">
        <v>507</v>
      </c>
      <c r="D38" s="123" t="s">
        <v>484</v>
      </c>
      <c r="E38" s="123" t="s">
        <v>270</v>
      </c>
      <c r="F38" s="124">
        <v>6235</v>
      </c>
      <c r="G38" s="125">
        <v>277</v>
      </c>
      <c r="H38" s="126">
        <v>8604559306</v>
      </c>
      <c r="I38" s="127">
        <v>8</v>
      </c>
      <c r="J38" s="128" t="s">
        <v>553</v>
      </c>
      <c r="K38" s="83" t="s">
        <v>548</v>
      </c>
      <c r="L38" s="75">
        <v>186</v>
      </c>
      <c r="M38" s="79" t="s">
        <v>548</v>
      </c>
      <c r="N38" s="129">
        <v>3.174603175</v>
      </c>
      <c r="O38" s="128" t="s">
        <v>550</v>
      </c>
      <c r="P38" s="51"/>
      <c r="Q38" s="83" t="str">
        <f t="shared" si="0"/>
        <v>NO</v>
      </c>
      <c r="R38" s="130" t="s">
        <v>553</v>
      </c>
      <c r="S38" s="54">
        <v>3431</v>
      </c>
      <c r="T38" s="53">
        <v>340</v>
      </c>
      <c r="U38" s="53">
        <v>567</v>
      </c>
      <c r="V38" s="48">
        <v>733</v>
      </c>
      <c r="W38" s="122">
        <f t="shared" si="1"/>
        <v>1</v>
      </c>
      <c r="X38" s="123">
        <f t="shared" si="2"/>
        <v>1</v>
      </c>
      <c r="Y38" s="123">
        <f t="shared" si="3"/>
        <v>0</v>
      </c>
      <c r="Z38" s="126">
        <f t="shared" si="4"/>
        <v>0</v>
      </c>
      <c r="AA38" s="131" t="str">
        <f t="shared" si="5"/>
        <v>SRSA</v>
      </c>
      <c r="AB38" s="122">
        <f t="shared" si="6"/>
        <v>1</v>
      </c>
      <c r="AC38" s="123">
        <f t="shared" si="7"/>
        <v>0</v>
      </c>
      <c r="AD38" s="126">
        <f t="shared" si="8"/>
        <v>0</v>
      </c>
      <c r="AE38" s="131" t="str">
        <f t="shared" si="9"/>
        <v>-</v>
      </c>
      <c r="AF38" s="122">
        <f t="shared" si="10"/>
        <v>0</v>
      </c>
      <c r="AG38" s="1" t="s">
        <v>580</v>
      </c>
    </row>
    <row r="39" spans="1:33" s="1" customFormat="1" ht="12.75">
      <c r="A39" s="120">
        <v>904020</v>
      </c>
      <c r="B39" s="121">
        <v>125</v>
      </c>
      <c r="C39" s="122" t="s">
        <v>48</v>
      </c>
      <c r="D39" s="123" t="s">
        <v>289</v>
      </c>
      <c r="E39" s="123" t="s">
        <v>260</v>
      </c>
      <c r="F39" s="124">
        <v>6031</v>
      </c>
      <c r="G39" s="125">
        <v>1600</v>
      </c>
      <c r="H39" s="126">
        <v>8603645153</v>
      </c>
      <c r="I39" s="127">
        <v>7</v>
      </c>
      <c r="J39" s="128" t="s">
        <v>553</v>
      </c>
      <c r="K39" s="83" t="s">
        <v>548</v>
      </c>
      <c r="L39" s="75">
        <v>258</v>
      </c>
      <c r="M39" s="79" t="s">
        <v>548</v>
      </c>
      <c r="N39" s="129">
        <v>7.162534435</v>
      </c>
      <c r="O39" s="128" t="s">
        <v>550</v>
      </c>
      <c r="P39" s="51"/>
      <c r="Q39" s="83" t="str">
        <f t="shared" si="0"/>
        <v>NO</v>
      </c>
      <c r="R39" s="130" t="s">
        <v>553</v>
      </c>
      <c r="S39" s="54">
        <v>11026</v>
      </c>
      <c r="T39" s="53">
        <v>973</v>
      </c>
      <c r="U39" s="55">
        <v>1267</v>
      </c>
      <c r="V39" s="48">
        <v>466</v>
      </c>
      <c r="W39" s="122">
        <f t="shared" si="1"/>
        <v>1</v>
      </c>
      <c r="X39" s="123">
        <f t="shared" si="2"/>
        <v>1</v>
      </c>
      <c r="Y39" s="123">
        <f t="shared" si="3"/>
        <v>0</v>
      </c>
      <c r="Z39" s="126">
        <f t="shared" si="4"/>
        <v>0</v>
      </c>
      <c r="AA39" s="131" t="str">
        <f t="shared" si="5"/>
        <v>SRSA</v>
      </c>
      <c r="AB39" s="122">
        <f t="shared" si="6"/>
        <v>1</v>
      </c>
      <c r="AC39" s="123">
        <f t="shared" si="7"/>
        <v>0</v>
      </c>
      <c r="AD39" s="126">
        <f t="shared" si="8"/>
        <v>0</v>
      </c>
      <c r="AE39" s="131" t="str">
        <f t="shared" si="9"/>
        <v>-</v>
      </c>
      <c r="AF39" s="122">
        <f t="shared" si="10"/>
        <v>0</v>
      </c>
      <c r="AG39" s="1" t="s">
        <v>579</v>
      </c>
    </row>
    <row r="40" spans="1:33" s="1" customFormat="1" ht="12.75">
      <c r="A40" s="120">
        <v>904080</v>
      </c>
      <c r="B40" s="121">
        <v>127</v>
      </c>
      <c r="C40" s="122" t="s">
        <v>52</v>
      </c>
      <c r="D40" s="123" t="s">
        <v>53</v>
      </c>
      <c r="E40" s="123" t="s">
        <v>54</v>
      </c>
      <c r="F40" s="124">
        <v>6784</v>
      </c>
      <c r="G40" s="125">
        <v>1422</v>
      </c>
      <c r="H40" s="126">
        <v>8603553793</v>
      </c>
      <c r="I40" s="127">
        <v>4</v>
      </c>
      <c r="J40" s="128" t="s">
        <v>550</v>
      </c>
      <c r="K40" s="83" t="s">
        <v>547</v>
      </c>
      <c r="L40" s="75">
        <v>482</v>
      </c>
      <c r="M40" s="79" t="s">
        <v>548</v>
      </c>
      <c r="N40" s="129">
        <v>2.255639098</v>
      </c>
      <c r="O40" s="128" t="s">
        <v>550</v>
      </c>
      <c r="P40" s="51"/>
      <c r="Q40" s="83" t="str">
        <f t="shared" si="0"/>
        <v>NO</v>
      </c>
      <c r="R40" s="130" t="s">
        <v>550</v>
      </c>
      <c r="S40" s="54">
        <v>8671</v>
      </c>
      <c r="T40" s="53">
        <v>383</v>
      </c>
      <c r="U40" s="55">
        <v>1271</v>
      </c>
      <c r="V40" s="48">
        <v>996</v>
      </c>
      <c r="W40" s="122">
        <f t="shared" si="1"/>
        <v>1</v>
      </c>
      <c r="X40" s="123">
        <f t="shared" si="2"/>
        <v>1</v>
      </c>
      <c r="Y40" s="123">
        <f t="shared" si="3"/>
        <v>0</v>
      </c>
      <c r="Z40" s="126">
        <f t="shared" si="4"/>
        <v>0</v>
      </c>
      <c r="AA40" s="131" t="str">
        <f t="shared" si="5"/>
        <v>SRSA</v>
      </c>
      <c r="AB40" s="122">
        <f t="shared" si="6"/>
        <v>0</v>
      </c>
      <c r="AC40" s="123">
        <f t="shared" si="7"/>
        <v>0</v>
      </c>
      <c r="AD40" s="126">
        <f t="shared" si="8"/>
        <v>0</v>
      </c>
      <c r="AE40" s="131" t="str">
        <f t="shared" si="9"/>
        <v>-</v>
      </c>
      <c r="AF40" s="122">
        <f t="shared" si="10"/>
        <v>0</v>
      </c>
      <c r="AG40" s="1" t="s">
        <v>578</v>
      </c>
    </row>
    <row r="41" spans="1:33" s="1" customFormat="1" ht="12.75">
      <c r="A41" s="120">
        <v>904260</v>
      </c>
      <c r="B41" s="121">
        <v>133</v>
      </c>
      <c r="C41" s="122" t="s">
        <v>67</v>
      </c>
      <c r="D41" s="123" t="s">
        <v>68</v>
      </c>
      <c r="E41" s="123" t="s">
        <v>69</v>
      </c>
      <c r="F41" s="124">
        <v>6330</v>
      </c>
      <c r="G41" s="125">
        <v>1109</v>
      </c>
      <c r="H41" s="126">
        <v>8608228086</v>
      </c>
      <c r="I41" s="127">
        <v>8</v>
      </c>
      <c r="J41" s="128" t="s">
        <v>553</v>
      </c>
      <c r="K41" s="83" t="s">
        <v>547</v>
      </c>
      <c r="L41" s="75">
        <v>326</v>
      </c>
      <c r="M41" s="79" t="s">
        <v>548</v>
      </c>
      <c r="N41" s="129">
        <v>6.451612903</v>
      </c>
      <c r="O41" s="128" t="s">
        <v>550</v>
      </c>
      <c r="P41" s="51"/>
      <c r="Q41" s="83" t="str">
        <f t="shared" si="0"/>
        <v>NO</v>
      </c>
      <c r="R41" s="130" t="s">
        <v>553</v>
      </c>
      <c r="S41" s="54">
        <v>21607</v>
      </c>
      <c r="T41" s="55">
        <v>1993</v>
      </c>
      <c r="U41" s="55">
        <v>2513</v>
      </c>
      <c r="V41" s="56">
        <v>2460</v>
      </c>
      <c r="W41" s="122">
        <f t="shared" si="1"/>
        <v>1</v>
      </c>
      <c r="X41" s="123">
        <f t="shared" si="2"/>
        <v>1</v>
      </c>
      <c r="Y41" s="123">
        <f t="shared" si="3"/>
        <v>0</v>
      </c>
      <c r="Z41" s="126">
        <f t="shared" si="4"/>
        <v>0</v>
      </c>
      <c r="AA41" s="131" t="str">
        <f t="shared" si="5"/>
        <v>SRSA</v>
      </c>
      <c r="AB41" s="122">
        <f t="shared" si="6"/>
        <v>1</v>
      </c>
      <c r="AC41" s="123">
        <f t="shared" si="7"/>
        <v>0</v>
      </c>
      <c r="AD41" s="126">
        <f t="shared" si="8"/>
        <v>0</v>
      </c>
      <c r="AE41" s="131" t="str">
        <f t="shared" si="9"/>
        <v>-</v>
      </c>
      <c r="AF41" s="122">
        <f t="shared" si="10"/>
        <v>0</v>
      </c>
      <c r="AG41" s="1" t="s">
        <v>577</v>
      </c>
    </row>
    <row r="42" spans="1:33" s="1" customFormat="1" ht="12.75">
      <c r="A42" s="120">
        <v>904350</v>
      </c>
      <c r="B42" s="121">
        <v>136</v>
      </c>
      <c r="C42" s="122" t="s">
        <v>75</v>
      </c>
      <c r="D42" s="123" t="s">
        <v>485</v>
      </c>
      <c r="E42" s="123" t="s">
        <v>76</v>
      </c>
      <c r="F42" s="124">
        <v>6373</v>
      </c>
      <c r="G42" s="125">
        <v>159</v>
      </c>
      <c r="H42" s="126">
        <v>8605644219</v>
      </c>
      <c r="I42" s="127">
        <v>8</v>
      </c>
      <c r="J42" s="128" t="s">
        <v>553</v>
      </c>
      <c r="K42" s="83" t="s">
        <v>548</v>
      </c>
      <c r="L42" s="75">
        <v>476</v>
      </c>
      <c r="M42" s="79" t="s">
        <v>548</v>
      </c>
      <c r="N42" s="129">
        <v>7.631160572</v>
      </c>
      <c r="O42" s="128" t="s">
        <v>550</v>
      </c>
      <c r="P42" s="51"/>
      <c r="Q42" s="83" t="str">
        <f t="shared" si="0"/>
        <v>NO</v>
      </c>
      <c r="R42" s="130" t="s">
        <v>553</v>
      </c>
      <c r="S42" s="54">
        <v>16055</v>
      </c>
      <c r="T42" s="55">
        <v>1417</v>
      </c>
      <c r="U42" s="55">
        <v>1940</v>
      </c>
      <c r="V42" s="56">
        <v>2269</v>
      </c>
      <c r="W42" s="122">
        <f t="shared" si="1"/>
        <v>1</v>
      </c>
      <c r="X42" s="123">
        <f t="shared" si="2"/>
        <v>1</v>
      </c>
      <c r="Y42" s="123">
        <f t="shared" si="3"/>
        <v>0</v>
      </c>
      <c r="Z42" s="126">
        <f t="shared" si="4"/>
        <v>0</v>
      </c>
      <c r="AA42" s="131" t="str">
        <f t="shared" si="5"/>
        <v>SRSA</v>
      </c>
      <c r="AB42" s="122">
        <f t="shared" si="6"/>
        <v>1</v>
      </c>
      <c r="AC42" s="123">
        <f t="shared" si="7"/>
        <v>0</v>
      </c>
      <c r="AD42" s="126">
        <f t="shared" si="8"/>
        <v>0</v>
      </c>
      <c r="AE42" s="131" t="str">
        <f t="shared" si="9"/>
        <v>-</v>
      </c>
      <c r="AF42" s="122">
        <f t="shared" si="10"/>
        <v>0</v>
      </c>
      <c r="AG42" s="1" t="s">
        <v>576</v>
      </c>
    </row>
    <row r="43" spans="1:33" s="1" customFormat="1" ht="12.75">
      <c r="A43" s="120">
        <v>904650</v>
      </c>
      <c r="B43" s="121">
        <v>145</v>
      </c>
      <c r="C43" s="122" t="s">
        <v>497</v>
      </c>
      <c r="D43" s="123" t="s">
        <v>100</v>
      </c>
      <c r="E43" s="123" t="s">
        <v>101</v>
      </c>
      <c r="F43" s="124">
        <v>6076</v>
      </c>
      <c r="G43" s="125">
        <v>4922</v>
      </c>
      <c r="H43" s="126">
        <v>8606843146</v>
      </c>
      <c r="I43" s="127">
        <v>8</v>
      </c>
      <c r="J43" s="128" t="s">
        <v>553</v>
      </c>
      <c r="K43" s="83" t="s">
        <v>547</v>
      </c>
      <c r="L43" s="75">
        <v>76</v>
      </c>
      <c r="M43" s="79" t="s">
        <v>548</v>
      </c>
      <c r="N43" s="129">
        <v>4.901960784</v>
      </c>
      <c r="O43" s="128" t="s">
        <v>550</v>
      </c>
      <c r="P43" s="51"/>
      <c r="Q43" s="83" t="str">
        <f t="shared" si="0"/>
        <v>NO</v>
      </c>
      <c r="R43" s="130" t="s">
        <v>553</v>
      </c>
      <c r="S43" s="54">
        <v>1518</v>
      </c>
      <c r="T43" s="53">
        <v>322</v>
      </c>
      <c r="U43" s="53">
        <v>324</v>
      </c>
      <c r="V43" s="48">
        <v>210</v>
      </c>
      <c r="W43" s="122">
        <f t="shared" si="1"/>
        <v>1</v>
      </c>
      <c r="X43" s="123">
        <f t="shared" si="2"/>
        <v>1</v>
      </c>
      <c r="Y43" s="123">
        <f t="shared" si="3"/>
        <v>0</v>
      </c>
      <c r="Z43" s="126">
        <f t="shared" si="4"/>
        <v>0</v>
      </c>
      <c r="AA43" s="131" t="str">
        <f t="shared" si="5"/>
        <v>SRSA</v>
      </c>
      <c r="AB43" s="122">
        <f t="shared" si="6"/>
        <v>1</v>
      </c>
      <c r="AC43" s="123">
        <f t="shared" si="7"/>
        <v>0</v>
      </c>
      <c r="AD43" s="126">
        <f t="shared" si="8"/>
        <v>0</v>
      </c>
      <c r="AE43" s="131" t="str">
        <f t="shared" si="9"/>
        <v>-</v>
      </c>
      <c r="AF43" s="122">
        <f t="shared" si="10"/>
        <v>0</v>
      </c>
      <c r="AG43" s="1" t="s">
        <v>575</v>
      </c>
    </row>
    <row r="44" spans="1:33" s="1" customFormat="1" ht="12.75">
      <c r="A44" s="120">
        <v>904710</v>
      </c>
      <c r="B44" s="121">
        <v>147</v>
      </c>
      <c r="C44" s="122" t="s">
        <v>103</v>
      </c>
      <c r="D44" s="123" t="s">
        <v>482</v>
      </c>
      <c r="E44" s="123" t="s">
        <v>104</v>
      </c>
      <c r="F44" s="124">
        <v>6384</v>
      </c>
      <c r="G44" s="125">
        <v>129</v>
      </c>
      <c r="H44" s="126">
        <v>8603769167</v>
      </c>
      <c r="I44" s="127">
        <v>8</v>
      </c>
      <c r="J44" s="128" t="s">
        <v>553</v>
      </c>
      <c r="K44" s="83" t="s">
        <v>547</v>
      </c>
      <c r="L44" s="75">
        <v>334</v>
      </c>
      <c r="M44" s="79" t="s">
        <v>548</v>
      </c>
      <c r="N44" s="129">
        <v>7.436399217</v>
      </c>
      <c r="O44" s="128" t="s">
        <v>550</v>
      </c>
      <c r="P44" s="51"/>
      <c r="Q44" s="83" t="str">
        <f t="shared" si="0"/>
        <v>NO</v>
      </c>
      <c r="R44" s="130" t="s">
        <v>553</v>
      </c>
      <c r="S44" s="54">
        <v>12978</v>
      </c>
      <c r="T44" s="55">
        <v>1090</v>
      </c>
      <c r="U44" s="55">
        <v>1500</v>
      </c>
      <c r="V44" s="56">
        <v>1616</v>
      </c>
      <c r="W44" s="122">
        <f t="shared" si="1"/>
        <v>1</v>
      </c>
      <c r="X44" s="123">
        <f t="shared" si="2"/>
        <v>1</v>
      </c>
      <c r="Y44" s="123">
        <f t="shared" si="3"/>
        <v>0</v>
      </c>
      <c r="Z44" s="126">
        <f t="shared" si="4"/>
        <v>0</v>
      </c>
      <c r="AA44" s="131" t="str">
        <f t="shared" si="5"/>
        <v>SRSA</v>
      </c>
      <c r="AB44" s="122">
        <f t="shared" si="6"/>
        <v>1</v>
      </c>
      <c r="AC44" s="123">
        <f t="shared" si="7"/>
        <v>0</v>
      </c>
      <c r="AD44" s="126">
        <f t="shared" si="8"/>
        <v>0</v>
      </c>
      <c r="AE44" s="131" t="str">
        <f t="shared" si="9"/>
        <v>-</v>
      </c>
      <c r="AF44" s="122">
        <f t="shared" si="10"/>
        <v>0</v>
      </c>
      <c r="AG44" s="1" t="s">
        <v>574</v>
      </c>
    </row>
    <row r="45" spans="1:33" s="1" customFormat="1" ht="12.75">
      <c r="A45" s="120">
        <v>905100</v>
      </c>
      <c r="B45" s="121">
        <v>160</v>
      </c>
      <c r="C45" s="122" t="s">
        <v>132</v>
      </c>
      <c r="D45" s="123" t="s">
        <v>133</v>
      </c>
      <c r="E45" s="123" t="s">
        <v>134</v>
      </c>
      <c r="F45" s="124">
        <v>6279</v>
      </c>
      <c r="G45" s="125">
        <v>1700</v>
      </c>
      <c r="H45" s="126">
        <v>8604873130</v>
      </c>
      <c r="I45" s="127" t="s">
        <v>556</v>
      </c>
      <c r="J45" s="128" t="s">
        <v>550</v>
      </c>
      <c r="K45" s="83" t="s">
        <v>547</v>
      </c>
      <c r="L45" s="75">
        <v>580</v>
      </c>
      <c r="M45" s="79" t="s">
        <v>548</v>
      </c>
      <c r="N45" s="129">
        <v>4.671532847</v>
      </c>
      <c r="O45" s="128" t="s">
        <v>550</v>
      </c>
      <c r="P45" s="51"/>
      <c r="Q45" s="83" t="str">
        <f t="shared" si="0"/>
        <v>NO</v>
      </c>
      <c r="R45" s="130" t="s">
        <v>550</v>
      </c>
      <c r="S45" s="54">
        <v>18806</v>
      </c>
      <c r="T45" s="55">
        <v>1413</v>
      </c>
      <c r="U45" s="55">
        <v>2267</v>
      </c>
      <c r="V45" s="56">
        <v>2507</v>
      </c>
      <c r="W45" s="122">
        <f t="shared" si="1"/>
        <v>1</v>
      </c>
      <c r="X45" s="123">
        <f t="shared" si="2"/>
        <v>1</v>
      </c>
      <c r="Y45" s="123">
        <f t="shared" si="3"/>
        <v>0</v>
      </c>
      <c r="Z45" s="126">
        <f t="shared" si="4"/>
        <v>0</v>
      </c>
      <c r="AA45" s="131" t="str">
        <f t="shared" si="5"/>
        <v>SRSA</v>
      </c>
      <c r="AB45" s="122">
        <f t="shared" si="6"/>
        <v>0</v>
      </c>
      <c r="AC45" s="123">
        <f t="shared" si="7"/>
        <v>0</v>
      </c>
      <c r="AD45" s="126">
        <f t="shared" si="8"/>
        <v>0</v>
      </c>
      <c r="AE45" s="131" t="str">
        <f t="shared" si="9"/>
        <v>-</v>
      </c>
      <c r="AF45" s="122">
        <f t="shared" si="10"/>
        <v>0</v>
      </c>
      <c r="AG45" s="1" t="s">
        <v>573</v>
      </c>
    </row>
  </sheetData>
  <mergeCells count="7">
    <mergeCell ref="A5:V5"/>
    <mergeCell ref="A6:N6"/>
    <mergeCell ref="A7:N7"/>
    <mergeCell ref="A1:N1"/>
    <mergeCell ref="A2:N2"/>
    <mergeCell ref="A3:N3"/>
    <mergeCell ref="A4:N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 r:id="rId5"/>
  <headerFooter alignWithMargins="0">
    <oddFooter>&amp;L&amp;"Arial,Bold"&amp;14 2005&amp;C&amp;P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554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15" customWidth="1"/>
    <col min="2" max="2" width="9.421875" style="16" bestFit="1" customWidth="1"/>
    <col min="3" max="3" width="59.57421875" style="10" bestFit="1" customWidth="1"/>
    <col min="4" max="4" width="31.28125" style="10" bestFit="1" customWidth="1"/>
    <col min="5" max="5" width="25.57421875" style="10" bestFit="1" customWidth="1"/>
    <col min="6" max="6" width="6.8515625" style="10" customWidth="1"/>
    <col min="7" max="7" width="5.8515625" style="13" customWidth="1"/>
    <col min="8" max="8" width="11.7109375" style="10" customWidth="1"/>
    <col min="9" max="9" width="8.57421875" style="18" bestFit="1" customWidth="1"/>
    <col min="10" max="11" width="6.57421875" style="10" bestFit="1" customWidth="1"/>
    <col min="12" max="12" width="5.57421875" style="11" bestFit="1" customWidth="1"/>
    <col min="13" max="13" width="6.57421875" style="10" bestFit="1" customWidth="1"/>
    <col min="14" max="14" width="6.57421875" style="0" bestFit="1" customWidth="1"/>
    <col min="15" max="15" width="6.57421875" style="10" bestFit="1" customWidth="1"/>
    <col min="16" max="16" width="6.57421875" style="10" hidden="1" customWidth="1"/>
    <col min="17" max="17" width="9.140625" style="1" hidden="1" customWidth="1"/>
    <col min="18" max="18" width="6.57421875" style="10" bestFit="1" customWidth="1"/>
    <col min="19" max="22" width="6.57421875" style="12" bestFit="1" customWidth="1"/>
    <col min="23" max="26" width="4.00390625" style="10" hidden="1" customWidth="1"/>
    <col min="27" max="27" width="6.421875" style="10" customWidth="1"/>
    <col min="28" max="30" width="4.00390625" style="10" hidden="1" customWidth="1"/>
    <col min="31" max="31" width="6.421875" style="10" customWidth="1"/>
    <col min="32" max="32" width="6.421875" style="10" hidden="1" customWidth="1"/>
    <col min="33" max="16384" width="11.421875" style="10" customWidth="1"/>
  </cols>
  <sheetData>
    <row r="1" ht="12.75">
      <c r="A1" s="19" t="s">
        <v>536</v>
      </c>
    </row>
    <row r="2" spans="1:17" ht="18">
      <c r="A2" s="28" t="s">
        <v>166</v>
      </c>
      <c r="N2" s="2"/>
      <c r="Q2" s="3"/>
    </row>
    <row r="3" spans="1:32" ht="159.75" customHeight="1" thickBot="1">
      <c r="A3" s="4" t="s">
        <v>513</v>
      </c>
      <c r="B3" s="5" t="s">
        <v>514</v>
      </c>
      <c r="C3" s="6" t="s">
        <v>515</v>
      </c>
      <c r="D3" s="6" t="s">
        <v>516</v>
      </c>
      <c r="E3" s="6" t="s">
        <v>517</v>
      </c>
      <c r="F3" s="98" t="s">
        <v>518</v>
      </c>
      <c r="G3" s="58" t="s">
        <v>519</v>
      </c>
      <c r="H3" s="6" t="s">
        <v>520</v>
      </c>
      <c r="I3" s="22" t="s">
        <v>521</v>
      </c>
      <c r="J3" s="20" t="s">
        <v>568</v>
      </c>
      <c r="K3" s="23" t="s">
        <v>569</v>
      </c>
      <c r="L3" s="72" t="s">
        <v>522</v>
      </c>
      <c r="M3" s="76" t="s">
        <v>570</v>
      </c>
      <c r="N3" s="80" t="s">
        <v>533</v>
      </c>
      <c r="O3" s="27" t="s">
        <v>571</v>
      </c>
      <c r="P3" s="7" t="s">
        <v>534</v>
      </c>
      <c r="Q3" s="81" t="s">
        <v>572</v>
      </c>
      <c r="R3" s="84" t="s">
        <v>523</v>
      </c>
      <c r="S3" s="24" t="s">
        <v>538</v>
      </c>
      <c r="T3" s="21" t="s">
        <v>537</v>
      </c>
      <c r="U3" s="21" t="s">
        <v>539</v>
      </c>
      <c r="V3" s="25" t="s">
        <v>540</v>
      </c>
      <c r="W3" s="8" t="s">
        <v>524</v>
      </c>
      <c r="X3" s="9" t="s">
        <v>525</v>
      </c>
      <c r="Y3" s="9" t="s">
        <v>542</v>
      </c>
      <c r="Z3" s="88" t="s">
        <v>541</v>
      </c>
      <c r="AA3" s="90" t="s">
        <v>526</v>
      </c>
      <c r="AB3" s="8" t="s">
        <v>527</v>
      </c>
      <c r="AC3" s="9" t="s">
        <v>528</v>
      </c>
      <c r="AD3" s="88" t="s">
        <v>529</v>
      </c>
      <c r="AE3" s="94" t="s">
        <v>530</v>
      </c>
      <c r="AF3" s="93" t="s">
        <v>531</v>
      </c>
    </row>
    <row r="4" spans="1:32" s="57" customFormat="1" ht="12" customHeight="1" thickBot="1">
      <c r="A4" s="100">
        <v>1</v>
      </c>
      <c r="B4" s="100">
        <v>2</v>
      </c>
      <c r="C4" s="70">
        <v>3</v>
      </c>
      <c r="D4" s="61">
        <v>4</v>
      </c>
      <c r="E4" s="61">
        <v>5</v>
      </c>
      <c r="F4" s="99">
        <v>6</v>
      </c>
      <c r="G4" s="62"/>
      <c r="H4" s="63">
        <v>7</v>
      </c>
      <c r="I4" s="64">
        <v>8</v>
      </c>
      <c r="J4" s="61">
        <v>9</v>
      </c>
      <c r="K4" s="65">
        <v>10</v>
      </c>
      <c r="L4" s="73">
        <v>11</v>
      </c>
      <c r="M4" s="77">
        <v>12</v>
      </c>
      <c r="N4" s="67">
        <v>13</v>
      </c>
      <c r="O4" s="68">
        <v>14</v>
      </c>
      <c r="P4" s="69" t="s">
        <v>535</v>
      </c>
      <c r="Q4" s="65" t="s">
        <v>567</v>
      </c>
      <c r="R4" s="85">
        <v>15</v>
      </c>
      <c r="S4" s="66">
        <v>16</v>
      </c>
      <c r="T4" s="69">
        <v>17</v>
      </c>
      <c r="U4" s="69">
        <v>18</v>
      </c>
      <c r="V4" s="65">
        <v>19</v>
      </c>
      <c r="W4" s="70"/>
      <c r="X4" s="61"/>
      <c r="Y4" s="61"/>
      <c r="Z4" s="63"/>
      <c r="AA4" s="91">
        <v>20</v>
      </c>
      <c r="AB4" s="89"/>
      <c r="AC4" s="71"/>
      <c r="AD4" s="92"/>
      <c r="AE4" s="91">
        <v>21</v>
      </c>
      <c r="AF4" s="70" t="s">
        <v>532</v>
      </c>
    </row>
    <row r="5" spans="1:32" ht="12.75">
      <c r="A5" s="101">
        <v>900024</v>
      </c>
      <c r="B5" s="102">
        <v>279</v>
      </c>
      <c r="C5" s="39" t="s">
        <v>203</v>
      </c>
      <c r="D5" s="32" t="s">
        <v>204</v>
      </c>
      <c r="E5" s="32" t="s">
        <v>189</v>
      </c>
      <c r="F5" s="33">
        <v>6513</v>
      </c>
      <c r="G5" s="34" t="s">
        <v>543</v>
      </c>
      <c r="H5" s="35">
        <v>2037730390</v>
      </c>
      <c r="I5" s="36">
        <v>2</v>
      </c>
      <c r="J5" s="37" t="s">
        <v>550</v>
      </c>
      <c r="K5" s="82"/>
      <c r="L5" s="74"/>
      <c r="M5" s="78"/>
      <c r="N5" s="38" t="s">
        <v>551</v>
      </c>
      <c r="O5" s="37" t="s">
        <v>551</v>
      </c>
      <c r="P5" s="50"/>
      <c r="Q5" s="82" t="str">
        <f>IF(AND(ISNUMBER(P5),P5&gt;=20),"YES","NO")</f>
        <v>NO</v>
      </c>
      <c r="R5" s="86" t="s">
        <v>550</v>
      </c>
      <c r="S5" s="47"/>
      <c r="T5" s="52"/>
      <c r="U5" s="52"/>
      <c r="V5" s="46"/>
      <c r="W5" s="39">
        <f aca="true" t="shared" si="0" ref="W5:W36">IF(OR(J5="YES",K5="YES"),1,0)</f>
        <v>0</v>
      </c>
      <c r="X5" s="32">
        <f>IF(OR(AND(ISNUMBER(L5),AND(L5&gt;0,L5&lt;600)),AND(ISNUMBER(L5),AND(L5&gt;0,M5="YES"))),1,0)</f>
        <v>0</v>
      </c>
      <c r="Y5" s="32">
        <f aca="true" t="shared" si="1" ref="Y5:Y36">IF(AND(OR(J5="YES",K5="YES"),(W5=0)),"Trouble",0)</f>
        <v>0</v>
      </c>
      <c r="Z5" s="35">
        <f aca="true" t="shared" si="2" ref="Z5:Z36">IF(AND(OR(AND(ISNUMBER(L5),AND(L5&gt;0,L5&lt;600)),AND(ISNUMBER(L5),AND(L5&gt;0,M5="YES"))),(X5=0)),"Trouble",0)</f>
        <v>0</v>
      </c>
      <c r="AA5" s="95" t="str">
        <f>IF(AND(W5=1,X5=1),"SRSA","-")</f>
        <v>-</v>
      </c>
      <c r="AB5" s="39">
        <f>IF(R5="YES",1,0)</f>
        <v>0</v>
      </c>
      <c r="AC5" s="32">
        <f>IF(OR(AND(ISNUMBER(P5),P5&gt;=20),(AND(ISNUMBER(P5)=FALSE,AND(ISNUMBER(N5),N5&gt;=20)))),1,0)</f>
        <v>0</v>
      </c>
      <c r="AD5" s="35">
        <f>IF(AND(AB5=1,AC5=1),"Initial",0)</f>
        <v>0</v>
      </c>
      <c r="AE5" s="95" t="str">
        <f aca="true" t="shared" si="3" ref="AE5:AE36">IF(AND(AND(AD5="Initial",AF5=0),AND(ISNUMBER(L5),L5&gt;0)),"RLIS","-")</f>
        <v>-</v>
      </c>
      <c r="AF5" s="39">
        <f aca="true" t="shared" si="4" ref="AF5:AF36">IF(AND(AA5="SRSA",AD5="Initial"),"SRSA",0)</f>
        <v>0</v>
      </c>
    </row>
    <row r="6" spans="1:32" ht="12.75">
      <c r="A6" s="103">
        <v>900030</v>
      </c>
      <c r="B6" s="104">
        <v>1</v>
      </c>
      <c r="C6" s="60" t="s">
        <v>209</v>
      </c>
      <c r="D6" s="40" t="s">
        <v>210</v>
      </c>
      <c r="E6" s="40" t="s">
        <v>211</v>
      </c>
      <c r="F6" s="41">
        <v>6232</v>
      </c>
      <c r="G6" s="42">
        <v>1526</v>
      </c>
      <c r="H6" s="43">
        <v>8607427339</v>
      </c>
      <c r="I6" s="44">
        <v>8</v>
      </c>
      <c r="J6" s="45" t="s">
        <v>553</v>
      </c>
      <c r="K6" s="83" t="s">
        <v>547</v>
      </c>
      <c r="L6" s="75">
        <v>383</v>
      </c>
      <c r="M6" s="79" t="s">
        <v>548</v>
      </c>
      <c r="N6" s="59">
        <v>3.314917127</v>
      </c>
      <c r="O6" s="45" t="s">
        <v>550</v>
      </c>
      <c r="P6" s="51"/>
      <c r="Q6" s="83" t="str">
        <f aca="true" t="shared" si="5" ref="Q6:Q69">IF(AND(ISNUMBER(P6),P6&gt;=20),"YES","NO")</f>
        <v>NO</v>
      </c>
      <c r="R6" s="87" t="s">
        <v>553</v>
      </c>
      <c r="S6" s="54">
        <v>5787</v>
      </c>
      <c r="T6" s="53">
        <v>371</v>
      </c>
      <c r="U6" s="55">
        <v>1088</v>
      </c>
      <c r="V6" s="56">
        <v>1511</v>
      </c>
      <c r="W6" s="60">
        <f t="shared" si="0"/>
        <v>1</v>
      </c>
      <c r="X6" s="40">
        <f aca="true" t="shared" si="6" ref="X6:X69">IF(OR(AND(ISNUMBER(L6),AND(L6&gt;0,L6&lt;600)),AND(ISNUMBER(L6),AND(L6&gt;0,M6="YES"))),1,0)</f>
        <v>1</v>
      </c>
      <c r="Y6" s="40">
        <f t="shared" si="1"/>
        <v>0</v>
      </c>
      <c r="Z6" s="43">
        <f t="shared" si="2"/>
        <v>0</v>
      </c>
      <c r="AA6" s="96" t="str">
        <f aca="true" t="shared" si="7" ref="AA6:AA69">IF(AND(W6=1,X6=1),"SRSA","-")</f>
        <v>SRSA</v>
      </c>
      <c r="AB6" s="60">
        <f aca="true" t="shared" si="8" ref="AB6:AB69">IF(R6="YES",1,0)</f>
        <v>1</v>
      </c>
      <c r="AC6" s="40">
        <f aca="true" t="shared" si="9" ref="AC6:AC69">IF(OR(AND(ISNUMBER(P6),P6&gt;=20),(AND(ISNUMBER(P6)=FALSE,AND(ISNUMBER(N6),N6&gt;=20)))),1,0)</f>
        <v>0</v>
      </c>
      <c r="AD6" s="43">
        <f aca="true" t="shared" si="10" ref="AD6:AD69">IF(AND(AB6=1,AC6=1),"Initial",0)</f>
        <v>0</v>
      </c>
      <c r="AE6" s="96" t="str">
        <f t="shared" si="3"/>
        <v>-</v>
      </c>
      <c r="AF6" s="60">
        <f t="shared" si="4"/>
        <v>0</v>
      </c>
    </row>
    <row r="7" spans="1:32" ht="12.75">
      <c r="A7" s="103">
        <v>900060</v>
      </c>
      <c r="B7" s="104">
        <v>2</v>
      </c>
      <c r="C7" s="60" t="s">
        <v>212</v>
      </c>
      <c r="D7" s="40" t="s">
        <v>213</v>
      </c>
      <c r="E7" s="40" t="s">
        <v>214</v>
      </c>
      <c r="F7" s="41">
        <v>6401</v>
      </c>
      <c r="G7" s="42">
        <v>1798</v>
      </c>
      <c r="H7" s="43">
        <v>2037365095</v>
      </c>
      <c r="I7" s="44">
        <v>4</v>
      </c>
      <c r="J7" s="45" t="s">
        <v>550</v>
      </c>
      <c r="K7" s="83"/>
      <c r="L7" s="75"/>
      <c r="M7" s="79"/>
      <c r="N7" s="59">
        <v>11.84291899</v>
      </c>
      <c r="O7" s="45" t="s">
        <v>550</v>
      </c>
      <c r="P7" s="51"/>
      <c r="Q7" s="83" t="str">
        <f t="shared" si="5"/>
        <v>NO</v>
      </c>
      <c r="R7" s="87" t="s">
        <v>550</v>
      </c>
      <c r="S7" s="49"/>
      <c r="T7" s="53"/>
      <c r="U7" s="53"/>
      <c r="V7" s="48"/>
      <c r="W7" s="60">
        <f t="shared" si="0"/>
        <v>0</v>
      </c>
      <c r="X7" s="40">
        <f t="shared" si="6"/>
        <v>0</v>
      </c>
      <c r="Y7" s="40">
        <f t="shared" si="1"/>
        <v>0</v>
      </c>
      <c r="Z7" s="43">
        <f t="shared" si="2"/>
        <v>0</v>
      </c>
      <c r="AA7" s="96" t="str">
        <f t="shared" si="7"/>
        <v>-</v>
      </c>
      <c r="AB7" s="60">
        <f t="shared" si="8"/>
        <v>0</v>
      </c>
      <c r="AC7" s="40">
        <f t="shared" si="9"/>
        <v>0</v>
      </c>
      <c r="AD7" s="43">
        <f t="shared" si="10"/>
        <v>0</v>
      </c>
      <c r="AE7" s="96" t="str">
        <f t="shared" si="3"/>
        <v>-</v>
      </c>
      <c r="AF7" s="60">
        <f t="shared" si="4"/>
        <v>0</v>
      </c>
    </row>
    <row r="8" spans="1:32" ht="12.75">
      <c r="A8" s="103">
        <v>900070</v>
      </c>
      <c r="B8" s="104">
        <v>244</v>
      </c>
      <c r="C8" s="60" t="s">
        <v>215</v>
      </c>
      <c r="D8" s="40" t="s">
        <v>216</v>
      </c>
      <c r="E8" s="40" t="s">
        <v>217</v>
      </c>
      <c r="F8" s="41">
        <v>6473</v>
      </c>
      <c r="G8" s="42">
        <v>3108</v>
      </c>
      <c r="H8" s="43">
        <v>2034986817</v>
      </c>
      <c r="I8" s="44" t="s">
        <v>554</v>
      </c>
      <c r="J8" s="45" t="s">
        <v>550</v>
      </c>
      <c r="K8" s="83"/>
      <c r="L8" s="75"/>
      <c r="M8" s="79"/>
      <c r="N8" s="59" t="s">
        <v>551</v>
      </c>
      <c r="O8" s="45" t="s">
        <v>551</v>
      </c>
      <c r="P8" s="51"/>
      <c r="Q8" s="83" t="str">
        <f t="shared" si="5"/>
        <v>NO</v>
      </c>
      <c r="R8" s="87" t="s">
        <v>550</v>
      </c>
      <c r="S8" s="49"/>
      <c r="T8" s="53"/>
      <c r="U8" s="53"/>
      <c r="V8" s="48"/>
      <c r="W8" s="60">
        <f t="shared" si="0"/>
        <v>0</v>
      </c>
      <c r="X8" s="40">
        <f t="shared" si="6"/>
        <v>0</v>
      </c>
      <c r="Y8" s="40">
        <f t="shared" si="1"/>
        <v>0</v>
      </c>
      <c r="Z8" s="43">
        <f t="shared" si="2"/>
        <v>0</v>
      </c>
      <c r="AA8" s="96" t="str">
        <f t="shared" si="7"/>
        <v>-</v>
      </c>
      <c r="AB8" s="60">
        <f t="shared" si="8"/>
        <v>0</v>
      </c>
      <c r="AC8" s="40">
        <f t="shared" si="9"/>
        <v>0</v>
      </c>
      <c r="AD8" s="43">
        <f t="shared" si="10"/>
        <v>0</v>
      </c>
      <c r="AE8" s="96" t="str">
        <f t="shared" si="3"/>
        <v>-</v>
      </c>
      <c r="AF8" s="60">
        <f t="shared" si="4"/>
        <v>0</v>
      </c>
    </row>
    <row r="9" spans="1:32" ht="12.75">
      <c r="A9" s="103">
        <v>900090</v>
      </c>
      <c r="B9" s="104">
        <v>3</v>
      </c>
      <c r="C9" s="60" t="s">
        <v>218</v>
      </c>
      <c r="D9" s="40" t="s">
        <v>491</v>
      </c>
      <c r="E9" s="40" t="s">
        <v>219</v>
      </c>
      <c r="F9" s="41">
        <v>6278</v>
      </c>
      <c r="G9" s="42">
        <v>1113</v>
      </c>
      <c r="H9" s="43">
        <v>8604291927</v>
      </c>
      <c r="I9" s="44">
        <v>8</v>
      </c>
      <c r="J9" s="45" t="s">
        <v>553</v>
      </c>
      <c r="K9" s="83" t="s">
        <v>548</v>
      </c>
      <c r="L9" s="75">
        <v>577</v>
      </c>
      <c r="M9" s="79" t="s">
        <v>548</v>
      </c>
      <c r="N9" s="59">
        <v>8.450704225</v>
      </c>
      <c r="O9" s="45" t="s">
        <v>550</v>
      </c>
      <c r="P9" s="51"/>
      <c r="Q9" s="83" t="str">
        <f t="shared" si="5"/>
        <v>NO</v>
      </c>
      <c r="R9" s="87" t="s">
        <v>553</v>
      </c>
      <c r="S9" s="54">
        <v>18968</v>
      </c>
      <c r="T9" s="53">
        <v>1577</v>
      </c>
      <c r="U9" s="53">
        <v>2293</v>
      </c>
      <c r="V9" s="48">
        <v>2825</v>
      </c>
      <c r="W9" s="60">
        <f t="shared" si="0"/>
        <v>1</v>
      </c>
      <c r="X9" s="40">
        <f t="shared" si="6"/>
        <v>1</v>
      </c>
      <c r="Y9" s="40">
        <f t="shared" si="1"/>
        <v>0</v>
      </c>
      <c r="Z9" s="43">
        <f t="shared" si="2"/>
        <v>0</v>
      </c>
      <c r="AA9" s="96" t="str">
        <f t="shared" si="7"/>
        <v>SRSA</v>
      </c>
      <c r="AB9" s="60">
        <f t="shared" si="8"/>
        <v>1</v>
      </c>
      <c r="AC9" s="40">
        <f t="shared" si="9"/>
        <v>0</v>
      </c>
      <c r="AD9" s="43">
        <f t="shared" si="10"/>
        <v>0</v>
      </c>
      <c r="AE9" s="96" t="str">
        <f t="shared" si="3"/>
        <v>-</v>
      </c>
      <c r="AF9" s="60">
        <f t="shared" si="4"/>
        <v>0</v>
      </c>
    </row>
    <row r="10" spans="1:32" ht="12.75">
      <c r="A10" s="103">
        <v>900120</v>
      </c>
      <c r="B10" s="104">
        <v>4</v>
      </c>
      <c r="C10" s="60" t="s">
        <v>220</v>
      </c>
      <c r="D10" s="40" t="s">
        <v>221</v>
      </c>
      <c r="E10" s="40" t="s">
        <v>222</v>
      </c>
      <c r="F10" s="41">
        <v>6001</v>
      </c>
      <c r="G10" s="42">
        <v>3730</v>
      </c>
      <c r="H10" s="43">
        <v>8604044700</v>
      </c>
      <c r="I10" s="44">
        <v>4</v>
      </c>
      <c r="J10" s="45" t="s">
        <v>550</v>
      </c>
      <c r="K10" s="83"/>
      <c r="L10" s="75"/>
      <c r="M10" s="79"/>
      <c r="N10" s="59">
        <v>1.476251605</v>
      </c>
      <c r="O10" s="45" t="s">
        <v>550</v>
      </c>
      <c r="P10" s="51"/>
      <c r="Q10" s="83" t="str">
        <f t="shared" si="5"/>
        <v>NO</v>
      </c>
      <c r="R10" s="87" t="s">
        <v>550</v>
      </c>
      <c r="S10" s="49"/>
      <c r="T10" s="53"/>
      <c r="U10" s="53"/>
      <c r="V10" s="48"/>
      <c r="W10" s="60">
        <f t="shared" si="0"/>
        <v>0</v>
      </c>
      <c r="X10" s="40">
        <f t="shared" si="6"/>
        <v>0</v>
      </c>
      <c r="Y10" s="40">
        <f t="shared" si="1"/>
        <v>0</v>
      </c>
      <c r="Z10" s="43">
        <f t="shared" si="2"/>
        <v>0</v>
      </c>
      <c r="AA10" s="96" t="str">
        <f t="shared" si="7"/>
        <v>-</v>
      </c>
      <c r="AB10" s="60">
        <f t="shared" si="8"/>
        <v>0</v>
      </c>
      <c r="AC10" s="40">
        <f t="shared" si="9"/>
        <v>0</v>
      </c>
      <c r="AD10" s="43">
        <f t="shared" si="10"/>
        <v>0</v>
      </c>
      <c r="AE10" s="96" t="str">
        <f t="shared" si="3"/>
        <v>-</v>
      </c>
      <c r="AF10" s="60">
        <f t="shared" si="4"/>
        <v>0</v>
      </c>
    </row>
    <row r="11" spans="1:32" ht="12.75">
      <c r="A11" s="103">
        <v>900150</v>
      </c>
      <c r="B11" s="104">
        <v>5</v>
      </c>
      <c r="C11" s="60" t="s">
        <v>223</v>
      </c>
      <c r="D11" s="40" t="s">
        <v>224</v>
      </c>
      <c r="E11" s="40" t="s">
        <v>225</v>
      </c>
      <c r="F11" s="41">
        <v>6063</v>
      </c>
      <c r="G11" s="42" t="s">
        <v>543</v>
      </c>
      <c r="H11" s="43">
        <v>8607384016</v>
      </c>
      <c r="I11" s="44">
        <v>7</v>
      </c>
      <c r="J11" s="45" t="s">
        <v>553</v>
      </c>
      <c r="K11" s="83" t="s">
        <v>548</v>
      </c>
      <c r="L11" s="75">
        <v>370</v>
      </c>
      <c r="M11" s="79" t="s">
        <v>548</v>
      </c>
      <c r="N11" s="59">
        <v>4.370179949</v>
      </c>
      <c r="O11" s="45" t="s">
        <v>550</v>
      </c>
      <c r="P11" s="51"/>
      <c r="Q11" s="83" t="str">
        <f t="shared" si="5"/>
        <v>NO</v>
      </c>
      <c r="R11" s="87" t="s">
        <v>553</v>
      </c>
      <c r="S11" s="54">
        <v>7011</v>
      </c>
      <c r="T11" s="53">
        <v>382</v>
      </c>
      <c r="U11" s="53">
        <v>938</v>
      </c>
      <c r="V11" s="56">
        <v>1090</v>
      </c>
      <c r="W11" s="60">
        <f t="shared" si="0"/>
        <v>1</v>
      </c>
      <c r="X11" s="40">
        <f t="shared" si="6"/>
        <v>1</v>
      </c>
      <c r="Y11" s="40">
        <f t="shared" si="1"/>
        <v>0</v>
      </c>
      <c r="Z11" s="43">
        <f t="shared" si="2"/>
        <v>0</v>
      </c>
      <c r="AA11" s="96" t="str">
        <f t="shared" si="7"/>
        <v>SRSA</v>
      </c>
      <c r="AB11" s="60">
        <f t="shared" si="8"/>
        <v>1</v>
      </c>
      <c r="AC11" s="40">
        <f t="shared" si="9"/>
        <v>0</v>
      </c>
      <c r="AD11" s="43">
        <f t="shared" si="10"/>
        <v>0</v>
      </c>
      <c r="AE11" s="96" t="str">
        <f t="shared" si="3"/>
        <v>-</v>
      </c>
      <c r="AF11" s="60">
        <f t="shared" si="4"/>
        <v>0</v>
      </c>
    </row>
    <row r="12" spans="1:32" ht="12.75">
      <c r="A12" s="103">
        <v>900210</v>
      </c>
      <c r="B12" s="104">
        <v>7</v>
      </c>
      <c r="C12" s="60" t="s">
        <v>226</v>
      </c>
      <c r="D12" s="40" t="s">
        <v>227</v>
      </c>
      <c r="E12" s="40" t="s">
        <v>228</v>
      </c>
      <c r="F12" s="41">
        <v>6037</v>
      </c>
      <c r="G12" s="42">
        <v>2648</v>
      </c>
      <c r="H12" s="43">
        <v>8608286581</v>
      </c>
      <c r="I12" s="44">
        <v>4</v>
      </c>
      <c r="J12" s="45" t="s">
        <v>550</v>
      </c>
      <c r="K12" s="83"/>
      <c r="L12" s="75"/>
      <c r="M12" s="79"/>
      <c r="N12" s="59">
        <v>0.777873812</v>
      </c>
      <c r="O12" s="45" t="s">
        <v>550</v>
      </c>
      <c r="P12" s="51"/>
      <c r="Q12" s="83" t="str">
        <f t="shared" si="5"/>
        <v>NO</v>
      </c>
      <c r="R12" s="87" t="s">
        <v>550</v>
      </c>
      <c r="S12" s="49"/>
      <c r="T12" s="53"/>
      <c r="U12" s="53"/>
      <c r="V12" s="48"/>
      <c r="W12" s="60">
        <f t="shared" si="0"/>
        <v>0</v>
      </c>
      <c r="X12" s="40">
        <f t="shared" si="6"/>
        <v>0</v>
      </c>
      <c r="Y12" s="40">
        <f t="shared" si="1"/>
        <v>0</v>
      </c>
      <c r="Z12" s="43">
        <f t="shared" si="2"/>
        <v>0</v>
      </c>
      <c r="AA12" s="96" t="str">
        <f t="shared" si="7"/>
        <v>-</v>
      </c>
      <c r="AB12" s="60">
        <f t="shared" si="8"/>
        <v>0</v>
      </c>
      <c r="AC12" s="40">
        <f t="shared" si="9"/>
        <v>0</v>
      </c>
      <c r="AD12" s="43">
        <f t="shared" si="10"/>
        <v>0</v>
      </c>
      <c r="AE12" s="96" t="str">
        <f t="shared" si="3"/>
        <v>-</v>
      </c>
      <c r="AF12" s="60">
        <f t="shared" si="4"/>
        <v>0</v>
      </c>
    </row>
    <row r="13" spans="1:32" ht="12.75">
      <c r="A13" s="103">
        <v>900240</v>
      </c>
      <c r="B13" s="104">
        <v>8</v>
      </c>
      <c r="C13" s="60" t="s">
        <v>229</v>
      </c>
      <c r="D13" s="40" t="s">
        <v>230</v>
      </c>
      <c r="E13" s="40" t="s">
        <v>231</v>
      </c>
      <c r="F13" s="41">
        <v>6524</v>
      </c>
      <c r="G13" s="42">
        <v>3322</v>
      </c>
      <c r="H13" s="43">
        <v>2033931170</v>
      </c>
      <c r="I13" s="44">
        <v>8</v>
      </c>
      <c r="J13" s="45" t="s">
        <v>553</v>
      </c>
      <c r="K13" s="83" t="s">
        <v>547</v>
      </c>
      <c r="L13" s="75">
        <v>583</v>
      </c>
      <c r="M13" s="79" t="s">
        <v>548</v>
      </c>
      <c r="N13" s="59">
        <v>5.92</v>
      </c>
      <c r="O13" s="45" t="s">
        <v>550</v>
      </c>
      <c r="P13" s="51"/>
      <c r="Q13" s="83" t="str">
        <f t="shared" si="5"/>
        <v>NO</v>
      </c>
      <c r="R13" s="87" t="s">
        <v>553</v>
      </c>
      <c r="S13" s="54">
        <v>22028</v>
      </c>
      <c r="T13" s="55">
        <v>1878</v>
      </c>
      <c r="U13" s="55">
        <v>2630</v>
      </c>
      <c r="V13" s="56">
        <v>1604</v>
      </c>
      <c r="W13" s="60">
        <f t="shared" si="0"/>
        <v>1</v>
      </c>
      <c r="X13" s="40">
        <f t="shared" si="6"/>
        <v>1</v>
      </c>
      <c r="Y13" s="40">
        <f t="shared" si="1"/>
        <v>0</v>
      </c>
      <c r="Z13" s="43">
        <f t="shared" si="2"/>
        <v>0</v>
      </c>
      <c r="AA13" s="96" t="str">
        <f t="shared" si="7"/>
        <v>SRSA</v>
      </c>
      <c r="AB13" s="60">
        <f t="shared" si="8"/>
        <v>1</v>
      </c>
      <c r="AC13" s="40">
        <f t="shared" si="9"/>
        <v>0</v>
      </c>
      <c r="AD13" s="43">
        <f t="shared" si="10"/>
        <v>0</v>
      </c>
      <c r="AE13" s="96" t="str">
        <f t="shared" si="3"/>
        <v>-</v>
      </c>
      <c r="AF13" s="60">
        <f t="shared" si="4"/>
        <v>0</v>
      </c>
    </row>
    <row r="14" spans="1:32" ht="12.75">
      <c r="A14" s="103">
        <v>900270</v>
      </c>
      <c r="B14" s="104">
        <v>9</v>
      </c>
      <c r="C14" s="60" t="s">
        <v>232</v>
      </c>
      <c r="D14" s="40" t="s">
        <v>233</v>
      </c>
      <c r="E14" s="40" t="s">
        <v>234</v>
      </c>
      <c r="F14" s="41">
        <v>6801</v>
      </c>
      <c r="G14" s="42">
        <v>253</v>
      </c>
      <c r="H14" s="43">
        <v>2037948601</v>
      </c>
      <c r="I14" s="44" t="s">
        <v>555</v>
      </c>
      <c r="J14" s="45" t="s">
        <v>550</v>
      </c>
      <c r="K14" s="83"/>
      <c r="L14" s="75"/>
      <c r="M14" s="79"/>
      <c r="N14" s="59">
        <v>1.135463428</v>
      </c>
      <c r="O14" s="45" t="s">
        <v>550</v>
      </c>
      <c r="P14" s="51"/>
      <c r="Q14" s="83" t="str">
        <f t="shared" si="5"/>
        <v>NO</v>
      </c>
      <c r="R14" s="87" t="s">
        <v>550</v>
      </c>
      <c r="S14" s="49"/>
      <c r="T14" s="53"/>
      <c r="U14" s="53"/>
      <c r="V14" s="48"/>
      <c r="W14" s="60">
        <f t="shared" si="0"/>
        <v>0</v>
      </c>
      <c r="X14" s="40">
        <f t="shared" si="6"/>
        <v>0</v>
      </c>
      <c r="Y14" s="40">
        <f t="shared" si="1"/>
        <v>0</v>
      </c>
      <c r="Z14" s="43">
        <f t="shared" si="2"/>
        <v>0</v>
      </c>
      <c r="AA14" s="96" t="str">
        <f t="shared" si="7"/>
        <v>-</v>
      </c>
      <c r="AB14" s="60">
        <f t="shared" si="8"/>
        <v>0</v>
      </c>
      <c r="AC14" s="40">
        <f t="shared" si="9"/>
        <v>0</v>
      </c>
      <c r="AD14" s="43">
        <f t="shared" si="10"/>
        <v>0</v>
      </c>
      <c r="AE14" s="96" t="str">
        <f t="shared" si="3"/>
        <v>-</v>
      </c>
      <c r="AF14" s="60">
        <f t="shared" si="4"/>
        <v>0</v>
      </c>
    </row>
    <row r="15" spans="1:32" ht="12.75">
      <c r="A15" s="103">
        <v>900330</v>
      </c>
      <c r="B15" s="104">
        <v>11</v>
      </c>
      <c r="C15" s="60" t="s">
        <v>235</v>
      </c>
      <c r="D15" s="40" t="s">
        <v>236</v>
      </c>
      <c r="E15" s="40" t="s">
        <v>237</v>
      </c>
      <c r="F15" s="41">
        <v>6002</v>
      </c>
      <c r="G15" s="42">
        <v>3099</v>
      </c>
      <c r="H15" s="43">
        <v>8607694211</v>
      </c>
      <c r="I15" s="44" t="s">
        <v>556</v>
      </c>
      <c r="J15" s="45" t="s">
        <v>550</v>
      </c>
      <c r="K15" s="83"/>
      <c r="L15" s="75"/>
      <c r="M15" s="79"/>
      <c r="N15" s="59">
        <v>9.572107765</v>
      </c>
      <c r="O15" s="45" t="s">
        <v>550</v>
      </c>
      <c r="P15" s="51"/>
      <c r="Q15" s="83" t="str">
        <f t="shared" si="5"/>
        <v>NO</v>
      </c>
      <c r="R15" s="87" t="s">
        <v>550</v>
      </c>
      <c r="S15" s="49"/>
      <c r="T15" s="53"/>
      <c r="U15" s="53"/>
      <c r="V15" s="48"/>
      <c r="W15" s="60">
        <f t="shared" si="0"/>
        <v>0</v>
      </c>
      <c r="X15" s="40">
        <f t="shared" si="6"/>
        <v>0</v>
      </c>
      <c r="Y15" s="40">
        <f t="shared" si="1"/>
        <v>0</v>
      </c>
      <c r="Z15" s="43">
        <f t="shared" si="2"/>
        <v>0</v>
      </c>
      <c r="AA15" s="96" t="str">
        <f t="shared" si="7"/>
        <v>-</v>
      </c>
      <c r="AB15" s="60">
        <f t="shared" si="8"/>
        <v>0</v>
      </c>
      <c r="AC15" s="40">
        <f t="shared" si="9"/>
        <v>0</v>
      </c>
      <c r="AD15" s="43">
        <f t="shared" si="10"/>
        <v>0</v>
      </c>
      <c r="AE15" s="96" t="str">
        <f t="shared" si="3"/>
        <v>-</v>
      </c>
      <c r="AF15" s="60">
        <f t="shared" si="4"/>
        <v>0</v>
      </c>
    </row>
    <row r="16" spans="1:32" ht="12.75">
      <c r="A16" s="103">
        <v>900360</v>
      </c>
      <c r="B16" s="104">
        <v>12</v>
      </c>
      <c r="C16" s="60" t="s">
        <v>238</v>
      </c>
      <c r="D16" s="40" t="s">
        <v>239</v>
      </c>
      <c r="E16" s="40" t="s">
        <v>240</v>
      </c>
      <c r="F16" s="41">
        <v>6043</v>
      </c>
      <c r="G16" s="42">
        <v>7498</v>
      </c>
      <c r="H16" s="43">
        <v>8606431569</v>
      </c>
      <c r="I16" s="44" t="s">
        <v>556</v>
      </c>
      <c r="J16" s="45" t="s">
        <v>550</v>
      </c>
      <c r="K16" s="83" t="s">
        <v>547</v>
      </c>
      <c r="L16" s="75">
        <v>933</v>
      </c>
      <c r="M16" s="79" t="s">
        <v>548</v>
      </c>
      <c r="N16" s="59">
        <v>1.585728444</v>
      </c>
      <c r="O16" s="45" t="s">
        <v>550</v>
      </c>
      <c r="P16" s="51"/>
      <c r="Q16" s="83" t="str">
        <f t="shared" si="5"/>
        <v>NO</v>
      </c>
      <c r="R16" s="87" t="s">
        <v>550</v>
      </c>
      <c r="S16" s="54">
        <v>20066</v>
      </c>
      <c r="T16" s="55">
        <v>1233</v>
      </c>
      <c r="U16" s="55">
        <v>2982</v>
      </c>
      <c r="V16" s="56">
        <v>3522</v>
      </c>
      <c r="W16" s="60">
        <f t="shared" si="0"/>
        <v>1</v>
      </c>
      <c r="X16" s="40">
        <f t="shared" si="6"/>
        <v>0</v>
      </c>
      <c r="Y16" s="40">
        <f t="shared" si="1"/>
        <v>0</v>
      </c>
      <c r="Z16" s="43">
        <f t="shared" si="2"/>
        <v>0</v>
      </c>
      <c r="AA16" s="96" t="str">
        <f t="shared" si="7"/>
        <v>-</v>
      </c>
      <c r="AB16" s="60">
        <f t="shared" si="8"/>
        <v>0</v>
      </c>
      <c r="AC16" s="40">
        <f t="shared" si="9"/>
        <v>0</v>
      </c>
      <c r="AD16" s="43">
        <f t="shared" si="10"/>
        <v>0</v>
      </c>
      <c r="AE16" s="96" t="str">
        <f t="shared" si="3"/>
        <v>-</v>
      </c>
      <c r="AF16" s="60">
        <f t="shared" si="4"/>
        <v>0</v>
      </c>
    </row>
    <row r="17" spans="1:32" ht="12.75">
      <c r="A17" s="103">
        <v>900390</v>
      </c>
      <c r="B17" s="104">
        <v>13</v>
      </c>
      <c r="C17" s="60" t="s">
        <v>241</v>
      </c>
      <c r="D17" s="40" t="s">
        <v>242</v>
      </c>
      <c r="E17" s="40" t="s">
        <v>243</v>
      </c>
      <c r="F17" s="41">
        <v>6334</v>
      </c>
      <c r="G17" s="42">
        <v>1304</v>
      </c>
      <c r="H17" s="43">
        <v>8608874873</v>
      </c>
      <c r="I17" s="44">
        <v>8</v>
      </c>
      <c r="J17" s="45" t="s">
        <v>553</v>
      </c>
      <c r="K17" s="83" t="s">
        <v>547</v>
      </c>
      <c r="L17" s="75">
        <v>283</v>
      </c>
      <c r="M17" s="79" t="s">
        <v>548</v>
      </c>
      <c r="N17" s="59">
        <v>7.582938389</v>
      </c>
      <c r="O17" s="45" t="s">
        <v>550</v>
      </c>
      <c r="P17" s="51"/>
      <c r="Q17" s="83" t="str">
        <f t="shared" si="5"/>
        <v>NO</v>
      </c>
      <c r="R17" s="87" t="s">
        <v>553</v>
      </c>
      <c r="S17" s="54">
        <v>11771</v>
      </c>
      <c r="T17" s="55">
        <v>1041</v>
      </c>
      <c r="U17" s="55">
        <v>1353</v>
      </c>
      <c r="V17" s="48">
        <v>915</v>
      </c>
      <c r="W17" s="60">
        <f t="shared" si="0"/>
        <v>1</v>
      </c>
      <c r="X17" s="40">
        <f t="shared" si="6"/>
        <v>1</v>
      </c>
      <c r="Y17" s="40">
        <f t="shared" si="1"/>
        <v>0</v>
      </c>
      <c r="Z17" s="43">
        <f t="shared" si="2"/>
        <v>0</v>
      </c>
      <c r="AA17" s="96" t="str">
        <f t="shared" si="7"/>
        <v>SRSA</v>
      </c>
      <c r="AB17" s="60">
        <f t="shared" si="8"/>
        <v>1</v>
      </c>
      <c r="AC17" s="40">
        <f t="shared" si="9"/>
        <v>0</v>
      </c>
      <c r="AD17" s="43">
        <f t="shared" si="10"/>
        <v>0</v>
      </c>
      <c r="AE17" s="96" t="str">
        <f t="shared" si="3"/>
        <v>-</v>
      </c>
      <c r="AF17" s="60">
        <f t="shared" si="4"/>
        <v>0</v>
      </c>
    </row>
    <row r="18" spans="1:32" ht="12.75">
      <c r="A18" s="103">
        <v>900420</v>
      </c>
      <c r="B18" s="104">
        <v>14</v>
      </c>
      <c r="C18" s="60" t="s">
        <v>244</v>
      </c>
      <c r="D18" s="40" t="s">
        <v>245</v>
      </c>
      <c r="E18" s="40" t="s">
        <v>246</v>
      </c>
      <c r="F18" s="41">
        <v>6405</v>
      </c>
      <c r="G18" s="42">
        <v>3717</v>
      </c>
      <c r="H18" s="43">
        <v>2033157800</v>
      </c>
      <c r="I18" s="44">
        <v>4</v>
      </c>
      <c r="J18" s="45" t="s">
        <v>550</v>
      </c>
      <c r="K18" s="83"/>
      <c r="L18" s="75"/>
      <c r="M18" s="79"/>
      <c r="N18" s="59">
        <v>3.725579282</v>
      </c>
      <c r="O18" s="45" t="s">
        <v>550</v>
      </c>
      <c r="P18" s="51"/>
      <c r="Q18" s="83" t="str">
        <f t="shared" si="5"/>
        <v>NO</v>
      </c>
      <c r="R18" s="87" t="s">
        <v>550</v>
      </c>
      <c r="S18" s="49"/>
      <c r="T18" s="53"/>
      <c r="U18" s="53"/>
      <c r="V18" s="48"/>
      <c r="W18" s="60">
        <f t="shared" si="0"/>
        <v>0</v>
      </c>
      <c r="X18" s="40">
        <f t="shared" si="6"/>
        <v>0</v>
      </c>
      <c r="Y18" s="40">
        <f t="shared" si="1"/>
        <v>0</v>
      </c>
      <c r="Z18" s="43">
        <f t="shared" si="2"/>
        <v>0</v>
      </c>
      <c r="AA18" s="96" t="str">
        <f t="shared" si="7"/>
        <v>-</v>
      </c>
      <c r="AB18" s="60">
        <f t="shared" si="8"/>
        <v>0</v>
      </c>
      <c r="AC18" s="40">
        <f t="shared" si="9"/>
        <v>0</v>
      </c>
      <c r="AD18" s="43">
        <f t="shared" si="10"/>
        <v>0</v>
      </c>
      <c r="AE18" s="96" t="str">
        <f t="shared" si="3"/>
        <v>-</v>
      </c>
      <c r="AF18" s="60">
        <f t="shared" si="4"/>
        <v>0</v>
      </c>
    </row>
    <row r="19" spans="1:32" ht="12.75">
      <c r="A19" s="103">
        <v>900450</v>
      </c>
      <c r="B19" s="104">
        <v>15</v>
      </c>
      <c r="C19" s="60" t="s">
        <v>247</v>
      </c>
      <c r="D19" s="40" t="s">
        <v>248</v>
      </c>
      <c r="E19" s="40" t="s">
        <v>481</v>
      </c>
      <c r="F19" s="41">
        <v>6604</v>
      </c>
      <c r="G19" s="42">
        <v>4023</v>
      </c>
      <c r="H19" s="43">
        <v>2035767302</v>
      </c>
      <c r="I19" s="44" t="s">
        <v>557</v>
      </c>
      <c r="J19" s="45" t="s">
        <v>550</v>
      </c>
      <c r="K19" s="83"/>
      <c r="L19" s="75"/>
      <c r="M19" s="79"/>
      <c r="N19" s="59">
        <v>21.82922227</v>
      </c>
      <c r="O19" s="45" t="s">
        <v>553</v>
      </c>
      <c r="P19" s="51"/>
      <c r="Q19" s="83" t="str">
        <f t="shared" si="5"/>
        <v>NO</v>
      </c>
      <c r="R19" s="87" t="s">
        <v>550</v>
      </c>
      <c r="S19" s="49"/>
      <c r="T19" s="53"/>
      <c r="U19" s="53"/>
      <c r="V19" s="48"/>
      <c r="W19" s="60">
        <f t="shared" si="0"/>
        <v>0</v>
      </c>
      <c r="X19" s="40">
        <f t="shared" si="6"/>
        <v>0</v>
      </c>
      <c r="Y19" s="40">
        <f t="shared" si="1"/>
        <v>0</v>
      </c>
      <c r="Z19" s="43">
        <f t="shared" si="2"/>
        <v>0</v>
      </c>
      <c r="AA19" s="96" t="str">
        <f t="shared" si="7"/>
        <v>-</v>
      </c>
      <c r="AB19" s="60">
        <f t="shared" si="8"/>
        <v>0</v>
      </c>
      <c r="AC19" s="40">
        <f t="shared" si="9"/>
        <v>1</v>
      </c>
      <c r="AD19" s="43">
        <f t="shared" si="10"/>
        <v>0</v>
      </c>
      <c r="AE19" s="96" t="str">
        <f t="shared" si="3"/>
        <v>-</v>
      </c>
      <c r="AF19" s="60">
        <f t="shared" si="4"/>
        <v>0</v>
      </c>
    </row>
    <row r="20" spans="1:32" ht="12.75">
      <c r="A20" s="103">
        <v>900510</v>
      </c>
      <c r="B20" s="104">
        <v>17</v>
      </c>
      <c r="C20" s="60" t="s">
        <v>249</v>
      </c>
      <c r="D20" s="40" t="s">
        <v>250</v>
      </c>
      <c r="E20" s="40" t="s">
        <v>251</v>
      </c>
      <c r="F20" s="41">
        <v>6011</v>
      </c>
      <c r="G20" s="42">
        <v>450</v>
      </c>
      <c r="H20" s="43">
        <v>8605847002</v>
      </c>
      <c r="I20" s="44">
        <v>4</v>
      </c>
      <c r="J20" s="45" t="s">
        <v>550</v>
      </c>
      <c r="K20" s="83"/>
      <c r="L20" s="75"/>
      <c r="M20" s="79"/>
      <c r="N20" s="59">
        <v>8.013765978</v>
      </c>
      <c r="O20" s="45" t="s">
        <v>550</v>
      </c>
      <c r="P20" s="51"/>
      <c r="Q20" s="83" t="str">
        <f t="shared" si="5"/>
        <v>NO</v>
      </c>
      <c r="R20" s="87" t="s">
        <v>550</v>
      </c>
      <c r="S20" s="49"/>
      <c r="T20" s="53"/>
      <c r="U20" s="53"/>
      <c r="V20" s="48"/>
      <c r="W20" s="60">
        <f t="shared" si="0"/>
        <v>0</v>
      </c>
      <c r="X20" s="40">
        <f t="shared" si="6"/>
        <v>0</v>
      </c>
      <c r="Y20" s="40">
        <f t="shared" si="1"/>
        <v>0</v>
      </c>
      <c r="Z20" s="43">
        <f t="shared" si="2"/>
        <v>0</v>
      </c>
      <c r="AA20" s="96" t="str">
        <f t="shared" si="7"/>
        <v>-</v>
      </c>
      <c r="AB20" s="60">
        <f t="shared" si="8"/>
        <v>0</v>
      </c>
      <c r="AC20" s="40">
        <f t="shared" si="9"/>
        <v>0</v>
      </c>
      <c r="AD20" s="43">
        <f t="shared" si="10"/>
        <v>0</v>
      </c>
      <c r="AE20" s="96" t="str">
        <f t="shared" si="3"/>
        <v>-</v>
      </c>
      <c r="AF20" s="60">
        <f t="shared" si="4"/>
        <v>0</v>
      </c>
    </row>
    <row r="21" spans="1:32" ht="12.75">
      <c r="A21" s="103">
        <v>900540</v>
      </c>
      <c r="B21" s="104">
        <v>18</v>
      </c>
      <c r="C21" s="60" t="s">
        <v>252</v>
      </c>
      <c r="D21" s="40" t="s">
        <v>253</v>
      </c>
      <c r="E21" s="40" t="s">
        <v>254</v>
      </c>
      <c r="F21" s="41">
        <v>6804</v>
      </c>
      <c r="G21" s="42">
        <v>3331</v>
      </c>
      <c r="H21" s="43">
        <v>2037757620</v>
      </c>
      <c r="I21" s="44">
        <v>4</v>
      </c>
      <c r="J21" s="45" t="s">
        <v>550</v>
      </c>
      <c r="K21" s="83"/>
      <c r="L21" s="75"/>
      <c r="M21" s="79"/>
      <c r="N21" s="59">
        <v>2.226840855</v>
      </c>
      <c r="O21" s="45" t="s">
        <v>550</v>
      </c>
      <c r="P21" s="51"/>
      <c r="Q21" s="83" t="str">
        <f t="shared" si="5"/>
        <v>NO</v>
      </c>
      <c r="R21" s="87" t="s">
        <v>550</v>
      </c>
      <c r="S21" s="49"/>
      <c r="T21" s="53"/>
      <c r="U21" s="53"/>
      <c r="V21" s="48"/>
      <c r="W21" s="60">
        <f t="shared" si="0"/>
        <v>0</v>
      </c>
      <c r="X21" s="40">
        <f t="shared" si="6"/>
        <v>0</v>
      </c>
      <c r="Y21" s="40">
        <f t="shared" si="1"/>
        <v>0</v>
      </c>
      <c r="Z21" s="43">
        <f t="shared" si="2"/>
        <v>0</v>
      </c>
      <c r="AA21" s="96" t="str">
        <f t="shared" si="7"/>
        <v>-</v>
      </c>
      <c r="AB21" s="60">
        <f t="shared" si="8"/>
        <v>0</v>
      </c>
      <c r="AC21" s="40">
        <f t="shared" si="9"/>
        <v>0</v>
      </c>
      <c r="AD21" s="43">
        <f t="shared" si="10"/>
        <v>0</v>
      </c>
      <c r="AE21" s="96" t="str">
        <f t="shared" si="3"/>
        <v>-</v>
      </c>
      <c r="AF21" s="60">
        <f t="shared" si="4"/>
        <v>0</v>
      </c>
    </row>
    <row r="22" spans="1:32" ht="12.75">
      <c r="A22" s="103">
        <v>900570</v>
      </c>
      <c r="B22" s="104">
        <v>19</v>
      </c>
      <c r="C22" s="60" t="s">
        <v>255</v>
      </c>
      <c r="D22" s="40" t="s">
        <v>256</v>
      </c>
      <c r="E22" s="40" t="s">
        <v>257</v>
      </c>
      <c r="F22" s="41">
        <v>6234</v>
      </c>
      <c r="G22" s="42">
        <v>1805</v>
      </c>
      <c r="H22" s="43">
        <v>8607749153</v>
      </c>
      <c r="I22" s="44">
        <v>8</v>
      </c>
      <c r="J22" s="45" t="s">
        <v>553</v>
      </c>
      <c r="K22" s="83" t="s">
        <v>548</v>
      </c>
      <c r="L22" s="75">
        <v>999</v>
      </c>
      <c r="M22" s="79" t="s">
        <v>548</v>
      </c>
      <c r="N22" s="59">
        <v>6.531881804</v>
      </c>
      <c r="O22" s="45" t="s">
        <v>550</v>
      </c>
      <c r="P22" s="51"/>
      <c r="Q22" s="83" t="str">
        <f t="shared" si="5"/>
        <v>NO</v>
      </c>
      <c r="R22" s="87" t="s">
        <v>553</v>
      </c>
      <c r="S22" s="54">
        <v>48920</v>
      </c>
      <c r="T22" s="53">
        <v>6310</v>
      </c>
      <c r="U22" s="55">
        <v>6861</v>
      </c>
      <c r="V22" s="56">
        <v>4872</v>
      </c>
      <c r="W22" s="60">
        <f t="shared" si="0"/>
        <v>1</v>
      </c>
      <c r="X22" s="40">
        <f t="shared" si="6"/>
        <v>0</v>
      </c>
      <c r="Y22" s="40">
        <f t="shared" si="1"/>
        <v>0</v>
      </c>
      <c r="Z22" s="43">
        <f t="shared" si="2"/>
        <v>0</v>
      </c>
      <c r="AA22" s="96" t="str">
        <f t="shared" si="7"/>
        <v>-</v>
      </c>
      <c r="AB22" s="60">
        <f t="shared" si="8"/>
        <v>1</v>
      </c>
      <c r="AC22" s="40">
        <f t="shared" si="9"/>
        <v>0</v>
      </c>
      <c r="AD22" s="43">
        <f t="shared" si="10"/>
        <v>0</v>
      </c>
      <c r="AE22" s="96" t="str">
        <f t="shared" si="3"/>
        <v>-</v>
      </c>
      <c r="AF22" s="60">
        <f t="shared" si="4"/>
        <v>0</v>
      </c>
    </row>
    <row r="23" spans="1:32" ht="12.75">
      <c r="A23" s="103">
        <v>900630</v>
      </c>
      <c r="B23" s="104">
        <v>21</v>
      </c>
      <c r="C23" s="60" t="s">
        <v>258</v>
      </c>
      <c r="D23" s="40" t="s">
        <v>259</v>
      </c>
      <c r="E23" s="40" t="s">
        <v>260</v>
      </c>
      <c r="F23" s="41">
        <v>6031</v>
      </c>
      <c r="G23" s="42">
        <v>237</v>
      </c>
      <c r="H23" s="43">
        <v>8608247791</v>
      </c>
      <c r="I23" s="44">
        <v>7</v>
      </c>
      <c r="J23" s="45" t="s">
        <v>553</v>
      </c>
      <c r="K23" s="83" t="s">
        <v>548</v>
      </c>
      <c r="L23" s="75">
        <v>114</v>
      </c>
      <c r="M23" s="79" t="s">
        <v>548</v>
      </c>
      <c r="N23" s="59">
        <v>8.661417323</v>
      </c>
      <c r="O23" s="45" t="s">
        <v>550</v>
      </c>
      <c r="P23" s="51"/>
      <c r="Q23" s="83" t="str">
        <f t="shared" si="5"/>
        <v>NO</v>
      </c>
      <c r="R23" s="87" t="s">
        <v>553</v>
      </c>
      <c r="S23" s="54">
        <v>3093</v>
      </c>
      <c r="T23" s="53">
        <v>315</v>
      </c>
      <c r="U23" s="53">
        <v>424</v>
      </c>
      <c r="V23" s="48">
        <v>241</v>
      </c>
      <c r="W23" s="60">
        <f t="shared" si="0"/>
        <v>1</v>
      </c>
      <c r="X23" s="40">
        <f t="shared" si="6"/>
        <v>1</v>
      </c>
      <c r="Y23" s="40">
        <f t="shared" si="1"/>
        <v>0</v>
      </c>
      <c r="Z23" s="43">
        <f t="shared" si="2"/>
        <v>0</v>
      </c>
      <c r="AA23" s="96" t="str">
        <f t="shared" si="7"/>
        <v>SRSA</v>
      </c>
      <c r="AB23" s="60">
        <f t="shared" si="8"/>
        <v>1</v>
      </c>
      <c r="AC23" s="40">
        <f t="shared" si="9"/>
        <v>0</v>
      </c>
      <c r="AD23" s="43">
        <f t="shared" si="10"/>
        <v>0</v>
      </c>
      <c r="AE23" s="96" t="str">
        <f t="shared" si="3"/>
        <v>-</v>
      </c>
      <c r="AF23" s="60">
        <f t="shared" si="4"/>
        <v>0</v>
      </c>
    </row>
    <row r="24" spans="1:32" ht="12.75">
      <c r="A24" s="103">
        <v>900660</v>
      </c>
      <c r="B24" s="104">
        <v>22</v>
      </c>
      <c r="C24" s="60" t="s">
        <v>261</v>
      </c>
      <c r="D24" s="40" t="s">
        <v>262</v>
      </c>
      <c r="E24" s="40" t="s">
        <v>263</v>
      </c>
      <c r="F24" s="41">
        <v>6331</v>
      </c>
      <c r="G24" s="42">
        <v>1538</v>
      </c>
      <c r="H24" s="43">
        <v>8605466950</v>
      </c>
      <c r="I24" s="44">
        <v>8</v>
      </c>
      <c r="J24" s="45" t="s">
        <v>553</v>
      </c>
      <c r="K24" s="83" t="s">
        <v>548</v>
      </c>
      <c r="L24" s="75">
        <v>573</v>
      </c>
      <c r="M24" s="79" t="s">
        <v>548</v>
      </c>
      <c r="N24" s="59">
        <v>5.48977395</v>
      </c>
      <c r="O24" s="45" t="s">
        <v>550</v>
      </c>
      <c r="P24" s="51"/>
      <c r="Q24" s="83" t="str">
        <f t="shared" si="5"/>
        <v>NO</v>
      </c>
      <c r="R24" s="87" t="s">
        <v>553</v>
      </c>
      <c r="S24" s="54">
        <v>20545</v>
      </c>
      <c r="T24" s="55">
        <v>1804</v>
      </c>
      <c r="U24" s="55">
        <v>2496</v>
      </c>
      <c r="V24" s="56">
        <v>2710</v>
      </c>
      <c r="W24" s="60">
        <f t="shared" si="0"/>
        <v>1</v>
      </c>
      <c r="X24" s="40">
        <f t="shared" si="6"/>
        <v>1</v>
      </c>
      <c r="Y24" s="40">
        <f t="shared" si="1"/>
        <v>0</v>
      </c>
      <c r="Z24" s="43">
        <f t="shared" si="2"/>
        <v>0</v>
      </c>
      <c r="AA24" s="96" t="str">
        <f t="shared" si="7"/>
        <v>SRSA</v>
      </c>
      <c r="AB24" s="60">
        <f t="shared" si="8"/>
        <v>1</v>
      </c>
      <c r="AC24" s="40">
        <f t="shared" si="9"/>
        <v>0</v>
      </c>
      <c r="AD24" s="43">
        <f t="shared" si="10"/>
        <v>0</v>
      </c>
      <c r="AE24" s="96" t="str">
        <f t="shared" si="3"/>
        <v>-</v>
      </c>
      <c r="AF24" s="60">
        <f t="shared" si="4"/>
        <v>0</v>
      </c>
    </row>
    <row r="25" spans="1:32" ht="12.75">
      <c r="A25" s="103">
        <v>900690</v>
      </c>
      <c r="B25" s="104">
        <v>23</v>
      </c>
      <c r="C25" s="60" t="s">
        <v>264</v>
      </c>
      <c r="D25" s="40" t="s">
        <v>265</v>
      </c>
      <c r="E25" s="40" t="s">
        <v>266</v>
      </c>
      <c r="F25" s="41">
        <v>6019</v>
      </c>
      <c r="G25" s="42">
        <v>1008</v>
      </c>
      <c r="H25" s="43">
        <v>8606937704</v>
      </c>
      <c r="I25" s="44" t="s">
        <v>556</v>
      </c>
      <c r="J25" s="45" t="s">
        <v>550</v>
      </c>
      <c r="K25" s="83"/>
      <c r="L25" s="75"/>
      <c r="M25" s="79"/>
      <c r="N25" s="59">
        <v>2.752842609</v>
      </c>
      <c r="O25" s="45" t="s">
        <v>550</v>
      </c>
      <c r="P25" s="51"/>
      <c r="Q25" s="83" t="str">
        <f t="shared" si="5"/>
        <v>NO</v>
      </c>
      <c r="R25" s="87" t="s">
        <v>550</v>
      </c>
      <c r="S25" s="49"/>
      <c r="T25" s="53"/>
      <c r="U25" s="53"/>
      <c r="V25" s="48"/>
      <c r="W25" s="60">
        <f t="shared" si="0"/>
        <v>0</v>
      </c>
      <c r="X25" s="40">
        <f t="shared" si="6"/>
        <v>0</v>
      </c>
      <c r="Y25" s="40">
        <f t="shared" si="1"/>
        <v>0</v>
      </c>
      <c r="Z25" s="43">
        <f t="shared" si="2"/>
        <v>0</v>
      </c>
      <c r="AA25" s="96" t="str">
        <f t="shared" si="7"/>
        <v>-</v>
      </c>
      <c r="AB25" s="60">
        <f t="shared" si="8"/>
        <v>0</v>
      </c>
      <c r="AC25" s="40">
        <f t="shared" si="9"/>
        <v>0</v>
      </c>
      <c r="AD25" s="43">
        <f t="shared" si="10"/>
        <v>0</v>
      </c>
      <c r="AE25" s="96" t="str">
        <f t="shared" si="3"/>
        <v>-</v>
      </c>
      <c r="AF25" s="60">
        <f t="shared" si="4"/>
        <v>0</v>
      </c>
    </row>
    <row r="26" spans="1:32" ht="12.75">
      <c r="A26" s="103">
        <v>900700</v>
      </c>
      <c r="B26" s="104">
        <v>241</v>
      </c>
      <c r="C26" s="60" t="s">
        <v>267</v>
      </c>
      <c r="D26" s="40" t="s">
        <v>268</v>
      </c>
      <c r="E26" s="40" t="s">
        <v>503</v>
      </c>
      <c r="F26" s="41">
        <v>6106</v>
      </c>
      <c r="G26" s="42">
        <v>3567</v>
      </c>
      <c r="H26" s="43">
        <v>8605244063</v>
      </c>
      <c r="I26" s="44" t="s">
        <v>558</v>
      </c>
      <c r="J26" s="45" t="s">
        <v>550</v>
      </c>
      <c r="K26" s="83"/>
      <c r="L26" s="75"/>
      <c r="M26" s="79"/>
      <c r="N26" s="59" t="s">
        <v>551</v>
      </c>
      <c r="O26" s="45" t="s">
        <v>551</v>
      </c>
      <c r="P26" s="51"/>
      <c r="Q26" s="83" t="str">
        <f t="shared" si="5"/>
        <v>NO</v>
      </c>
      <c r="R26" s="87" t="s">
        <v>550</v>
      </c>
      <c r="S26" s="49"/>
      <c r="T26" s="53"/>
      <c r="U26" s="53"/>
      <c r="V26" s="48"/>
      <c r="W26" s="60">
        <f t="shared" si="0"/>
        <v>0</v>
      </c>
      <c r="X26" s="40">
        <f t="shared" si="6"/>
        <v>0</v>
      </c>
      <c r="Y26" s="40">
        <f t="shared" si="1"/>
        <v>0</v>
      </c>
      <c r="Z26" s="43">
        <f t="shared" si="2"/>
        <v>0</v>
      </c>
      <c r="AA26" s="96" t="str">
        <f t="shared" si="7"/>
        <v>-</v>
      </c>
      <c r="AB26" s="60">
        <f t="shared" si="8"/>
        <v>0</v>
      </c>
      <c r="AC26" s="40">
        <f t="shared" si="9"/>
        <v>0</v>
      </c>
      <c r="AD26" s="43">
        <f t="shared" si="10"/>
        <v>0</v>
      </c>
      <c r="AE26" s="96" t="str">
        <f t="shared" si="3"/>
        <v>-</v>
      </c>
      <c r="AF26" s="60">
        <f t="shared" si="4"/>
        <v>0</v>
      </c>
    </row>
    <row r="27" spans="1:32" ht="12.75">
      <c r="A27" s="103">
        <v>900720</v>
      </c>
      <c r="B27" s="104">
        <v>24</v>
      </c>
      <c r="C27" s="60" t="s">
        <v>269</v>
      </c>
      <c r="D27" s="40" t="s">
        <v>484</v>
      </c>
      <c r="E27" s="40" t="s">
        <v>270</v>
      </c>
      <c r="F27" s="41">
        <v>6235</v>
      </c>
      <c r="G27" s="42">
        <v>295</v>
      </c>
      <c r="H27" s="43">
        <v>8604559306</v>
      </c>
      <c r="I27" s="44">
        <v>8</v>
      </c>
      <c r="J27" s="45" t="s">
        <v>553</v>
      </c>
      <c r="K27" s="83" t="s">
        <v>548</v>
      </c>
      <c r="L27" s="75">
        <v>233</v>
      </c>
      <c r="M27" s="79" t="s">
        <v>548</v>
      </c>
      <c r="N27" s="59">
        <v>4.255319149</v>
      </c>
      <c r="O27" s="45" t="s">
        <v>550</v>
      </c>
      <c r="P27" s="51"/>
      <c r="Q27" s="83" t="str">
        <f t="shared" si="5"/>
        <v>NO</v>
      </c>
      <c r="R27" s="87" t="s">
        <v>553</v>
      </c>
      <c r="S27" s="54">
        <v>5920</v>
      </c>
      <c r="T27" s="53">
        <v>465</v>
      </c>
      <c r="U27" s="53">
        <v>796</v>
      </c>
      <c r="V27" s="56">
        <v>1181</v>
      </c>
      <c r="W27" s="60">
        <f t="shared" si="0"/>
        <v>1</v>
      </c>
      <c r="X27" s="40">
        <f t="shared" si="6"/>
        <v>1</v>
      </c>
      <c r="Y27" s="40">
        <f t="shared" si="1"/>
        <v>0</v>
      </c>
      <c r="Z27" s="43">
        <f t="shared" si="2"/>
        <v>0</v>
      </c>
      <c r="AA27" s="96" t="str">
        <f t="shared" si="7"/>
        <v>SRSA</v>
      </c>
      <c r="AB27" s="60">
        <f t="shared" si="8"/>
        <v>1</v>
      </c>
      <c r="AC27" s="40">
        <f t="shared" si="9"/>
        <v>0</v>
      </c>
      <c r="AD27" s="43">
        <f t="shared" si="10"/>
        <v>0</v>
      </c>
      <c r="AE27" s="96" t="str">
        <f t="shared" si="3"/>
        <v>-</v>
      </c>
      <c r="AF27" s="60">
        <f t="shared" si="4"/>
        <v>0</v>
      </c>
    </row>
    <row r="28" spans="1:32" ht="12.75">
      <c r="A28" s="103">
        <v>900750</v>
      </c>
      <c r="B28" s="104">
        <v>25</v>
      </c>
      <c r="C28" s="60" t="s">
        <v>271</v>
      </c>
      <c r="D28" s="40" t="s">
        <v>272</v>
      </c>
      <c r="E28" s="40" t="s">
        <v>273</v>
      </c>
      <c r="F28" s="41">
        <v>6410</v>
      </c>
      <c r="G28" s="42">
        <v>2495</v>
      </c>
      <c r="H28" s="43">
        <v>2032502400</v>
      </c>
      <c r="I28" s="44">
        <v>4</v>
      </c>
      <c r="J28" s="45" t="s">
        <v>550</v>
      </c>
      <c r="K28" s="83"/>
      <c r="L28" s="75"/>
      <c r="M28" s="79"/>
      <c r="N28" s="59">
        <v>2.518306841</v>
      </c>
      <c r="O28" s="45" t="s">
        <v>550</v>
      </c>
      <c r="P28" s="51"/>
      <c r="Q28" s="83" t="str">
        <f t="shared" si="5"/>
        <v>NO</v>
      </c>
      <c r="R28" s="87" t="s">
        <v>550</v>
      </c>
      <c r="S28" s="49"/>
      <c r="T28" s="53"/>
      <c r="U28" s="53"/>
      <c r="V28" s="48"/>
      <c r="W28" s="60">
        <f t="shared" si="0"/>
        <v>0</v>
      </c>
      <c r="X28" s="40">
        <f t="shared" si="6"/>
        <v>0</v>
      </c>
      <c r="Y28" s="40">
        <f t="shared" si="1"/>
        <v>0</v>
      </c>
      <c r="Z28" s="43">
        <f t="shared" si="2"/>
        <v>0</v>
      </c>
      <c r="AA28" s="96" t="str">
        <f t="shared" si="7"/>
        <v>-</v>
      </c>
      <c r="AB28" s="60">
        <f t="shared" si="8"/>
        <v>0</v>
      </c>
      <c r="AC28" s="40">
        <f t="shared" si="9"/>
        <v>0</v>
      </c>
      <c r="AD28" s="43">
        <f t="shared" si="10"/>
        <v>0</v>
      </c>
      <c r="AE28" s="96" t="str">
        <f t="shared" si="3"/>
        <v>-</v>
      </c>
      <c r="AF28" s="60">
        <f t="shared" si="4"/>
        <v>0</v>
      </c>
    </row>
    <row r="29" spans="1:32" ht="12.75">
      <c r="A29" s="103">
        <v>900780</v>
      </c>
      <c r="B29" s="104">
        <v>26</v>
      </c>
      <c r="C29" s="60" t="s">
        <v>274</v>
      </c>
      <c r="D29" s="40" t="s">
        <v>512</v>
      </c>
      <c r="E29" s="40" t="s">
        <v>275</v>
      </c>
      <c r="F29" s="41">
        <v>6417</v>
      </c>
      <c r="G29" s="42">
        <v>187</v>
      </c>
      <c r="H29" s="43">
        <v>8605262417</v>
      </c>
      <c r="I29" s="44" t="s">
        <v>556</v>
      </c>
      <c r="J29" s="45" t="s">
        <v>550</v>
      </c>
      <c r="K29" s="83" t="s">
        <v>547</v>
      </c>
      <c r="L29" s="75">
        <v>333</v>
      </c>
      <c r="M29" s="79" t="s">
        <v>548</v>
      </c>
      <c r="N29" s="59">
        <v>2.824858757</v>
      </c>
      <c r="O29" s="45" t="s">
        <v>550</v>
      </c>
      <c r="P29" s="51"/>
      <c r="Q29" s="83" t="str">
        <f t="shared" si="5"/>
        <v>NO</v>
      </c>
      <c r="R29" s="87" t="s">
        <v>550</v>
      </c>
      <c r="S29" s="54">
        <v>7345</v>
      </c>
      <c r="T29" s="53">
        <v>535</v>
      </c>
      <c r="U29" s="55">
        <v>1077</v>
      </c>
      <c r="V29" s="48">
        <v>930</v>
      </c>
      <c r="W29" s="60">
        <f t="shared" si="0"/>
        <v>1</v>
      </c>
      <c r="X29" s="40">
        <f t="shared" si="6"/>
        <v>1</v>
      </c>
      <c r="Y29" s="40">
        <f t="shared" si="1"/>
        <v>0</v>
      </c>
      <c r="Z29" s="43">
        <f t="shared" si="2"/>
        <v>0</v>
      </c>
      <c r="AA29" s="96" t="str">
        <f t="shared" si="7"/>
        <v>SRSA</v>
      </c>
      <c r="AB29" s="60">
        <f t="shared" si="8"/>
        <v>0</v>
      </c>
      <c r="AC29" s="40">
        <f t="shared" si="9"/>
        <v>0</v>
      </c>
      <c r="AD29" s="43">
        <f t="shared" si="10"/>
        <v>0</v>
      </c>
      <c r="AE29" s="96" t="str">
        <f t="shared" si="3"/>
        <v>-</v>
      </c>
      <c r="AF29" s="60">
        <f t="shared" si="4"/>
        <v>0</v>
      </c>
    </row>
    <row r="30" spans="1:32" ht="12.75">
      <c r="A30" s="103">
        <v>900810</v>
      </c>
      <c r="B30" s="104">
        <v>27</v>
      </c>
      <c r="C30" s="60" t="s">
        <v>496</v>
      </c>
      <c r="D30" s="40" t="s">
        <v>276</v>
      </c>
      <c r="E30" s="40" t="s">
        <v>493</v>
      </c>
      <c r="F30" s="41">
        <v>6413</v>
      </c>
      <c r="G30" s="42">
        <v>1493</v>
      </c>
      <c r="H30" s="43">
        <v>8606646500</v>
      </c>
      <c r="I30" s="44">
        <v>4</v>
      </c>
      <c r="J30" s="45" t="s">
        <v>550</v>
      </c>
      <c r="K30" s="83"/>
      <c r="L30" s="75"/>
      <c r="M30" s="79"/>
      <c r="N30" s="59">
        <v>5.183413078</v>
      </c>
      <c r="O30" s="45" t="s">
        <v>550</v>
      </c>
      <c r="P30" s="51"/>
      <c r="Q30" s="83" t="str">
        <f t="shared" si="5"/>
        <v>NO</v>
      </c>
      <c r="R30" s="87" t="s">
        <v>550</v>
      </c>
      <c r="S30" s="49"/>
      <c r="T30" s="53"/>
      <c r="U30" s="53"/>
      <c r="V30" s="48"/>
      <c r="W30" s="60">
        <f t="shared" si="0"/>
        <v>0</v>
      </c>
      <c r="X30" s="40">
        <f t="shared" si="6"/>
        <v>0</v>
      </c>
      <c r="Y30" s="40">
        <f t="shared" si="1"/>
        <v>0</v>
      </c>
      <c r="Z30" s="43">
        <f t="shared" si="2"/>
        <v>0</v>
      </c>
      <c r="AA30" s="96" t="str">
        <f t="shared" si="7"/>
        <v>-</v>
      </c>
      <c r="AB30" s="60">
        <f t="shared" si="8"/>
        <v>0</v>
      </c>
      <c r="AC30" s="40">
        <f t="shared" si="9"/>
        <v>0</v>
      </c>
      <c r="AD30" s="43">
        <f t="shared" si="10"/>
        <v>0</v>
      </c>
      <c r="AE30" s="96" t="str">
        <f t="shared" si="3"/>
        <v>-</v>
      </c>
      <c r="AF30" s="60">
        <f t="shared" si="4"/>
        <v>0</v>
      </c>
    </row>
    <row r="31" spans="1:32" ht="12.75">
      <c r="A31" s="103">
        <v>900840</v>
      </c>
      <c r="B31" s="104">
        <v>28</v>
      </c>
      <c r="C31" s="60" t="s">
        <v>277</v>
      </c>
      <c r="D31" s="40" t="s">
        <v>278</v>
      </c>
      <c r="E31" s="40" t="s">
        <v>279</v>
      </c>
      <c r="F31" s="41">
        <v>6415</v>
      </c>
      <c r="G31" s="42">
        <v>1260</v>
      </c>
      <c r="H31" s="43">
        <v>8605377267</v>
      </c>
      <c r="I31" s="44" t="s">
        <v>556</v>
      </c>
      <c r="J31" s="45" t="s">
        <v>550</v>
      </c>
      <c r="K31" s="83"/>
      <c r="L31" s="75"/>
      <c r="M31" s="79"/>
      <c r="N31" s="59">
        <v>3.151397011</v>
      </c>
      <c r="O31" s="45" t="s">
        <v>550</v>
      </c>
      <c r="P31" s="51"/>
      <c r="Q31" s="83" t="str">
        <f t="shared" si="5"/>
        <v>NO</v>
      </c>
      <c r="R31" s="87" t="s">
        <v>550</v>
      </c>
      <c r="S31" s="49"/>
      <c r="T31" s="53"/>
      <c r="U31" s="53"/>
      <c r="V31" s="48"/>
      <c r="W31" s="60">
        <f t="shared" si="0"/>
        <v>0</v>
      </c>
      <c r="X31" s="40">
        <f t="shared" si="6"/>
        <v>0</v>
      </c>
      <c r="Y31" s="40">
        <f t="shared" si="1"/>
        <v>0</v>
      </c>
      <c r="Z31" s="43">
        <f t="shared" si="2"/>
        <v>0</v>
      </c>
      <c r="AA31" s="96" t="str">
        <f t="shared" si="7"/>
        <v>-</v>
      </c>
      <c r="AB31" s="60">
        <f t="shared" si="8"/>
        <v>0</v>
      </c>
      <c r="AC31" s="40">
        <f t="shared" si="9"/>
        <v>0</v>
      </c>
      <c r="AD31" s="43">
        <f t="shared" si="10"/>
        <v>0</v>
      </c>
      <c r="AE31" s="96" t="str">
        <f t="shared" si="3"/>
        <v>-</v>
      </c>
      <c r="AF31" s="60">
        <f t="shared" si="4"/>
        <v>0</v>
      </c>
    </row>
    <row r="32" spans="1:32" ht="12.75">
      <c r="A32" s="103">
        <v>900870</v>
      </c>
      <c r="B32" s="104">
        <v>29</v>
      </c>
      <c r="C32" s="60" t="s">
        <v>280</v>
      </c>
      <c r="D32" s="40" t="s">
        <v>281</v>
      </c>
      <c r="E32" s="40" t="s">
        <v>282</v>
      </c>
      <c r="F32" s="41">
        <v>6021</v>
      </c>
      <c r="G32" s="42">
        <v>9</v>
      </c>
      <c r="H32" s="43">
        <v>8603792179</v>
      </c>
      <c r="I32" s="44">
        <v>7</v>
      </c>
      <c r="J32" s="45" t="s">
        <v>553</v>
      </c>
      <c r="K32" s="83" t="s">
        <v>548</v>
      </c>
      <c r="L32" s="75">
        <v>121</v>
      </c>
      <c r="M32" s="79" t="s">
        <v>548</v>
      </c>
      <c r="N32" s="59">
        <v>1.851851852</v>
      </c>
      <c r="O32" s="45" t="s">
        <v>550</v>
      </c>
      <c r="P32" s="51"/>
      <c r="Q32" s="83" t="str">
        <f t="shared" si="5"/>
        <v>NO</v>
      </c>
      <c r="R32" s="87" t="s">
        <v>553</v>
      </c>
      <c r="S32" s="54">
        <v>2147</v>
      </c>
      <c r="T32" s="53">
        <v>0</v>
      </c>
      <c r="U32" s="53">
        <v>258</v>
      </c>
      <c r="V32" s="48">
        <v>363</v>
      </c>
      <c r="W32" s="60">
        <f t="shared" si="0"/>
        <v>1</v>
      </c>
      <c r="X32" s="40">
        <f t="shared" si="6"/>
        <v>1</v>
      </c>
      <c r="Y32" s="40">
        <f t="shared" si="1"/>
        <v>0</v>
      </c>
      <c r="Z32" s="43">
        <f t="shared" si="2"/>
        <v>0</v>
      </c>
      <c r="AA32" s="96" t="str">
        <f t="shared" si="7"/>
        <v>SRSA</v>
      </c>
      <c r="AB32" s="60">
        <f t="shared" si="8"/>
        <v>1</v>
      </c>
      <c r="AC32" s="40">
        <f t="shared" si="9"/>
        <v>0</v>
      </c>
      <c r="AD32" s="43">
        <f t="shared" si="10"/>
        <v>0</v>
      </c>
      <c r="AE32" s="96" t="str">
        <f t="shared" si="3"/>
        <v>-</v>
      </c>
      <c r="AF32" s="60">
        <f t="shared" si="4"/>
        <v>0</v>
      </c>
    </row>
    <row r="33" spans="1:32" ht="12.75">
      <c r="A33" s="103">
        <v>900900</v>
      </c>
      <c r="B33" s="104">
        <v>30</v>
      </c>
      <c r="C33" s="60" t="s">
        <v>283</v>
      </c>
      <c r="D33" s="40" t="s">
        <v>284</v>
      </c>
      <c r="E33" s="40" t="s">
        <v>479</v>
      </c>
      <c r="F33" s="41">
        <v>6237</v>
      </c>
      <c r="G33" s="42">
        <v>166</v>
      </c>
      <c r="H33" s="43">
        <v>8602289493</v>
      </c>
      <c r="I33" s="44">
        <v>8</v>
      </c>
      <c r="J33" s="45" t="s">
        <v>553</v>
      </c>
      <c r="K33" s="83" t="s">
        <v>547</v>
      </c>
      <c r="L33" s="75">
        <v>659</v>
      </c>
      <c r="M33" s="79" t="s">
        <v>548</v>
      </c>
      <c r="N33" s="59">
        <v>5.182926829</v>
      </c>
      <c r="O33" s="45" t="s">
        <v>550</v>
      </c>
      <c r="P33" s="51"/>
      <c r="Q33" s="83" t="str">
        <f t="shared" si="5"/>
        <v>NO</v>
      </c>
      <c r="R33" s="87" t="s">
        <v>553</v>
      </c>
      <c r="S33" s="54">
        <v>16457</v>
      </c>
      <c r="T33" s="55">
        <v>1556</v>
      </c>
      <c r="U33" s="55">
        <v>2441</v>
      </c>
      <c r="V33" s="56">
        <v>2352</v>
      </c>
      <c r="W33" s="60">
        <f t="shared" si="0"/>
        <v>1</v>
      </c>
      <c r="X33" s="40">
        <f t="shared" si="6"/>
        <v>0</v>
      </c>
      <c r="Y33" s="40">
        <f t="shared" si="1"/>
        <v>0</v>
      </c>
      <c r="Z33" s="43">
        <f t="shared" si="2"/>
        <v>0</v>
      </c>
      <c r="AA33" s="96" t="str">
        <f t="shared" si="7"/>
        <v>-</v>
      </c>
      <c r="AB33" s="60">
        <f t="shared" si="8"/>
        <v>1</v>
      </c>
      <c r="AC33" s="40">
        <f t="shared" si="9"/>
        <v>0</v>
      </c>
      <c r="AD33" s="43">
        <f t="shared" si="10"/>
        <v>0</v>
      </c>
      <c r="AE33" s="96" t="str">
        <f t="shared" si="3"/>
        <v>-</v>
      </c>
      <c r="AF33" s="60">
        <f t="shared" si="4"/>
        <v>0</v>
      </c>
    </row>
    <row r="34" spans="1:32" ht="12.75">
      <c r="A34" s="103">
        <v>900014</v>
      </c>
      <c r="B34" s="104">
        <v>268</v>
      </c>
      <c r="C34" s="60" t="s">
        <v>187</v>
      </c>
      <c r="D34" s="40" t="s">
        <v>188</v>
      </c>
      <c r="E34" s="40" t="s">
        <v>189</v>
      </c>
      <c r="F34" s="41">
        <v>6515</v>
      </c>
      <c r="G34" s="42">
        <v>69</v>
      </c>
      <c r="H34" s="43">
        <v>2033894333</v>
      </c>
      <c r="I34" s="44">
        <v>2</v>
      </c>
      <c r="J34" s="45" t="s">
        <v>550</v>
      </c>
      <c r="K34" s="83"/>
      <c r="L34" s="75"/>
      <c r="M34" s="79"/>
      <c r="N34" s="59" t="s">
        <v>551</v>
      </c>
      <c r="O34" s="45" t="s">
        <v>551</v>
      </c>
      <c r="P34" s="51"/>
      <c r="Q34" s="83" t="str">
        <f t="shared" si="5"/>
        <v>NO</v>
      </c>
      <c r="R34" s="87" t="s">
        <v>550</v>
      </c>
      <c r="S34" s="49"/>
      <c r="T34" s="53"/>
      <c r="U34" s="53"/>
      <c r="V34" s="48"/>
      <c r="W34" s="60">
        <f t="shared" si="0"/>
        <v>0</v>
      </c>
      <c r="X34" s="40">
        <f t="shared" si="6"/>
        <v>0</v>
      </c>
      <c r="Y34" s="40">
        <f t="shared" si="1"/>
        <v>0</v>
      </c>
      <c r="Z34" s="43">
        <f t="shared" si="2"/>
        <v>0</v>
      </c>
      <c r="AA34" s="96" t="str">
        <f t="shared" si="7"/>
        <v>-</v>
      </c>
      <c r="AB34" s="60">
        <f t="shared" si="8"/>
        <v>0</v>
      </c>
      <c r="AC34" s="40">
        <f t="shared" si="9"/>
        <v>0</v>
      </c>
      <c r="AD34" s="43">
        <f t="shared" si="10"/>
        <v>0</v>
      </c>
      <c r="AE34" s="96" t="str">
        <f t="shared" si="3"/>
        <v>-</v>
      </c>
      <c r="AF34" s="60">
        <f t="shared" si="4"/>
        <v>0</v>
      </c>
    </row>
    <row r="35" spans="1:32" ht="12.75">
      <c r="A35" s="103">
        <v>900910</v>
      </c>
      <c r="B35" s="104">
        <v>243</v>
      </c>
      <c r="C35" s="60" t="s">
        <v>285</v>
      </c>
      <c r="D35" s="40" t="s">
        <v>286</v>
      </c>
      <c r="E35" s="40" t="s">
        <v>287</v>
      </c>
      <c r="F35" s="41">
        <v>6611</v>
      </c>
      <c r="G35" s="42">
        <v>4723</v>
      </c>
      <c r="H35" s="43">
        <v>2033658803</v>
      </c>
      <c r="I35" s="44" t="s">
        <v>554</v>
      </c>
      <c r="J35" s="45" t="s">
        <v>550</v>
      </c>
      <c r="K35" s="83"/>
      <c r="L35" s="75"/>
      <c r="M35" s="79"/>
      <c r="N35" s="59" t="s">
        <v>551</v>
      </c>
      <c r="O35" s="45" t="s">
        <v>551</v>
      </c>
      <c r="P35" s="51"/>
      <c r="Q35" s="83" t="str">
        <f t="shared" si="5"/>
        <v>NO</v>
      </c>
      <c r="R35" s="87" t="s">
        <v>550</v>
      </c>
      <c r="S35" s="49"/>
      <c r="T35" s="53"/>
      <c r="U35" s="53"/>
      <c r="V35" s="48"/>
      <c r="W35" s="60">
        <f t="shared" si="0"/>
        <v>0</v>
      </c>
      <c r="X35" s="40">
        <f t="shared" si="6"/>
        <v>0</v>
      </c>
      <c r="Y35" s="40">
        <f t="shared" si="1"/>
        <v>0</v>
      </c>
      <c r="Z35" s="43">
        <f t="shared" si="2"/>
        <v>0</v>
      </c>
      <c r="AA35" s="96" t="str">
        <f t="shared" si="7"/>
        <v>-</v>
      </c>
      <c r="AB35" s="60">
        <f t="shared" si="8"/>
        <v>0</v>
      </c>
      <c r="AC35" s="40">
        <f t="shared" si="9"/>
        <v>0</v>
      </c>
      <c r="AD35" s="43">
        <f t="shared" si="10"/>
        <v>0</v>
      </c>
      <c r="AE35" s="96" t="str">
        <f t="shared" si="3"/>
        <v>-</v>
      </c>
      <c r="AF35" s="60">
        <f t="shared" si="4"/>
        <v>0</v>
      </c>
    </row>
    <row r="36" spans="1:32" ht="12.75">
      <c r="A36" s="103">
        <v>900930</v>
      </c>
      <c r="B36" s="104">
        <v>31</v>
      </c>
      <c r="C36" s="60" t="s">
        <v>288</v>
      </c>
      <c r="D36" s="40" t="s">
        <v>289</v>
      </c>
      <c r="E36" s="40" t="s">
        <v>260</v>
      </c>
      <c r="F36" s="41">
        <v>6031</v>
      </c>
      <c r="G36" s="42">
        <v>1600</v>
      </c>
      <c r="H36" s="43">
        <v>8606726617</v>
      </c>
      <c r="I36" s="44">
        <v>7</v>
      </c>
      <c r="J36" s="45" t="s">
        <v>553</v>
      </c>
      <c r="K36" s="83" t="s">
        <v>548</v>
      </c>
      <c r="L36" s="75">
        <v>142</v>
      </c>
      <c r="M36" s="79" t="s">
        <v>548</v>
      </c>
      <c r="N36" s="59">
        <v>5.339805825</v>
      </c>
      <c r="O36" s="45" t="s">
        <v>550</v>
      </c>
      <c r="P36" s="51"/>
      <c r="Q36" s="83" t="str">
        <f t="shared" si="5"/>
        <v>NO</v>
      </c>
      <c r="R36" s="87" t="s">
        <v>553</v>
      </c>
      <c r="S36" s="54">
        <v>7441</v>
      </c>
      <c r="T36" s="53">
        <v>803</v>
      </c>
      <c r="U36" s="53">
        <v>916</v>
      </c>
      <c r="V36" s="48">
        <v>227</v>
      </c>
      <c r="W36" s="60">
        <f t="shared" si="0"/>
        <v>1</v>
      </c>
      <c r="X36" s="40">
        <f t="shared" si="6"/>
        <v>1</v>
      </c>
      <c r="Y36" s="40">
        <f t="shared" si="1"/>
        <v>0</v>
      </c>
      <c r="Z36" s="43">
        <f t="shared" si="2"/>
        <v>0</v>
      </c>
      <c r="AA36" s="96" t="str">
        <f t="shared" si="7"/>
        <v>SRSA</v>
      </c>
      <c r="AB36" s="60">
        <f t="shared" si="8"/>
        <v>1</v>
      </c>
      <c r="AC36" s="40">
        <f t="shared" si="9"/>
        <v>0</v>
      </c>
      <c r="AD36" s="43">
        <f t="shared" si="10"/>
        <v>0</v>
      </c>
      <c r="AE36" s="96" t="str">
        <f t="shared" si="3"/>
        <v>-</v>
      </c>
      <c r="AF36" s="60">
        <f t="shared" si="4"/>
        <v>0</v>
      </c>
    </row>
    <row r="37" spans="1:32" ht="12.75">
      <c r="A37" s="103">
        <v>900960</v>
      </c>
      <c r="B37" s="104">
        <v>32</v>
      </c>
      <c r="C37" s="60" t="s">
        <v>290</v>
      </c>
      <c r="D37" s="40" t="s">
        <v>291</v>
      </c>
      <c r="E37" s="40" t="s">
        <v>292</v>
      </c>
      <c r="F37" s="41">
        <v>6238</v>
      </c>
      <c r="G37" s="42">
        <v>1654</v>
      </c>
      <c r="H37" s="43">
        <v>8607427317</v>
      </c>
      <c r="I37" s="44" t="s">
        <v>556</v>
      </c>
      <c r="J37" s="45" t="s">
        <v>550</v>
      </c>
      <c r="K37" s="83"/>
      <c r="L37" s="75"/>
      <c r="M37" s="79"/>
      <c r="N37" s="59">
        <v>3.758099352</v>
      </c>
      <c r="O37" s="45" t="s">
        <v>550</v>
      </c>
      <c r="P37" s="51"/>
      <c r="Q37" s="83" t="str">
        <f t="shared" si="5"/>
        <v>NO</v>
      </c>
      <c r="R37" s="87" t="s">
        <v>550</v>
      </c>
      <c r="S37" s="49"/>
      <c r="T37" s="53"/>
      <c r="U37" s="53"/>
      <c r="V37" s="48"/>
      <c r="W37" s="60">
        <f aca="true" t="shared" si="11" ref="W37:W68">IF(OR(J37="YES",K37="YES"),1,0)</f>
        <v>0</v>
      </c>
      <c r="X37" s="40">
        <f t="shared" si="6"/>
        <v>0</v>
      </c>
      <c r="Y37" s="40">
        <f aca="true" t="shared" si="12" ref="Y37:Y68">IF(AND(OR(J37="YES",K37="YES"),(W37=0)),"Trouble",0)</f>
        <v>0</v>
      </c>
      <c r="Z37" s="43">
        <f aca="true" t="shared" si="13" ref="Z37:Z68">IF(AND(OR(AND(ISNUMBER(L37),AND(L37&gt;0,L37&lt;600)),AND(ISNUMBER(L37),AND(L37&gt;0,M37="YES"))),(X37=0)),"Trouble",0)</f>
        <v>0</v>
      </c>
      <c r="AA37" s="96" t="str">
        <f t="shared" si="7"/>
        <v>-</v>
      </c>
      <c r="AB37" s="60">
        <f t="shared" si="8"/>
        <v>0</v>
      </c>
      <c r="AC37" s="40">
        <f t="shared" si="9"/>
        <v>0</v>
      </c>
      <c r="AD37" s="43">
        <f t="shared" si="10"/>
        <v>0</v>
      </c>
      <c r="AE37" s="96" t="str">
        <f aca="true" t="shared" si="14" ref="AE37:AE68">IF(AND(AND(AD37="Initial",AF37=0),AND(ISNUMBER(L37),L37&gt;0)),"RLIS","-")</f>
        <v>-</v>
      </c>
      <c r="AF37" s="60">
        <f aca="true" t="shared" si="15" ref="AF37:AF68">IF(AND(AA37="SRSA",AD37="Initial"),"SRSA",0)</f>
        <v>0</v>
      </c>
    </row>
    <row r="38" spans="1:32" ht="12.75">
      <c r="A38" s="103">
        <v>900990</v>
      </c>
      <c r="B38" s="104">
        <v>33</v>
      </c>
      <c r="C38" s="60" t="s">
        <v>293</v>
      </c>
      <c r="D38" s="40" t="s">
        <v>294</v>
      </c>
      <c r="E38" s="40" t="s">
        <v>295</v>
      </c>
      <c r="F38" s="41">
        <v>6416</v>
      </c>
      <c r="G38" s="42">
        <v>1398</v>
      </c>
      <c r="H38" s="43">
        <v>8606324830</v>
      </c>
      <c r="I38" s="44">
        <v>4</v>
      </c>
      <c r="J38" s="45" t="s">
        <v>550</v>
      </c>
      <c r="K38" s="83"/>
      <c r="L38" s="75"/>
      <c r="M38" s="79"/>
      <c r="N38" s="59">
        <v>4.112149533</v>
      </c>
      <c r="O38" s="45" t="s">
        <v>550</v>
      </c>
      <c r="P38" s="51"/>
      <c r="Q38" s="83" t="str">
        <f t="shared" si="5"/>
        <v>NO</v>
      </c>
      <c r="R38" s="87" t="s">
        <v>550</v>
      </c>
      <c r="S38" s="49"/>
      <c r="T38" s="53"/>
      <c r="U38" s="53"/>
      <c r="V38" s="48"/>
      <c r="W38" s="60">
        <f t="shared" si="11"/>
        <v>0</v>
      </c>
      <c r="X38" s="40">
        <f t="shared" si="6"/>
        <v>0</v>
      </c>
      <c r="Y38" s="40">
        <f t="shared" si="12"/>
        <v>0</v>
      </c>
      <c r="Z38" s="43">
        <f t="shared" si="13"/>
        <v>0</v>
      </c>
      <c r="AA38" s="96" t="str">
        <f t="shared" si="7"/>
        <v>-</v>
      </c>
      <c r="AB38" s="60">
        <f t="shared" si="8"/>
        <v>0</v>
      </c>
      <c r="AC38" s="40">
        <f t="shared" si="9"/>
        <v>0</v>
      </c>
      <c r="AD38" s="43">
        <f t="shared" si="10"/>
        <v>0</v>
      </c>
      <c r="AE38" s="96" t="str">
        <f t="shared" si="14"/>
        <v>-</v>
      </c>
      <c r="AF38" s="60">
        <f t="shared" si="15"/>
        <v>0</v>
      </c>
    </row>
    <row r="39" spans="1:32" ht="12.75">
      <c r="A39" s="103">
        <v>901020</v>
      </c>
      <c r="B39" s="104">
        <v>34</v>
      </c>
      <c r="C39" s="60" t="s">
        <v>296</v>
      </c>
      <c r="D39" s="40" t="s">
        <v>297</v>
      </c>
      <c r="E39" s="40" t="s">
        <v>298</v>
      </c>
      <c r="F39" s="41">
        <v>6810</v>
      </c>
      <c r="G39" s="42">
        <v>6211</v>
      </c>
      <c r="H39" s="43">
        <v>2037974701</v>
      </c>
      <c r="I39" s="44">
        <v>2</v>
      </c>
      <c r="J39" s="45" t="s">
        <v>550</v>
      </c>
      <c r="K39" s="83"/>
      <c r="L39" s="75"/>
      <c r="M39" s="79"/>
      <c r="N39" s="59">
        <v>8.070175439</v>
      </c>
      <c r="O39" s="45" t="s">
        <v>550</v>
      </c>
      <c r="P39" s="51"/>
      <c r="Q39" s="83" t="str">
        <f t="shared" si="5"/>
        <v>NO</v>
      </c>
      <c r="R39" s="87" t="s">
        <v>550</v>
      </c>
      <c r="S39" s="49"/>
      <c r="T39" s="53"/>
      <c r="U39" s="53"/>
      <c r="V39" s="48"/>
      <c r="W39" s="60">
        <f t="shared" si="11"/>
        <v>0</v>
      </c>
      <c r="X39" s="40">
        <f t="shared" si="6"/>
        <v>0</v>
      </c>
      <c r="Y39" s="40">
        <f t="shared" si="12"/>
        <v>0</v>
      </c>
      <c r="Z39" s="43">
        <f t="shared" si="13"/>
        <v>0</v>
      </c>
      <c r="AA39" s="96" t="str">
        <f t="shared" si="7"/>
        <v>-</v>
      </c>
      <c r="AB39" s="60">
        <f t="shared" si="8"/>
        <v>0</v>
      </c>
      <c r="AC39" s="40">
        <f t="shared" si="9"/>
        <v>0</v>
      </c>
      <c r="AD39" s="43">
        <f t="shared" si="10"/>
        <v>0</v>
      </c>
      <c r="AE39" s="96" t="str">
        <f t="shared" si="14"/>
        <v>-</v>
      </c>
      <c r="AF39" s="60">
        <f t="shared" si="15"/>
        <v>0</v>
      </c>
    </row>
    <row r="40" spans="1:32" ht="12.75">
      <c r="A40" s="103">
        <v>901050</v>
      </c>
      <c r="B40" s="104">
        <v>35</v>
      </c>
      <c r="C40" s="60" t="s">
        <v>299</v>
      </c>
      <c r="D40" s="40" t="s">
        <v>300</v>
      </c>
      <c r="E40" s="40" t="s">
        <v>301</v>
      </c>
      <c r="F40" s="41">
        <v>6820</v>
      </c>
      <c r="G40" s="42">
        <v>1167</v>
      </c>
      <c r="H40" s="43">
        <v>2036567400</v>
      </c>
      <c r="I40" s="44">
        <v>4</v>
      </c>
      <c r="J40" s="45" t="s">
        <v>550</v>
      </c>
      <c r="K40" s="83"/>
      <c r="L40" s="75"/>
      <c r="M40" s="79"/>
      <c r="N40" s="59">
        <v>1.609657948</v>
      </c>
      <c r="O40" s="45" t="s">
        <v>550</v>
      </c>
      <c r="P40" s="51"/>
      <c r="Q40" s="83" t="str">
        <f t="shared" si="5"/>
        <v>NO</v>
      </c>
      <c r="R40" s="87" t="s">
        <v>550</v>
      </c>
      <c r="S40" s="49"/>
      <c r="T40" s="53"/>
      <c r="U40" s="53"/>
      <c r="V40" s="48"/>
      <c r="W40" s="60">
        <f t="shared" si="11"/>
        <v>0</v>
      </c>
      <c r="X40" s="40">
        <f t="shared" si="6"/>
        <v>0</v>
      </c>
      <c r="Y40" s="40">
        <f t="shared" si="12"/>
        <v>0</v>
      </c>
      <c r="Z40" s="43">
        <f t="shared" si="13"/>
        <v>0</v>
      </c>
      <c r="AA40" s="96" t="str">
        <f t="shared" si="7"/>
        <v>-</v>
      </c>
      <c r="AB40" s="60">
        <f t="shared" si="8"/>
        <v>0</v>
      </c>
      <c r="AC40" s="40">
        <f t="shared" si="9"/>
        <v>0</v>
      </c>
      <c r="AD40" s="43">
        <f t="shared" si="10"/>
        <v>0</v>
      </c>
      <c r="AE40" s="96" t="str">
        <f t="shared" si="14"/>
        <v>-</v>
      </c>
      <c r="AF40" s="60">
        <f t="shared" si="15"/>
        <v>0</v>
      </c>
    </row>
    <row r="41" spans="1:32" ht="12.75">
      <c r="A41" s="103">
        <v>901080</v>
      </c>
      <c r="B41" s="104">
        <v>36</v>
      </c>
      <c r="C41" s="60" t="s">
        <v>302</v>
      </c>
      <c r="D41" s="40" t="s">
        <v>512</v>
      </c>
      <c r="E41" s="40" t="s">
        <v>275</v>
      </c>
      <c r="F41" s="41">
        <v>6417</v>
      </c>
      <c r="G41" s="42">
        <v>187</v>
      </c>
      <c r="H41" s="43">
        <v>8605262417</v>
      </c>
      <c r="I41" s="44" t="s">
        <v>556</v>
      </c>
      <c r="J41" s="45" t="s">
        <v>550</v>
      </c>
      <c r="K41" s="83" t="s">
        <v>547</v>
      </c>
      <c r="L41" s="75">
        <v>375</v>
      </c>
      <c r="M41" s="79" t="s">
        <v>548</v>
      </c>
      <c r="N41" s="59">
        <v>4.809619238</v>
      </c>
      <c r="O41" s="45" t="s">
        <v>550</v>
      </c>
      <c r="P41" s="51"/>
      <c r="Q41" s="83" t="str">
        <f t="shared" si="5"/>
        <v>NO</v>
      </c>
      <c r="R41" s="87" t="s">
        <v>550</v>
      </c>
      <c r="S41" s="54">
        <v>15250</v>
      </c>
      <c r="T41" s="55">
        <v>4358</v>
      </c>
      <c r="U41" s="55">
        <v>4108</v>
      </c>
      <c r="V41" s="56">
        <v>1246</v>
      </c>
      <c r="W41" s="60">
        <f t="shared" si="11"/>
        <v>1</v>
      </c>
      <c r="X41" s="40">
        <f t="shared" si="6"/>
        <v>1</v>
      </c>
      <c r="Y41" s="40">
        <f t="shared" si="12"/>
        <v>0</v>
      </c>
      <c r="Z41" s="43">
        <f t="shared" si="13"/>
        <v>0</v>
      </c>
      <c r="AA41" s="96" t="str">
        <f t="shared" si="7"/>
        <v>SRSA</v>
      </c>
      <c r="AB41" s="60">
        <f t="shared" si="8"/>
        <v>0</v>
      </c>
      <c r="AC41" s="40">
        <f t="shared" si="9"/>
        <v>0</v>
      </c>
      <c r="AD41" s="43">
        <f t="shared" si="10"/>
        <v>0</v>
      </c>
      <c r="AE41" s="96" t="str">
        <f t="shared" si="14"/>
        <v>-</v>
      </c>
      <c r="AF41" s="60">
        <f t="shared" si="15"/>
        <v>0</v>
      </c>
    </row>
    <row r="42" spans="1:32" ht="12.75">
      <c r="A42" s="103">
        <v>900027</v>
      </c>
      <c r="B42" s="104">
        <v>337</v>
      </c>
      <c r="C42" s="60" t="s">
        <v>205</v>
      </c>
      <c r="D42" s="40" t="s">
        <v>206</v>
      </c>
      <c r="E42" s="40" t="s">
        <v>503</v>
      </c>
      <c r="F42" s="41">
        <v>6134</v>
      </c>
      <c r="G42" s="42" t="s">
        <v>543</v>
      </c>
      <c r="H42" s="43">
        <v>8604186691</v>
      </c>
      <c r="I42" s="44">
        <v>2</v>
      </c>
      <c r="J42" s="45" t="s">
        <v>550</v>
      </c>
      <c r="K42" s="83"/>
      <c r="L42" s="75"/>
      <c r="M42" s="79"/>
      <c r="N42" s="59" t="s">
        <v>551</v>
      </c>
      <c r="O42" s="45" t="s">
        <v>551</v>
      </c>
      <c r="P42" s="51"/>
      <c r="Q42" s="83" t="str">
        <f t="shared" si="5"/>
        <v>NO</v>
      </c>
      <c r="R42" s="87" t="s">
        <v>550</v>
      </c>
      <c r="S42" s="49"/>
      <c r="T42" s="53"/>
      <c r="U42" s="53"/>
      <c r="V42" s="48"/>
      <c r="W42" s="60">
        <f t="shared" si="11"/>
        <v>0</v>
      </c>
      <c r="X42" s="40">
        <f t="shared" si="6"/>
        <v>0</v>
      </c>
      <c r="Y42" s="40">
        <f t="shared" si="12"/>
        <v>0</v>
      </c>
      <c r="Z42" s="43">
        <f t="shared" si="13"/>
        <v>0</v>
      </c>
      <c r="AA42" s="96" t="str">
        <f t="shared" si="7"/>
        <v>-</v>
      </c>
      <c r="AB42" s="60">
        <f t="shared" si="8"/>
        <v>0</v>
      </c>
      <c r="AC42" s="40">
        <f t="shared" si="9"/>
        <v>0</v>
      </c>
      <c r="AD42" s="43">
        <f t="shared" si="10"/>
        <v>0</v>
      </c>
      <c r="AE42" s="96" t="str">
        <f t="shared" si="14"/>
        <v>-</v>
      </c>
      <c r="AF42" s="60">
        <f t="shared" si="15"/>
        <v>0</v>
      </c>
    </row>
    <row r="43" spans="1:32" ht="12.75">
      <c r="A43" s="103">
        <v>901110</v>
      </c>
      <c r="B43" s="104">
        <v>37</v>
      </c>
      <c r="C43" s="60" t="s">
        <v>303</v>
      </c>
      <c r="D43" s="40" t="s">
        <v>304</v>
      </c>
      <c r="E43" s="40" t="s">
        <v>305</v>
      </c>
      <c r="F43" s="41">
        <v>6418</v>
      </c>
      <c r="G43" s="42">
        <v>373</v>
      </c>
      <c r="H43" s="43">
        <v>2037365027</v>
      </c>
      <c r="I43" s="44">
        <v>4</v>
      </c>
      <c r="J43" s="45" t="s">
        <v>550</v>
      </c>
      <c r="K43" s="83"/>
      <c r="L43" s="75"/>
      <c r="M43" s="79"/>
      <c r="N43" s="59">
        <v>11.93415638</v>
      </c>
      <c r="O43" s="45" t="s">
        <v>550</v>
      </c>
      <c r="P43" s="51"/>
      <c r="Q43" s="83" t="str">
        <f t="shared" si="5"/>
        <v>NO</v>
      </c>
      <c r="R43" s="87" t="s">
        <v>550</v>
      </c>
      <c r="S43" s="49"/>
      <c r="T43" s="53"/>
      <c r="U43" s="53"/>
      <c r="V43" s="48"/>
      <c r="W43" s="60">
        <f t="shared" si="11"/>
        <v>0</v>
      </c>
      <c r="X43" s="40">
        <f t="shared" si="6"/>
        <v>0</v>
      </c>
      <c r="Y43" s="40">
        <f t="shared" si="12"/>
        <v>0</v>
      </c>
      <c r="Z43" s="43">
        <f t="shared" si="13"/>
        <v>0</v>
      </c>
      <c r="AA43" s="96" t="str">
        <f t="shared" si="7"/>
        <v>-</v>
      </c>
      <c r="AB43" s="60">
        <f t="shared" si="8"/>
        <v>0</v>
      </c>
      <c r="AC43" s="40">
        <f t="shared" si="9"/>
        <v>0</v>
      </c>
      <c r="AD43" s="43">
        <f t="shared" si="10"/>
        <v>0</v>
      </c>
      <c r="AE43" s="96" t="str">
        <f t="shared" si="14"/>
        <v>-</v>
      </c>
      <c r="AF43" s="60">
        <f t="shared" si="15"/>
        <v>0</v>
      </c>
    </row>
    <row r="44" spans="1:32" ht="12.75">
      <c r="A44" s="103">
        <v>901170</v>
      </c>
      <c r="B44" s="104">
        <v>40</v>
      </c>
      <c r="C44" s="60" t="s">
        <v>306</v>
      </c>
      <c r="D44" s="40" t="s">
        <v>307</v>
      </c>
      <c r="E44" s="40" t="s">
        <v>308</v>
      </c>
      <c r="F44" s="41">
        <v>6026</v>
      </c>
      <c r="G44" s="42">
        <v>158</v>
      </c>
      <c r="H44" s="43">
        <v>8606536486</v>
      </c>
      <c r="I44" s="44">
        <v>8</v>
      </c>
      <c r="J44" s="45" t="s">
        <v>553</v>
      </c>
      <c r="K44" s="83" t="s">
        <v>547</v>
      </c>
      <c r="L44" s="75">
        <v>888</v>
      </c>
      <c r="M44" s="79" t="s">
        <v>548</v>
      </c>
      <c r="N44" s="59">
        <v>1.094091904</v>
      </c>
      <c r="O44" s="45" t="s">
        <v>550</v>
      </c>
      <c r="P44" s="51"/>
      <c r="Q44" s="83" t="str">
        <f t="shared" si="5"/>
        <v>NO</v>
      </c>
      <c r="R44" s="87" t="s">
        <v>553</v>
      </c>
      <c r="S44" s="54">
        <v>12096</v>
      </c>
      <c r="T44" s="53">
        <v>0</v>
      </c>
      <c r="U44" s="55">
        <v>1773</v>
      </c>
      <c r="V44" s="56">
        <v>2391</v>
      </c>
      <c r="W44" s="60">
        <f t="shared" si="11"/>
        <v>1</v>
      </c>
      <c r="X44" s="40">
        <f t="shared" si="6"/>
        <v>0</v>
      </c>
      <c r="Y44" s="40">
        <f t="shared" si="12"/>
        <v>0</v>
      </c>
      <c r="Z44" s="43">
        <f t="shared" si="13"/>
        <v>0</v>
      </c>
      <c r="AA44" s="96" t="str">
        <f t="shared" si="7"/>
        <v>-</v>
      </c>
      <c r="AB44" s="60">
        <f t="shared" si="8"/>
        <v>1</v>
      </c>
      <c r="AC44" s="40">
        <f t="shared" si="9"/>
        <v>0</v>
      </c>
      <c r="AD44" s="43">
        <f t="shared" si="10"/>
        <v>0</v>
      </c>
      <c r="AE44" s="96" t="str">
        <f t="shared" si="14"/>
        <v>-</v>
      </c>
      <c r="AF44" s="60">
        <f t="shared" si="15"/>
        <v>0</v>
      </c>
    </row>
    <row r="45" spans="1:32" ht="12.75">
      <c r="A45" s="103">
        <v>901200</v>
      </c>
      <c r="B45" s="104">
        <v>41</v>
      </c>
      <c r="C45" s="60" t="s">
        <v>309</v>
      </c>
      <c r="D45" s="40" t="s">
        <v>310</v>
      </c>
      <c r="E45" s="40" t="s">
        <v>311</v>
      </c>
      <c r="F45" s="41">
        <v>6469</v>
      </c>
      <c r="G45" s="42">
        <v>401</v>
      </c>
      <c r="H45" s="43">
        <v>8608735090</v>
      </c>
      <c r="I45" s="44">
        <v>8</v>
      </c>
      <c r="J45" s="45" t="s">
        <v>553</v>
      </c>
      <c r="K45" s="83" t="s">
        <v>548</v>
      </c>
      <c r="L45" s="97">
        <v>1420</v>
      </c>
      <c r="M45" s="79" t="s">
        <v>548</v>
      </c>
      <c r="N45" s="59">
        <v>2.959697733</v>
      </c>
      <c r="O45" s="45" t="s">
        <v>550</v>
      </c>
      <c r="P45" s="51"/>
      <c r="Q45" s="83" t="str">
        <f t="shared" si="5"/>
        <v>NO</v>
      </c>
      <c r="R45" s="87" t="s">
        <v>553</v>
      </c>
      <c r="S45" s="54">
        <v>44855</v>
      </c>
      <c r="T45" s="55">
        <v>4082</v>
      </c>
      <c r="U45" s="55">
        <v>5924</v>
      </c>
      <c r="V45" s="56">
        <v>4424</v>
      </c>
      <c r="W45" s="60">
        <f t="shared" si="11"/>
        <v>1</v>
      </c>
      <c r="X45" s="40">
        <f t="shared" si="6"/>
        <v>0</v>
      </c>
      <c r="Y45" s="40">
        <f t="shared" si="12"/>
        <v>0</v>
      </c>
      <c r="Z45" s="43">
        <f t="shared" si="13"/>
        <v>0</v>
      </c>
      <c r="AA45" s="96" t="str">
        <f t="shared" si="7"/>
        <v>-</v>
      </c>
      <c r="AB45" s="60">
        <f t="shared" si="8"/>
        <v>1</v>
      </c>
      <c r="AC45" s="40">
        <f t="shared" si="9"/>
        <v>0</v>
      </c>
      <c r="AD45" s="43">
        <f t="shared" si="10"/>
        <v>0</v>
      </c>
      <c r="AE45" s="96" t="str">
        <f t="shared" si="14"/>
        <v>-</v>
      </c>
      <c r="AF45" s="60">
        <f t="shared" si="15"/>
        <v>0</v>
      </c>
    </row>
    <row r="46" spans="1:32" ht="12.75">
      <c r="A46" s="103">
        <v>901230</v>
      </c>
      <c r="B46" s="104">
        <v>42</v>
      </c>
      <c r="C46" s="60" t="s">
        <v>312</v>
      </c>
      <c r="D46" s="40" t="s">
        <v>313</v>
      </c>
      <c r="E46" s="40" t="s">
        <v>314</v>
      </c>
      <c r="F46" s="41">
        <v>6424</v>
      </c>
      <c r="G46" s="42">
        <v>1119</v>
      </c>
      <c r="H46" s="43">
        <v>8603654000</v>
      </c>
      <c r="I46" s="44" t="s">
        <v>556</v>
      </c>
      <c r="J46" s="45" t="s">
        <v>550</v>
      </c>
      <c r="K46" s="83"/>
      <c r="L46" s="75"/>
      <c r="M46" s="79"/>
      <c r="N46" s="59">
        <v>4.393115942</v>
      </c>
      <c r="O46" s="45" t="s">
        <v>550</v>
      </c>
      <c r="P46" s="51"/>
      <c r="Q46" s="83" t="str">
        <f t="shared" si="5"/>
        <v>NO</v>
      </c>
      <c r="R46" s="87" t="s">
        <v>550</v>
      </c>
      <c r="S46" s="49"/>
      <c r="T46" s="53"/>
      <c r="U46" s="53"/>
      <c r="V46" s="48"/>
      <c r="W46" s="60">
        <f t="shared" si="11"/>
        <v>0</v>
      </c>
      <c r="X46" s="40">
        <f t="shared" si="6"/>
        <v>0</v>
      </c>
      <c r="Y46" s="40">
        <f t="shared" si="12"/>
        <v>0</v>
      </c>
      <c r="Z46" s="43">
        <f t="shared" si="13"/>
        <v>0</v>
      </c>
      <c r="AA46" s="96" t="str">
        <f t="shared" si="7"/>
        <v>-</v>
      </c>
      <c r="AB46" s="60">
        <f t="shared" si="8"/>
        <v>0</v>
      </c>
      <c r="AC46" s="40">
        <f t="shared" si="9"/>
        <v>0</v>
      </c>
      <c r="AD46" s="43">
        <f t="shared" si="10"/>
        <v>0</v>
      </c>
      <c r="AE46" s="96" t="str">
        <f t="shared" si="14"/>
        <v>-</v>
      </c>
      <c r="AF46" s="60">
        <f t="shared" si="15"/>
        <v>0</v>
      </c>
    </row>
    <row r="47" spans="1:32" ht="12.75">
      <c r="A47" s="103">
        <v>901260</v>
      </c>
      <c r="B47" s="104">
        <v>43</v>
      </c>
      <c r="C47" s="60" t="s">
        <v>315</v>
      </c>
      <c r="D47" s="40" t="s">
        <v>316</v>
      </c>
      <c r="E47" s="40" t="s">
        <v>317</v>
      </c>
      <c r="F47" s="41">
        <v>6108</v>
      </c>
      <c r="G47" s="42">
        <v>2681</v>
      </c>
      <c r="H47" s="43">
        <v>8606225107</v>
      </c>
      <c r="I47" s="44">
        <v>4</v>
      </c>
      <c r="J47" s="45" t="s">
        <v>550</v>
      </c>
      <c r="K47" s="83"/>
      <c r="L47" s="75"/>
      <c r="M47" s="79"/>
      <c r="N47" s="59">
        <v>12.85288042</v>
      </c>
      <c r="O47" s="45" t="s">
        <v>550</v>
      </c>
      <c r="P47" s="51"/>
      <c r="Q47" s="83" t="str">
        <f t="shared" si="5"/>
        <v>NO</v>
      </c>
      <c r="R47" s="87" t="s">
        <v>550</v>
      </c>
      <c r="S47" s="49"/>
      <c r="T47" s="53"/>
      <c r="U47" s="53"/>
      <c r="V47" s="48"/>
      <c r="W47" s="60">
        <f t="shared" si="11"/>
        <v>0</v>
      </c>
      <c r="X47" s="40">
        <f t="shared" si="6"/>
        <v>0</v>
      </c>
      <c r="Y47" s="40">
        <f t="shared" si="12"/>
        <v>0</v>
      </c>
      <c r="Z47" s="43">
        <f t="shared" si="13"/>
        <v>0</v>
      </c>
      <c r="AA47" s="96" t="str">
        <f t="shared" si="7"/>
        <v>-</v>
      </c>
      <c r="AB47" s="60">
        <f t="shared" si="8"/>
        <v>0</v>
      </c>
      <c r="AC47" s="40">
        <f t="shared" si="9"/>
        <v>0</v>
      </c>
      <c r="AD47" s="43">
        <f t="shared" si="10"/>
        <v>0</v>
      </c>
      <c r="AE47" s="96" t="str">
        <f t="shared" si="14"/>
        <v>-</v>
      </c>
      <c r="AF47" s="60">
        <f t="shared" si="15"/>
        <v>0</v>
      </c>
    </row>
    <row r="48" spans="1:32" ht="12.75">
      <c r="A48" s="103">
        <v>901290</v>
      </c>
      <c r="B48" s="104">
        <v>44</v>
      </c>
      <c r="C48" s="60" t="s">
        <v>318</v>
      </c>
      <c r="D48" s="40" t="s">
        <v>319</v>
      </c>
      <c r="E48" s="40" t="s">
        <v>320</v>
      </c>
      <c r="F48" s="41">
        <v>6513</v>
      </c>
      <c r="G48" s="42">
        <v>1597</v>
      </c>
      <c r="H48" s="43">
        <v>2034683261</v>
      </c>
      <c r="I48" s="44" t="s">
        <v>554</v>
      </c>
      <c r="J48" s="45" t="s">
        <v>550</v>
      </c>
      <c r="K48" s="83"/>
      <c r="L48" s="75"/>
      <c r="M48" s="79"/>
      <c r="N48" s="59">
        <v>5.222437137</v>
      </c>
      <c r="O48" s="45" t="s">
        <v>550</v>
      </c>
      <c r="P48" s="51"/>
      <c r="Q48" s="83" t="str">
        <f t="shared" si="5"/>
        <v>NO</v>
      </c>
      <c r="R48" s="87" t="s">
        <v>550</v>
      </c>
      <c r="S48" s="49"/>
      <c r="T48" s="53"/>
      <c r="U48" s="53"/>
      <c r="V48" s="48"/>
      <c r="W48" s="60">
        <f t="shared" si="11"/>
        <v>0</v>
      </c>
      <c r="X48" s="40">
        <f t="shared" si="6"/>
        <v>0</v>
      </c>
      <c r="Y48" s="40">
        <f t="shared" si="12"/>
        <v>0</v>
      </c>
      <c r="Z48" s="43">
        <f t="shared" si="13"/>
        <v>0</v>
      </c>
      <c r="AA48" s="96" t="str">
        <f t="shared" si="7"/>
        <v>-</v>
      </c>
      <c r="AB48" s="60">
        <f t="shared" si="8"/>
        <v>0</v>
      </c>
      <c r="AC48" s="40">
        <f t="shared" si="9"/>
        <v>0</v>
      </c>
      <c r="AD48" s="43">
        <f t="shared" si="10"/>
        <v>0</v>
      </c>
      <c r="AE48" s="96" t="str">
        <f t="shared" si="14"/>
        <v>-</v>
      </c>
      <c r="AF48" s="60">
        <f t="shared" si="15"/>
        <v>0</v>
      </c>
    </row>
    <row r="49" spans="1:32" ht="12.75">
      <c r="A49" s="103">
        <v>901320</v>
      </c>
      <c r="B49" s="104">
        <v>45</v>
      </c>
      <c r="C49" s="60" t="s">
        <v>321</v>
      </c>
      <c r="D49" s="40" t="s">
        <v>322</v>
      </c>
      <c r="E49" s="40" t="s">
        <v>323</v>
      </c>
      <c r="F49" s="41">
        <v>6333</v>
      </c>
      <c r="G49" s="42">
        <v>176</v>
      </c>
      <c r="H49" s="43">
        <v>8607393966</v>
      </c>
      <c r="I49" s="44" t="s">
        <v>556</v>
      </c>
      <c r="J49" s="45" t="s">
        <v>550</v>
      </c>
      <c r="K49" s="83"/>
      <c r="L49" s="75"/>
      <c r="M49" s="79"/>
      <c r="N49" s="59">
        <v>4.183006536</v>
      </c>
      <c r="O49" s="45" t="s">
        <v>550</v>
      </c>
      <c r="P49" s="51"/>
      <c r="Q49" s="83" t="str">
        <f t="shared" si="5"/>
        <v>NO</v>
      </c>
      <c r="R49" s="87" t="s">
        <v>550</v>
      </c>
      <c r="S49" s="49"/>
      <c r="T49" s="53"/>
      <c r="U49" s="53"/>
      <c r="V49" s="48"/>
      <c r="W49" s="60">
        <f t="shared" si="11"/>
        <v>0</v>
      </c>
      <c r="X49" s="40">
        <f t="shared" si="6"/>
        <v>0</v>
      </c>
      <c r="Y49" s="40">
        <f t="shared" si="12"/>
        <v>0</v>
      </c>
      <c r="Z49" s="43">
        <f t="shared" si="13"/>
        <v>0</v>
      </c>
      <c r="AA49" s="96" t="str">
        <f t="shared" si="7"/>
        <v>-</v>
      </c>
      <c r="AB49" s="60">
        <f t="shared" si="8"/>
        <v>0</v>
      </c>
      <c r="AC49" s="40">
        <f t="shared" si="9"/>
        <v>0</v>
      </c>
      <c r="AD49" s="43">
        <f t="shared" si="10"/>
        <v>0</v>
      </c>
      <c r="AE49" s="96" t="str">
        <f t="shared" si="14"/>
        <v>-</v>
      </c>
      <c r="AF49" s="60">
        <f t="shared" si="15"/>
        <v>0</v>
      </c>
    </row>
    <row r="50" spans="1:32" ht="12.75">
      <c r="A50" s="103">
        <v>901350</v>
      </c>
      <c r="B50" s="104">
        <v>47</v>
      </c>
      <c r="C50" s="60" t="s">
        <v>324</v>
      </c>
      <c r="D50" s="40" t="s">
        <v>325</v>
      </c>
      <c r="E50" s="40" t="s">
        <v>326</v>
      </c>
      <c r="F50" s="41">
        <v>6016</v>
      </c>
      <c r="G50" s="42">
        <v>9552</v>
      </c>
      <c r="H50" s="43">
        <v>8606233346</v>
      </c>
      <c r="I50" s="44" t="s">
        <v>556</v>
      </c>
      <c r="J50" s="45" t="s">
        <v>550</v>
      </c>
      <c r="K50" s="83"/>
      <c r="L50" s="75"/>
      <c r="M50" s="79"/>
      <c r="N50" s="59">
        <v>1.670792079</v>
      </c>
      <c r="O50" s="45" t="s">
        <v>550</v>
      </c>
      <c r="P50" s="51"/>
      <c r="Q50" s="83" t="str">
        <f t="shared" si="5"/>
        <v>NO</v>
      </c>
      <c r="R50" s="87" t="s">
        <v>550</v>
      </c>
      <c r="S50" s="49"/>
      <c r="T50" s="53"/>
      <c r="U50" s="53"/>
      <c r="V50" s="48"/>
      <c r="W50" s="60">
        <f t="shared" si="11"/>
        <v>0</v>
      </c>
      <c r="X50" s="40">
        <f t="shared" si="6"/>
        <v>0</v>
      </c>
      <c r="Y50" s="40">
        <f t="shared" si="12"/>
        <v>0</v>
      </c>
      <c r="Z50" s="43">
        <f t="shared" si="13"/>
        <v>0</v>
      </c>
      <c r="AA50" s="96" t="str">
        <f t="shared" si="7"/>
        <v>-</v>
      </c>
      <c r="AB50" s="60">
        <f t="shared" si="8"/>
        <v>0</v>
      </c>
      <c r="AC50" s="40">
        <f t="shared" si="9"/>
        <v>0</v>
      </c>
      <c r="AD50" s="43">
        <f t="shared" si="10"/>
        <v>0</v>
      </c>
      <c r="AE50" s="96" t="str">
        <f t="shared" si="14"/>
        <v>-</v>
      </c>
      <c r="AF50" s="60">
        <f t="shared" si="15"/>
        <v>0</v>
      </c>
    </row>
    <row r="51" spans="1:32" ht="12.75">
      <c r="A51" s="103">
        <v>901360</v>
      </c>
      <c r="B51" s="104">
        <v>253</v>
      </c>
      <c r="C51" s="60" t="s">
        <v>327</v>
      </c>
      <c r="D51" s="40" t="s">
        <v>328</v>
      </c>
      <c r="E51" s="40" t="s">
        <v>501</v>
      </c>
      <c r="F51" s="41">
        <v>6247</v>
      </c>
      <c r="G51" s="42">
        <v>1612</v>
      </c>
      <c r="H51" s="43">
        <v>8604550707</v>
      </c>
      <c r="I51" s="44">
        <v>8</v>
      </c>
      <c r="J51" s="45" t="s">
        <v>553</v>
      </c>
      <c r="K51" s="83" t="s">
        <v>548</v>
      </c>
      <c r="L51" s="75">
        <v>56</v>
      </c>
      <c r="M51" s="79" t="s">
        <v>548</v>
      </c>
      <c r="N51" s="59" t="s">
        <v>551</v>
      </c>
      <c r="O51" s="45" t="s">
        <v>551</v>
      </c>
      <c r="P51" s="51"/>
      <c r="Q51" s="83" t="str">
        <f t="shared" si="5"/>
        <v>NO</v>
      </c>
      <c r="R51" s="87" t="s">
        <v>553</v>
      </c>
      <c r="S51" s="54">
        <v>3210</v>
      </c>
      <c r="T51" s="53">
        <v>0</v>
      </c>
      <c r="U51" s="53">
        <v>124</v>
      </c>
      <c r="V51" s="48">
        <v>273</v>
      </c>
      <c r="W51" s="60">
        <f t="shared" si="11"/>
        <v>1</v>
      </c>
      <c r="X51" s="40">
        <f t="shared" si="6"/>
        <v>1</v>
      </c>
      <c r="Y51" s="40">
        <f t="shared" si="12"/>
        <v>0</v>
      </c>
      <c r="Z51" s="43">
        <f t="shared" si="13"/>
        <v>0</v>
      </c>
      <c r="AA51" s="96" t="str">
        <f t="shared" si="7"/>
        <v>SRSA</v>
      </c>
      <c r="AB51" s="60">
        <f t="shared" si="8"/>
        <v>1</v>
      </c>
      <c r="AC51" s="40">
        <f t="shared" si="9"/>
        <v>0</v>
      </c>
      <c r="AD51" s="43">
        <f t="shared" si="10"/>
        <v>0</v>
      </c>
      <c r="AE51" s="96" t="str">
        <f t="shared" si="14"/>
        <v>-</v>
      </c>
      <c r="AF51" s="60">
        <f t="shared" si="15"/>
        <v>0</v>
      </c>
    </row>
    <row r="52" spans="1:32" ht="12.75">
      <c r="A52" s="103">
        <v>901380</v>
      </c>
      <c r="B52" s="104">
        <v>39</v>
      </c>
      <c r="C52" s="60" t="s">
        <v>329</v>
      </c>
      <c r="D52" s="40" t="s">
        <v>486</v>
      </c>
      <c r="E52" s="40" t="s">
        <v>330</v>
      </c>
      <c r="F52" s="41">
        <v>6242</v>
      </c>
      <c r="G52" s="42">
        <v>158</v>
      </c>
      <c r="H52" s="43">
        <v>8609741130</v>
      </c>
      <c r="I52" s="44">
        <v>8</v>
      </c>
      <c r="J52" s="45" t="s">
        <v>553</v>
      </c>
      <c r="K52" s="83" t="s">
        <v>548</v>
      </c>
      <c r="L52" s="75">
        <v>182</v>
      </c>
      <c r="M52" s="79" t="s">
        <v>548</v>
      </c>
      <c r="N52" s="59">
        <v>9.6875</v>
      </c>
      <c r="O52" s="45" t="s">
        <v>550</v>
      </c>
      <c r="P52" s="51"/>
      <c r="Q52" s="83" t="str">
        <f t="shared" si="5"/>
        <v>NO</v>
      </c>
      <c r="R52" s="87" t="s">
        <v>553</v>
      </c>
      <c r="S52" s="54">
        <v>6594</v>
      </c>
      <c r="T52" s="53">
        <v>780</v>
      </c>
      <c r="U52" s="53">
        <v>865</v>
      </c>
      <c r="V52" s="48">
        <v>638</v>
      </c>
      <c r="W52" s="60">
        <f t="shared" si="11"/>
        <v>1</v>
      </c>
      <c r="X52" s="40">
        <f t="shared" si="6"/>
        <v>1</v>
      </c>
      <c r="Y52" s="40">
        <f t="shared" si="12"/>
        <v>0</v>
      </c>
      <c r="Z52" s="43">
        <f t="shared" si="13"/>
        <v>0</v>
      </c>
      <c r="AA52" s="96" t="str">
        <f t="shared" si="7"/>
        <v>SRSA</v>
      </c>
      <c r="AB52" s="60">
        <f t="shared" si="8"/>
        <v>1</v>
      </c>
      <c r="AC52" s="40">
        <f t="shared" si="9"/>
        <v>0</v>
      </c>
      <c r="AD52" s="43">
        <f t="shared" si="10"/>
        <v>0</v>
      </c>
      <c r="AE52" s="96" t="str">
        <f t="shared" si="14"/>
        <v>-</v>
      </c>
      <c r="AF52" s="60">
        <f t="shared" si="15"/>
        <v>0</v>
      </c>
    </row>
    <row r="53" spans="1:32" ht="12.75">
      <c r="A53" s="103">
        <v>901410</v>
      </c>
      <c r="B53" s="104">
        <v>46</v>
      </c>
      <c r="C53" s="60" t="s">
        <v>331</v>
      </c>
      <c r="D53" s="40" t="s">
        <v>332</v>
      </c>
      <c r="E53" s="40" t="s">
        <v>333</v>
      </c>
      <c r="F53" s="41">
        <v>6468</v>
      </c>
      <c r="G53" s="42">
        <v>2853</v>
      </c>
      <c r="H53" s="43">
        <v>2032612513</v>
      </c>
      <c r="I53" s="44" t="s">
        <v>556</v>
      </c>
      <c r="J53" s="45" t="s">
        <v>550</v>
      </c>
      <c r="K53" s="83"/>
      <c r="L53" s="75"/>
      <c r="M53" s="79"/>
      <c r="N53" s="59">
        <v>2.150537634</v>
      </c>
      <c r="O53" s="45" t="s">
        <v>550</v>
      </c>
      <c r="P53" s="51"/>
      <c r="Q53" s="83" t="str">
        <f t="shared" si="5"/>
        <v>NO</v>
      </c>
      <c r="R53" s="87" t="s">
        <v>550</v>
      </c>
      <c r="S53" s="49"/>
      <c r="T53" s="53"/>
      <c r="U53" s="53"/>
      <c r="V53" s="48"/>
      <c r="W53" s="60">
        <f t="shared" si="11"/>
        <v>0</v>
      </c>
      <c r="X53" s="40">
        <f t="shared" si="6"/>
        <v>0</v>
      </c>
      <c r="Y53" s="40">
        <f t="shared" si="12"/>
        <v>0</v>
      </c>
      <c r="Z53" s="43">
        <f t="shared" si="13"/>
        <v>0</v>
      </c>
      <c r="AA53" s="96" t="str">
        <f t="shared" si="7"/>
        <v>-</v>
      </c>
      <c r="AB53" s="60">
        <f t="shared" si="8"/>
        <v>0</v>
      </c>
      <c r="AC53" s="40">
        <f t="shared" si="9"/>
        <v>0</v>
      </c>
      <c r="AD53" s="43">
        <f t="shared" si="10"/>
        <v>0</v>
      </c>
      <c r="AE53" s="96" t="str">
        <f t="shared" si="14"/>
        <v>-</v>
      </c>
      <c r="AF53" s="60">
        <f t="shared" si="15"/>
        <v>0</v>
      </c>
    </row>
    <row r="54" spans="1:32" ht="12.75">
      <c r="A54" s="103">
        <v>903512</v>
      </c>
      <c r="B54" s="104">
        <v>242</v>
      </c>
      <c r="C54" s="60" t="s">
        <v>2</v>
      </c>
      <c r="D54" s="40" t="s">
        <v>3</v>
      </c>
      <c r="E54" s="40" t="s">
        <v>298</v>
      </c>
      <c r="F54" s="41">
        <v>6810</v>
      </c>
      <c r="G54" s="42" t="s">
        <v>543</v>
      </c>
      <c r="H54" s="43">
        <v>8605670863</v>
      </c>
      <c r="I54" s="44">
        <v>7</v>
      </c>
      <c r="J54" s="45" t="s">
        <v>553</v>
      </c>
      <c r="K54" s="83" t="s">
        <v>548</v>
      </c>
      <c r="L54" s="75">
        <v>204</v>
      </c>
      <c r="M54" s="79" t="s">
        <v>548</v>
      </c>
      <c r="N54" s="59" t="s">
        <v>551</v>
      </c>
      <c r="O54" s="45" t="s">
        <v>551</v>
      </c>
      <c r="P54" s="51"/>
      <c r="Q54" s="83" t="str">
        <f t="shared" si="5"/>
        <v>NO</v>
      </c>
      <c r="R54" s="87" t="s">
        <v>553</v>
      </c>
      <c r="S54" s="54">
        <v>1004</v>
      </c>
      <c r="T54" s="53">
        <v>0</v>
      </c>
      <c r="U54" s="53">
        <v>475</v>
      </c>
      <c r="V54" s="56">
        <v>1047</v>
      </c>
      <c r="W54" s="60">
        <f t="shared" si="11"/>
        <v>1</v>
      </c>
      <c r="X54" s="40">
        <f t="shared" si="6"/>
        <v>1</v>
      </c>
      <c r="Y54" s="40">
        <f t="shared" si="12"/>
        <v>0</v>
      </c>
      <c r="Z54" s="43">
        <f t="shared" si="13"/>
        <v>0</v>
      </c>
      <c r="AA54" s="96" t="str">
        <f t="shared" si="7"/>
        <v>SRSA</v>
      </c>
      <c r="AB54" s="60">
        <f t="shared" si="8"/>
        <v>1</v>
      </c>
      <c r="AC54" s="40">
        <f t="shared" si="9"/>
        <v>0</v>
      </c>
      <c r="AD54" s="43">
        <f t="shared" si="10"/>
        <v>0</v>
      </c>
      <c r="AE54" s="96" t="str">
        <f t="shared" si="14"/>
        <v>-</v>
      </c>
      <c r="AF54" s="60">
        <f t="shared" si="15"/>
        <v>0</v>
      </c>
    </row>
    <row r="55" spans="1:32" ht="12.75">
      <c r="A55" s="103">
        <v>901440</v>
      </c>
      <c r="B55" s="104">
        <v>48</v>
      </c>
      <c r="C55" s="60" t="s">
        <v>334</v>
      </c>
      <c r="D55" s="40" t="s">
        <v>162</v>
      </c>
      <c r="E55" s="40" t="s">
        <v>335</v>
      </c>
      <c r="F55" s="41">
        <v>6029</v>
      </c>
      <c r="G55" s="42">
        <v>3341</v>
      </c>
      <c r="H55" s="43">
        <v>8608962300</v>
      </c>
      <c r="I55" s="44">
        <v>4</v>
      </c>
      <c r="J55" s="45" t="s">
        <v>550</v>
      </c>
      <c r="K55" s="83"/>
      <c r="L55" s="75"/>
      <c r="M55" s="79"/>
      <c r="N55" s="59">
        <v>4.315960912</v>
      </c>
      <c r="O55" s="45" t="s">
        <v>550</v>
      </c>
      <c r="P55" s="51"/>
      <c r="Q55" s="83" t="str">
        <f t="shared" si="5"/>
        <v>NO</v>
      </c>
      <c r="R55" s="87" t="s">
        <v>550</v>
      </c>
      <c r="S55" s="49"/>
      <c r="T55" s="53"/>
      <c r="U55" s="53"/>
      <c r="V55" s="48"/>
      <c r="W55" s="60">
        <f t="shared" si="11"/>
        <v>0</v>
      </c>
      <c r="X55" s="40">
        <f t="shared" si="6"/>
        <v>0</v>
      </c>
      <c r="Y55" s="40">
        <f t="shared" si="12"/>
        <v>0</v>
      </c>
      <c r="Z55" s="43">
        <f t="shared" si="13"/>
        <v>0</v>
      </c>
      <c r="AA55" s="96" t="str">
        <f t="shared" si="7"/>
        <v>-</v>
      </c>
      <c r="AB55" s="60">
        <f t="shared" si="8"/>
        <v>0</v>
      </c>
      <c r="AC55" s="40">
        <f t="shared" si="9"/>
        <v>0</v>
      </c>
      <c r="AD55" s="43">
        <f t="shared" si="10"/>
        <v>0</v>
      </c>
      <c r="AE55" s="96" t="str">
        <f t="shared" si="14"/>
        <v>-</v>
      </c>
      <c r="AF55" s="60">
        <f t="shared" si="15"/>
        <v>0</v>
      </c>
    </row>
    <row r="56" spans="1:32" ht="12.75">
      <c r="A56" s="103">
        <v>901470</v>
      </c>
      <c r="B56" s="104">
        <v>49</v>
      </c>
      <c r="C56" s="60" t="s">
        <v>336</v>
      </c>
      <c r="D56" s="40" t="s">
        <v>337</v>
      </c>
      <c r="E56" s="40" t="s">
        <v>338</v>
      </c>
      <c r="F56" s="41">
        <v>6082</v>
      </c>
      <c r="G56" s="42">
        <v>3199</v>
      </c>
      <c r="H56" s="43">
        <v>8602536500</v>
      </c>
      <c r="I56" s="44">
        <v>4</v>
      </c>
      <c r="J56" s="45" t="s">
        <v>550</v>
      </c>
      <c r="K56" s="83"/>
      <c r="L56" s="75"/>
      <c r="M56" s="79"/>
      <c r="N56" s="59">
        <v>2.766952455</v>
      </c>
      <c r="O56" s="45" t="s">
        <v>550</v>
      </c>
      <c r="P56" s="51"/>
      <c r="Q56" s="83" t="str">
        <f t="shared" si="5"/>
        <v>NO</v>
      </c>
      <c r="R56" s="87" t="s">
        <v>550</v>
      </c>
      <c r="S56" s="49"/>
      <c r="T56" s="53"/>
      <c r="U56" s="53"/>
      <c r="V56" s="48"/>
      <c r="W56" s="60">
        <f t="shared" si="11"/>
        <v>0</v>
      </c>
      <c r="X56" s="40">
        <f t="shared" si="6"/>
        <v>0</v>
      </c>
      <c r="Y56" s="40">
        <f t="shared" si="12"/>
        <v>0</v>
      </c>
      <c r="Z56" s="43">
        <f t="shared" si="13"/>
        <v>0</v>
      </c>
      <c r="AA56" s="96" t="str">
        <f t="shared" si="7"/>
        <v>-</v>
      </c>
      <c r="AB56" s="60">
        <f t="shared" si="8"/>
        <v>0</v>
      </c>
      <c r="AC56" s="40">
        <f t="shared" si="9"/>
        <v>0</v>
      </c>
      <c r="AD56" s="43">
        <f t="shared" si="10"/>
        <v>0</v>
      </c>
      <c r="AE56" s="96" t="str">
        <f t="shared" si="14"/>
        <v>-</v>
      </c>
      <c r="AF56" s="60">
        <f t="shared" si="15"/>
        <v>0</v>
      </c>
    </row>
    <row r="57" spans="1:32" ht="12.75">
      <c r="A57" s="103">
        <v>901500</v>
      </c>
      <c r="B57" s="104">
        <v>50</v>
      </c>
      <c r="C57" s="60" t="s">
        <v>339</v>
      </c>
      <c r="D57" s="40" t="s">
        <v>512</v>
      </c>
      <c r="E57" s="40" t="s">
        <v>275</v>
      </c>
      <c r="F57" s="41">
        <v>6417</v>
      </c>
      <c r="G57" s="42">
        <v>187</v>
      </c>
      <c r="H57" s="43">
        <v>8605262417</v>
      </c>
      <c r="I57" s="44" t="s">
        <v>556</v>
      </c>
      <c r="J57" s="45" t="s">
        <v>550</v>
      </c>
      <c r="K57" s="83" t="s">
        <v>547</v>
      </c>
      <c r="L57" s="75">
        <v>543</v>
      </c>
      <c r="M57" s="79" t="s">
        <v>548</v>
      </c>
      <c r="N57" s="59">
        <v>2.77324633</v>
      </c>
      <c r="O57" s="45" t="s">
        <v>550</v>
      </c>
      <c r="P57" s="51"/>
      <c r="Q57" s="83" t="str">
        <f t="shared" si="5"/>
        <v>NO</v>
      </c>
      <c r="R57" s="87" t="s">
        <v>550</v>
      </c>
      <c r="S57" s="54">
        <v>16621</v>
      </c>
      <c r="T57" s="55">
        <v>1396</v>
      </c>
      <c r="U57" s="55">
        <v>2169</v>
      </c>
      <c r="V57" s="56">
        <v>1043</v>
      </c>
      <c r="W57" s="60">
        <f t="shared" si="11"/>
        <v>1</v>
      </c>
      <c r="X57" s="40">
        <f t="shared" si="6"/>
        <v>1</v>
      </c>
      <c r="Y57" s="40">
        <f t="shared" si="12"/>
        <v>0</v>
      </c>
      <c r="Z57" s="43">
        <f t="shared" si="13"/>
        <v>0</v>
      </c>
      <c r="AA57" s="96" t="str">
        <f t="shared" si="7"/>
        <v>SRSA</v>
      </c>
      <c r="AB57" s="60">
        <f t="shared" si="8"/>
        <v>0</v>
      </c>
      <c r="AC57" s="40">
        <f t="shared" si="9"/>
        <v>0</v>
      </c>
      <c r="AD57" s="43">
        <f t="shared" si="10"/>
        <v>0</v>
      </c>
      <c r="AE57" s="96" t="str">
        <f t="shared" si="14"/>
        <v>-</v>
      </c>
      <c r="AF57" s="60">
        <f t="shared" si="15"/>
        <v>0</v>
      </c>
    </row>
    <row r="58" spans="1:32" ht="12.75">
      <c r="A58" s="103">
        <v>900018</v>
      </c>
      <c r="B58" s="104">
        <v>272</v>
      </c>
      <c r="C58" s="60" t="s">
        <v>194</v>
      </c>
      <c r="D58" s="40" t="s">
        <v>195</v>
      </c>
      <c r="E58" s="40" t="s">
        <v>196</v>
      </c>
      <c r="F58" s="41">
        <v>6098</v>
      </c>
      <c r="G58" s="42">
        <v>1641</v>
      </c>
      <c r="H58" s="43">
        <v>8607389070</v>
      </c>
      <c r="I58" s="44">
        <v>7</v>
      </c>
      <c r="J58" s="45" t="s">
        <v>553</v>
      </c>
      <c r="K58" s="83" t="s">
        <v>548</v>
      </c>
      <c r="L58" s="75">
        <v>78</v>
      </c>
      <c r="M58" s="79" t="s">
        <v>548</v>
      </c>
      <c r="N58" s="59" t="s">
        <v>551</v>
      </c>
      <c r="O58" s="45" t="s">
        <v>551</v>
      </c>
      <c r="P58" s="51"/>
      <c r="Q58" s="83" t="str">
        <f t="shared" si="5"/>
        <v>NO</v>
      </c>
      <c r="R58" s="87" t="s">
        <v>553</v>
      </c>
      <c r="S58" s="49">
        <v>677</v>
      </c>
      <c r="T58" s="53">
        <v>310</v>
      </c>
      <c r="U58" s="53">
        <v>341</v>
      </c>
      <c r="V58" s="48">
        <v>365</v>
      </c>
      <c r="W58" s="60">
        <f t="shared" si="11"/>
        <v>1</v>
      </c>
      <c r="X58" s="40">
        <f t="shared" si="6"/>
        <v>1</v>
      </c>
      <c r="Y58" s="40">
        <f t="shared" si="12"/>
        <v>0</v>
      </c>
      <c r="Z58" s="43">
        <f t="shared" si="13"/>
        <v>0</v>
      </c>
      <c r="AA58" s="96" t="str">
        <f t="shared" si="7"/>
        <v>SRSA</v>
      </c>
      <c r="AB58" s="60">
        <f t="shared" si="8"/>
        <v>1</v>
      </c>
      <c r="AC58" s="40">
        <f t="shared" si="9"/>
        <v>0</v>
      </c>
      <c r="AD58" s="43">
        <f t="shared" si="10"/>
        <v>0</v>
      </c>
      <c r="AE58" s="96" t="str">
        <f t="shared" si="14"/>
        <v>-</v>
      </c>
      <c r="AF58" s="60">
        <f t="shared" si="15"/>
        <v>0</v>
      </c>
    </row>
    <row r="59" spans="1:32" ht="12.75">
      <c r="A59" s="103">
        <v>901530</v>
      </c>
      <c r="B59" s="104">
        <v>51</v>
      </c>
      <c r="C59" s="60" t="s">
        <v>340</v>
      </c>
      <c r="D59" s="40" t="s">
        <v>341</v>
      </c>
      <c r="E59" s="40" t="s">
        <v>483</v>
      </c>
      <c r="F59" s="41">
        <v>6430</v>
      </c>
      <c r="G59" s="42">
        <v>222</v>
      </c>
      <c r="H59" s="43">
        <v>2032558371</v>
      </c>
      <c r="I59" s="44">
        <v>4</v>
      </c>
      <c r="J59" s="45" t="s">
        <v>550</v>
      </c>
      <c r="K59" s="83"/>
      <c r="L59" s="75"/>
      <c r="M59" s="79"/>
      <c r="N59" s="59">
        <v>3.303425775</v>
      </c>
      <c r="O59" s="45" t="s">
        <v>550</v>
      </c>
      <c r="P59" s="51"/>
      <c r="Q59" s="83" t="str">
        <f t="shared" si="5"/>
        <v>NO</v>
      </c>
      <c r="R59" s="87" t="s">
        <v>550</v>
      </c>
      <c r="S59" s="49"/>
      <c r="T59" s="53"/>
      <c r="U59" s="53"/>
      <c r="V59" s="48"/>
      <c r="W59" s="60">
        <f t="shared" si="11"/>
        <v>0</v>
      </c>
      <c r="X59" s="40">
        <f t="shared" si="6"/>
        <v>0</v>
      </c>
      <c r="Y59" s="40">
        <f t="shared" si="12"/>
        <v>0</v>
      </c>
      <c r="Z59" s="43">
        <f t="shared" si="13"/>
        <v>0</v>
      </c>
      <c r="AA59" s="96" t="str">
        <f t="shared" si="7"/>
        <v>-</v>
      </c>
      <c r="AB59" s="60">
        <f t="shared" si="8"/>
        <v>0</v>
      </c>
      <c r="AC59" s="40">
        <f t="shared" si="9"/>
        <v>0</v>
      </c>
      <c r="AD59" s="43">
        <f t="shared" si="10"/>
        <v>0</v>
      </c>
      <c r="AE59" s="96" t="str">
        <f t="shared" si="14"/>
        <v>-</v>
      </c>
      <c r="AF59" s="60">
        <f t="shared" si="15"/>
        <v>0</v>
      </c>
    </row>
    <row r="60" spans="1:32" ht="12.75">
      <c r="A60" s="103">
        <v>901560</v>
      </c>
      <c r="B60" s="104">
        <v>52</v>
      </c>
      <c r="C60" s="60" t="s">
        <v>498</v>
      </c>
      <c r="D60" s="40" t="s">
        <v>342</v>
      </c>
      <c r="E60" s="40" t="s">
        <v>499</v>
      </c>
      <c r="F60" s="41">
        <v>6032</v>
      </c>
      <c r="G60" s="42">
        <v>1041</v>
      </c>
      <c r="H60" s="43">
        <v>8606738270</v>
      </c>
      <c r="I60" s="44">
        <v>4</v>
      </c>
      <c r="J60" s="45" t="s">
        <v>550</v>
      </c>
      <c r="K60" s="83"/>
      <c r="L60" s="75"/>
      <c r="M60" s="79"/>
      <c r="N60" s="59">
        <v>2.244897959</v>
      </c>
      <c r="O60" s="45" t="s">
        <v>550</v>
      </c>
      <c r="P60" s="51"/>
      <c r="Q60" s="83" t="str">
        <f t="shared" si="5"/>
        <v>NO</v>
      </c>
      <c r="R60" s="87" t="s">
        <v>550</v>
      </c>
      <c r="S60" s="49"/>
      <c r="T60" s="53"/>
      <c r="U60" s="53"/>
      <c r="V60" s="48"/>
      <c r="W60" s="60">
        <f t="shared" si="11"/>
        <v>0</v>
      </c>
      <c r="X60" s="40">
        <f t="shared" si="6"/>
        <v>0</v>
      </c>
      <c r="Y60" s="40">
        <f t="shared" si="12"/>
        <v>0</v>
      </c>
      <c r="Z60" s="43">
        <f t="shared" si="13"/>
        <v>0</v>
      </c>
      <c r="AA60" s="96" t="str">
        <f t="shared" si="7"/>
        <v>-</v>
      </c>
      <c r="AB60" s="60">
        <f t="shared" si="8"/>
        <v>0</v>
      </c>
      <c r="AC60" s="40">
        <f t="shared" si="9"/>
        <v>0</v>
      </c>
      <c r="AD60" s="43">
        <f t="shared" si="10"/>
        <v>0</v>
      </c>
      <c r="AE60" s="96" t="str">
        <f t="shared" si="14"/>
        <v>-</v>
      </c>
      <c r="AF60" s="60">
        <f t="shared" si="15"/>
        <v>0</v>
      </c>
    </row>
    <row r="61" spans="1:32" ht="12.75">
      <c r="A61" s="103">
        <v>901590</v>
      </c>
      <c r="B61" s="104">
        <v>53</v>
      </c>
      <c r="C61" s="60" t="s">
        <v>343</v>
      </c>
      <c r="D61" s="40" t="s">
        <v>344</v>
      </c>
      <c r="E61" s="40" t="s">
        <v>345</v>
      </c>
      <c r="F61" s="41">
        <v>6254</v>
      </c>
      <c r="G61" s="42">
        <v>1219</v>
      </c>
      <c r="H61" s="43">
        <v>8606427063</v>
      </c>
      <c r="I61" s="44">
        <v>8</v>
      </c>
      <c r="J61" s="45" t="s">
        <v>553</v>
      </c>
      <c r="K61" s="83" t="s">
        <v>547</v>
      </c>
      <c r="L61" s="75">
        <v>239</v>
      </c>
      <c r="M61" s="79" t="s">
        <v>548</v>
      </c>
      <c r="N61" s="59">
        <v>2.631578947</v>
      </c>
      <c r="O61" s="45" t="s">
        <v>550</v>
      </c>
      <c r="P61" s="51"/>
      <c r="Q61" s="83" t="str">
        <f t="shared" si="5"/>
        <v>NO</v>
      </c>
      <c r="R61" s="87" t="s">
        <v>553</v>
      </c>
      <c r="S61" s="54">
        <v>4556</v>
      </c>
      <c r="T61" s="53">
        <v>0</v>
      </c>
      <c r="U61" s="53">
        <v>667</v>
      </c>
      <c r="V61" s="48">
        <v>709</v>
      </c>
      <c r="W61" s="60">
        <f t="shared" si="11"/>
        <v>1</v>
      </c>
      <c r="X61" s="40">
        <f t="shared" si="6"/>
        <v>1</v>
      </c>
      <c r="Y61" s="40">
        <f t="shared" si="12"/>
        <v>0</v>
      </c>
      <c r="Z61" s="43">
        <f t="shared" si="13"/>
        <v>0</v>
      </c>
      <c r="AA61" s="96" t="str">
        <f t="shared" si="7"/>
        <v>SRSA</v>
      </c>
      <c r="AB61" s="60">
        <f t="shared" si="8"/>
        <v>1</v>
      </c>
      <c r="AC61" s="40">
        <f t="shared" si="9"/>
        <v>0</v>
      </c>
      <c r="AD61" s="43">
        <f t="shared" si="10"/>
        <v>0</v>
      </c>
      <c r="AE61" s="96" t="str">
        <f t="shared" si="14"/>
        <v>-</v>
      </c>
      <c r="AF61" s="60">
        <f t="shared" si="15"/>
        <v>0</v>
      </c>
    </row>
    <row r="62" spans="1:32" ht="12.75">
      <c r="A62" s="103">
        <v>901620</v>
      </c>
      <c r="B62" s="104">
        <v>54</v>
      </c>
      <c r="C62" s="60" t="s">
        <v>346</v>
      </c>
      <c r="D62" s="40" t="s">
        <v>347</v>
      </c>
      <c r="E62" s="40" t="s">
        <v>348</v>
      </c>
      <c r="F62" s="41">
        <v>6033</v>
      </c>
      <c r="G62" s="42">
        <v>2354</v>
      </c>
      <c r="H62" s="43">
        <v>8606527961</v>
      </c>
      <c r="I62" s="44" t="s">
        <v>556</v>
      </c>
      <c r="J62" s="45" t="s">
        <v>550</v>
      </c>
      <c r="K62" s="83"/>
      <c r="L62" s="75"/>
      <c r="M62" s="79"/>
      <c r="N62" s="59">
        <v>1.640911263</v>
      </c>
      <c r="O62" s="45" t="s">
        <v>550</v>
      </c>
      <c r="P62" s="51"/>
      <c r="Q62" s="83" t="str">
        <f t="shared" si="5"/>
        <v>NO</v>
      </c>
      <c r="R62" s="87" t="s">
        <v>550</v>
      </c>
      <c r="S62" s="49"/>
      <c r="T62" s="53"/>
      <c r="U62" s="53"/>
      <c r="V62" s="48"/>
      <c r="W62" s="60">
        <f t="shared" si="11"/>
        <v>0</v>
      </c>
      <c r="X62" s="40">
        <f t="shared" si="6"/>
        <v>0</v>
      </c>
      <c r="Y62" s="40">
        <f t="shared" si="12"/>
        <v>0</v>
      </c>
      <c r="Z62" s="43">
        <f t="shared" si="13"/>
        <v>0</v>
      </c>
      <c r="AA62" s="96" t="str">
        <f t="shared" si="7"/>
        <v>-</v>
      </c>
      <c r="AB62" s="60">
        <f t="shared" si="8"/>
        <v>0</v>
      </c>
      <c r="AC62" s="40">
        <f t="shared" si="9"/>
        <v>0</v>
      </c>
      <c r="AD62" s="43">
        <f t="shared" si="10"/>
        <v>0</v>
      </c>
      <c r="AE62" s="96" t="str">
        <f t="shared" si="14"/>
        <v>-</v>
      </c>
      <c r="AF62" s="60">
        <f t="shared" si="15"/>
        <v>0</v>
      </c>
    </row>
    <row r="63" spans="1:32" ht="12.75">
      <c r="A63" s="103">
        <v>901680</v>
      </c>
      <c r="B63" s="104">
        <v>56</v>
      </c>
      <c r="C63" s="60" t="s">
        <v>349</v>
      </c>
      <c r="D63" s="40" t="s">
        <v>350</v>
      </c>
      <c r="E63" s="40" t="s">
        <v>164</v>
      </c>
      <c r="F63" s="41">
        <v>6035</v>
      </c>
      <c r="G63" s="42">
        <v>9449</v>
      </c>
      <c r="H63" s="43">
        <v>8608445250</v>
      </c>
      <c r="I63" s="44">
        <v>4</v>
      </c>
      <c r="J63" s="45" t="s">
        <v>550</v>
      </c>
      <c r="K63" s="83"/>
      <c r="L63" s="75"/>
      <c r="M63" s="79"/>
      <c r="N63" s="59">
        <v>2.469135802</v>
      </c>
      <c r="O63" s="45" t="s">
        <v>550</v>
      </c>
      <c r="P63" s="51"/>
      <c r="Q63" s="83" t="str">
        <f t="shared" si="5"/>
        <v>NO</v>
      </c>
      <c r="R63" s="87" t="s">
        <v>550</v>
      </c>
      <c r="S63" s="49"/>
      <c r="T63" s="53"/>
      <c r="U63" s="53"/>
      <c r="V63" s="48"/>
      <c r="W63" s="60">
        <f t="shared" si="11"/>
        <v>0</v>
      </c>
      <c r="X63" s="40">
        <f t="shared" si="6"/>
        <v>0</v>
      </c>
      <c r="Y63" s="40">
        <f t="shared" si="12"/>
        <v>0</v>
      </c>
      <c r="Z63" s="43">
        <f t="shared" si="13"/>
        <v>0</v>
      </c>
      <c r="AA63" s="96" t="str">
        <f t="shared" si="7"/>
        <v>-</v>
      </c>
      <c r="AB63" s="60">
        <f t="shared" si="8"/>
        <v>0</v>
      </c>
      <c r="AC63" s="40">
        <f t="shared" si="9"/>
        <v>0</v>
      </c>
      <c r="AD63" s="43">
        <f t="shared" si="10"/>
        <v>0</v>
      </c>
      <c r="AE63" s="96" t="str">
        <f t="shared" si="14"/>
        <v>-</v>
      </c>
      <c r="AF63" s="60">
        <f t="shared" si="15"/>
        <v>0</v>
      </c>
    </row>
    <row r="64" spans="1:32" ht="12.75">
      <c r="A64" s="103">
        <v>901710</v>
      </c>
      <c r="B64" s="104">
        <v>57</v>
      </c>
      <c r="C64" s="60" t="s">
        <v>351</v>
      </c>
      <c r="D64" s="40" t="s">
        <v>352</v>
      </c>
      <c r="E64" s="40" t="s">
        <v>353</v>
      </c>
      <c r="F64" s="41">
        <v>6830</v>
      </c>
      <c r="G64" s="42">
        <v>6521</v>
      </c>
      <c r="H64" s="43">
        <v>2036257400</v>
      </c>
      <c r="I64" s="44" t="s">
        <v>556</v>
      </c>
      <c r="J64" s="45" t="s">
        <v>550</v>
      </c>
      <c r="K64" s="83"/>
      <c r="L64" s="75"/>
      <c r="M64" s="79"/>
      <c r="N64" s="59">
        <v>3.989659629</v>
      </c>
      <c r="O64" s="45" t="s">
        <v>550</v>
      </c>
      <c r="P64" s="51"/>
      <c r="Q64" s="83" t="str">
        <f t="shared" si="5"/>
        <v>NO</v>
      </c>
      <c r="R64" s="87" t="s">
        <v>550</v>
      </c>
      <c r="S64" s="49"/>
      <c r="T64" s="53"/>
      <c r="U64" s="53"/>
      <c r="V64" s="48"/>
      <c r="W64" s="60">
        <f t="shared" si="11"/>
        <v>0</v>
      </c>
      <c r="X64" s="40">
        <f t="shared" si="6"/>
        <v>0</v>
      </c>
      <c r="Y64" s="40">
        <f t="shared" si="12"/>
        <v>0</v>
      </c>
      <c r="Z64" s="43">
        <f t="shared" si="13"/>
        <v>0</v>
      </c>
      <c r="AA64" s="96" t="str">
        <f t="shared" si="7"/>
        <v>-</v>
      </c>
      <c r="AB64" s="60">
        <f t="shared" si="8"/>
        <v>0</v>
      </c>
      <c r="AC64" s="40">
        <f t="shared" si="9"/>
        <v>0</v>
      </c>
      <c r="AD64" s="43">
        <f t="shared" si="10"/>
        <v>0</v>
      </c>
      <c r="AE64" s="96" t="str">
        <f t="shared" si="14"/>
        <v>-</v>
      </c>
      <c r="AF64" s="60">
        <f t="shared" si="15"/>
        <v>0</v>
      </c>
    </row>
    <row r="65" spans="1:32" ht="12.75">
      <c r="A65" s="103">
        <v>901740</v>
      </c>
      <c r="B65" s="104">
        <v>58</v>
      </c>
      <c r="C65" s="60" t="s">
        <v>354</v>
      </c>
      <c r="D65" s="40" t="s">
        <v>355</v>
      </c>
      <c r="E65" s="40" t="s">
        <v>356</v>
      </c>
      <c r="F65" s="41">
        <v>6351</v>
      </c>
      <c r="G65" s="42">
        <v>2540</v>
      </c>
      <c r="H65" s="43">
        <v>8603767600</v>
      </c>
      <c r="I65" s="44" t="s">
        <v>555</v>
      </c>
      <c r="J65" s="45" t="s">
        <v>550</v>
      </c>
      <c r="K65" s="83"/>
      <c r="L65" s="75"/>
      <c r="M65" s="79"/>
      <c r="N65" s="59">
        <v>7.548054383</v>
      </c>
      <c r="O65" s="45" t="s">
        <v>550</v>
      </c>
      <c r="P65" s="51"/>
      <c r="Q65" s="83" t="str">
        <f t="shared" si="5"/>
        <v>NO</v>
      </c>
      <c r="R65" s="87" t="s">
        <v>550</v>
      </c>
      <c r="S65" s="49"/>
      <c r="T65" s="53"/>
      <c r="U65" s="53"/>
      <c r="V65" s="48"/>
      <c r="W65" s="60">
        <f t="shared" si="11"/>
        <v>0</v>
      </c>
      <c r="X65" s="40">
        <f t="shared" si="6"/>
        <v>0</v>
      </c>
      <c r="Y65" s="40">
        <f t="shared" si="12"/>
        <v>0</v>
      </c>
      <c r="Z65" s="43">
        <f t="shared" si="13"/>
        <v>0</v>
      </c>
      <c r="AA65" s="96" t="str">
        <f t="shared" si="7"/>
        <v>-</v>
      </c>
      <c r="AB65" s="60">
        <f t="shared" si="8"/>
        <v>0</v>
      </c>
      <c r="AC65" s="40">
        <f t="shared" si="9"/>
        <v>0</v>
      </c>
      <c r="AD65" s="43">
        <f t="shared" si="10"/>
        <v>0</v>
      </c>
      <c r="AE65" s="96" t="str">
        <f t="shared" si="14"/>
        <v>-</v>
      </c>
      <c r="AF65" s="60">
        <f t="shared" si="15"/>
        <v>0</v>
      </c>
    </row>
    <row r="66" spans="1:32" ht="12.75">
      <c r="A66" s="103">
        <v>901770</v>
      </c>
      <c r="B66" s="104">
        <v>59</v>
      </c>
      <c r="C66" s="60" t="s">
        <v>357</v>
      </c>
      <c r="D66" s="40" t="s">
        <v>358</v>
      </c>
      <c r="E66" s="40" t="s">
        <v>359</v>
      </c>
      <c r="F66" s="41">
        <v>6355</v>
      </c>
      <c r="G66" s="42">
        <v>1042</v>
      </c>
      <c r="H66" s="43">
        <v>8605722120</v>
      </c>
      <c r="I66" s="44" t="s">
        <v>559</v>
      </c>
      <c r="J66" s="45" t="s">
        <v>550</v>
      </c>
      <c r="K66" s="83"/>
      <c r="L66" s="75"/>
      <c r="M66" s="79"/>
      <c r="N66" s="59">
        <v>5.929270128</v>
      </c>
      <c r="O66" s="45" t="s">
        <v>550</v>
      </c>
      <c r="P66" s="51"/>
      <c r="Q66" s="83" t="str">
        <f t="shared" si="5"/>
        <v>NO</v>
      </c>
      <c r="R66" s="87" t="s">
        <v>550</v>
      </c>
      <c r="S66" s="49"/>
      <c r="T66" s="53"/>
      <c r="U66" s="53"/>
      <c r="V66" s="48"/>
      <c r="W66" s="60">
        <f t="shared" si="11"/>
        <v>0</v>
      </c>
      <c r="X66" s="40">
        <f t="shared" si="6"/>
        <v>0</v>
      </c>
      <c r="Y66" s="40">
        <f t="shared" si="12"/>
        <v>0</v>
      </c>
      <c r="Z66" s="43">
        <f t="shared" si="13"/>
        <v>0</v>
      </c>
      <c r="AA66" s="96" t="str">
        <f t="shared" si="7"/>
        <v>-</v>
      </c>
      <c r="AB66" s="60">
        <f t="shared" si="8"/>
        <v>0</v>
      </c>
      <c r="AC66" s="40">
        <f t="shared" si="9"/>
        <v>0</v>
      </c>
      <c r="AD66" s="43">
        <f t="shared" si="10"/>
        <v>0</v>
      </c>
      <c r="AE66" s="96" t="str">
        <f t="shared" si="14"/>
        <v>-</v>
      </c>
      <c r="AF66" s="60">
        <f t="shared" si="15"/>
        <v>0</v>
      </c>
    </row>
    <row r="67" spans="1:32" ht="12.75">
      <c r="A67" s="103">
        <v>901800</v>
      </c>
      <c r="B67" s="104">
        <v>60</v>
      </c>
      <c r="C67" s="60" t="s">
        <v>360</v>
      </c>
      <c r="D67" s="40" t="s">
        <v>495</v>
      </c>
      <c r="E67" s="40" t="s">
        <v>361</v>
      </c>
      <c r="F67" s="41">
        <v>6437</v>
      </c>
      <c r="G67" s="42">
        <v>1838</v>
      </c>
      <c r="H67" s="43">
        <v>2034538200</v>
      </c>
      <c r="I67" s="44" t="s">
        <v>556</v>
      </c>
      <c r="J67" s="45" t="s">
        <v>550</v>
      </c>
      <c r="K67" s="83"/>
      <c r="L67" s="75"/>
      <c r="M67" s="79"/>
      <c r="N67" s="59">
        <v>3.226577438</v>
      </c>
      <c r="O67" s="45" t="s">
        <v>550</v>
      </c>
      <c r="P67" s="51"/>
      <c r="Q67" s="83" t="str">
        <f t="shared" si="5"/>
        <v>NO</v>
      </c>
      <c r="R67" s="87" t="s">
        <v>550</v>
      </c>
      <c r="S67" s="49"/>
      <c r="T67" s="53"/>
      <c r="U67" s="53"/>
      <c r="V67" s="48"/>
      <c r="W67" s="60">
        <f t="shared" si="11"/>
        <v>0</v>
      </c>
      <c r="X67" s="40">
        <f t="shared" si="6"/>
        <v>0</v>
      </c>
      <c r="Y67" s="40">
        <f t="shared" si="12"/>
        <v>0</v>
      </c>
      <c r="Z67" s="43">
        <f t="shared" si="13"/>
        <v>0</v>
      </c>
      <c r="AA67" s="96" t="str">
        <f t="shared" si="7"/>
        <v>-</v>
      </c>
      <c r="AB67" s="60">
        <f t="shared" si="8"/>
        <v>0</v>
      </c>
      <c r="AC67" s="40">
        <f t="shared" si="9"/>
        <v>0</v>
      </c>
      <c r="AD67" s="43">
        <f t="shared" si="10"/>
        <v>0</v>
      </c>
      <c r="AE67" s="96" t="str">
        <f t="shared" si="14"/>
        <v>-</v>
      </c>
      <c r="AF67" s="60">
        <f t="shared" si="15"/>
        <v>0</v>
      </c>
    </row>
    <row r="68" spans="1:32" ht="12.75">
      <c r="A68" s="103">
        <v>901860</v>
      </c>
      <c r="B68" s="104">
        <v>62</v>
      </c>
      <c r="C68" s="60" t="s">
        <v>362</v>
      </c>
      <c r="D68" s="40" t="s">
        <v>363</v>
      </c>
      <c r="E68" s="40" t="s">
        <v>199</v>
      </c>
      <c r="F68" s="41">
        <v>6517</v>
      </c>
      <c r="G68" s="42">
        <v>2825</v>
      </c>
      <c r="H68" s="43">
        <v>2034072000</v>
      </c>
      <c r="I68" s="44">
        <v>4</v>
      </c>
      <c r="J68" s="45" t="s">
        <v>550</v>
      </c>
      <c r="K68" s="83"/>
      <c r="L68" s="75"/>
      <c r="M68" s="79"/>
      <c r="N68" s="59">
        <v>9.046593357</v>
      </c>
      <c r="O68" s="45" t="s">
        <v>550</v>
      </c>
      <c r="P68" s="51"/>
      <c r="Q68" s="83" t="str">
        <f t="shared" si="5"/>
        <v>NO</v>
      </c>
      <c r="R68" s="87" t="s">
        <v>550</v>
      </c>
      <c r="S68" s="49"/>
      <c r="T68" s="53"/>
      <c r="U68" s="53"/>
      <c r="V68" s="48"/>
      <c r="W68" s="60">
        <f t="shared" si="11"/>
        <v>0</v>
      </c>
      <c r="X68" s="40">
        <f t="shared" si="6"/>
        <v>0</v>
      </c>
      <c r="Y68" s="40">
        <f t="shared" si="12"/>
        <v>0</v>
      </c>
      <c r="Z68" s="43">
        <f t="shared" si="13"/>
        <v>0</v>
      </c>
      <c r="AA68" s="96" t="str">
        <f t="shared" si="7"/>
        <v>-</v>
      </c>
      <c r="AB68" s="60">
        <f t="shared" si="8"/>
        <v>0</v>
      </c>
      <c r="AC68" s="40">
        <f t="shared" si="9"/>
        <v>0</v>
      </c>
      <c r="AD68" s="43">
        <f t="shared" si="10"/>
        <v>0</v>
      </c>
      <c r="AE68" s="96" t="str">
        <f t="shared" si="14"/>
        <v>-</v>
      </c>
      <c r="AF68" s="60">
        <f t="shared" si="15"/>
        <v>0</v>
      </c>
    </row>
    <row r="69" spans="1:32" ht="12.75">
      <c r="A69" s="103">
        <v>901890</v>
      </c>
      <c r="B69" s="104">
        <v>63</v>
      </c>
      <c r="C69" s="60" t="s">
        <v>500</v>
      </c>
      <c r="D69" s="40" t="s">
        <v>484</v>
      </c>
      <c r="E69" s="40" t="s">
        <v>270</v>
      </c>
      <c r="F69" s="41">
        <v>6235</v>
      </c>
      <c r="G69" s="42">
        <v>277</v>
      </c>
      <c r="H69" s="43">
        <v>8604559306</v>
      </c>
      <c r="I69" s="44">
        <v>8</v>
      </c>
      <c r="J69" s="45" t="s">
        <v>553</v>
      </c>
      <c r="K69" s="83" t="s">
        <v>548</v>
      </c>
      <c r="L69" s="75">
        <v>162</v>
      </c>
      <c r="M69" s="79" t="s">
        <v>548</v>
      </c>
      <c r="N69" s="59">
        <v>1.621621622</v>
      </c>
      <c r="O69" s="45" t="s">
        <v>550</v>
      </c>
      <c r="P69" s="51"/>
      <c r="Q69" s="83" t="str">
        <f t="shared" si="5"/>
        <v>NO</v>
      </c>
      <c r="R69" s="87" t="s">
        <v>553</v>
      </c>
      <c r="S69" s="54">
        <v>3248</v>
      </c>
      <c r="T69" s="53">
        <v>0</v>
      </c>
      <c r="U69" s="53">
        <v>353</v>
      </c>
      <c r="V69" s="48">
        <v>770</v>
      </c>
      <c r="W69" s="60">
        <f aca="true" t="shared" si="16" ref="W69:W100">IF(OR(J69="YES",K69="YES"),1,0)</f>
        <v>1</v>
      </c>
      <c r="X69" s="40">
        <f t="shared" si="6"/>
        <v>1</v>
      </c>
      <c r="Y69" s="40">
        <f aca="true" t="shared" si="17" ref="Y69:Y100">IF(AND(OR(J69="YES",K69="YES"),(W69=0)),"Trouble",0)</f>
        <v>0</v>
      </c>
      <c r="Z69" s="43">
        <f aca="true" t="shared" si="18" ref="Z69:Z100">IF(AND(OR(AND(ISNUMBER(L69),AND(L69&gt;0,L69&lt;600)),AND(ISNUMBER(L69),AND(L69&gt;0,M69="YES"))),(X69=0)),"Trouble",0)</f>
        <v>0</v>
      </c>
      <c r="AA69" s="96" t="str">
        <f t="shared" si="7"/>
        <v>SRSA</v>
      </c>
      <c r="AB69" s="60">
        <f t="shared" si="8"/>
        <v>1</v>
      </c>
      <c r="AC69" s="40">
        <f t="shared" si="9"/>
        <v>0</v>
      </c>
      <c r="AD69" s="43">
        <f t="shared" si="10"/>
        <v>0</v>
      </c>
      <c r="AE69" s="96" t="str">
        <f aca="true" t="shared" si="19" ref="AE69:AE100">IF(AND(AND(AD69="Initial",AF69=0),AND(ISNUMBER(L69),L69&gt;0)),"RLIS","-")</f>
        <v>-</v>
      </c>
      <c r="AF69" s="60">
        <f aca="true" t="shared" si="20" ref="AF69:AF100">IF(AND(AA69="SRSA",AD69="Initial"),"SRSA",0)</f>
        <v>0</v>
      </c>
    </row>
    <row r="70" spans="1:32" ht="12.75">
      <c r="A70" s="103">
        <v>901920</v>
      </c>
      <c r="B70" s="104">
        <v>64</v>
      </c>
      <c r="C70" s="60" t="s">
        <v>502</v>
      </c>
      <c r="D70" s="40" t="s">
        <v>364</v>
      </c>
      <c r="E70" s="40" t="s">
        <v>503</v>
      </c>
      <c r="F70" s="41">
        <v>6103</v>
      </c>
      <c r="G70" s="42">
        <v>1009</v>
      </c>
      <c r="H70" s="43">
        <v>8606958000</v>
      </c>
      <c r="I70" s="44" t="s">
        <v>560</v>
      </c>
      <c r="J70" s="45" t="s">
        <v>550</v>
      </c>
      <c r="K70" s="83"/>
      <c r="L70" s="75"/>
      <c r="M70" s="79"/>
      <c r="N70" s="59">
        <v>36.02395028</v>
      </c>
      <c r="O70" s="45" t="s">
        <v>553</v>
      </c>
      <c r="P70" s="51"/>
      <c r="Q70" s="83" t="str">
        <f aca="true" t="shared" si="21" ref="Q70:Q133">IF(AND(ISNUMBER(P70),P70&gt;=20),"YES","NO")</f>
        <v>NO</v>
      </c>
      <c r="R70" s="87" t="s">
        <v>550</v>
      </c>
      <c r="S70" s="49"/>
      <c r="T70" s="53"/>
      <c r="U70" s="53"/>
      <c r="V70" s="48"/>
      <c r="W70" s="60">
        <f t="shared" si="16"/>
        <v>0</v>
      </c>
      <c r="X70" s="40">
        <f aca="true" t="shared" si="22" ref="X70:X133">IF(OR(AND(ISNUMBER(L70),AND(L70&gt;0,L70&lt;600)),AND(ISNUMBER(L70),AND(L70&gt;0,M70="YES"))),1,0)</f>
        <v>0</v>
      </c>
      <c r="Y70" s="40">
        <f t="shared" si="17"/>
        <v>0</v>
      </c>
      <c r="Z70" s="43">
        <f t="shared" si="18"/>
        <v>0</v>
      </c>
      <c r="AA70" s="96" t="str">
        <f aca="true" t="shared" si="23" ref="AA70:AA133">IF(AND(W70=1,X70=1),"SRSA","-")</f>
        <v>-</v>
      </c>
      <c r="AB70" s="60">
        <f aca="true" t="shared" si="24" ref="AB70:AB133">IF(R70="YES",1,0)</f>
        <v>0</v>
      </c>
      <c r="AC70" s="40">
        <f aca="true" t="shared" si="25" ref="AC70:AC133">IF(OR(AND(ISNUMBER(P70),P70&gt;=20),(AND(ISNUMBER(P70)=FALSE,AND(ISNUMBER(N70),N70&gt;=20)))),1,0)</f>
        <v>1</v>
      </c>
      <c r="AD70" s="43">
        <f aca="true" t="shared" si="26" ref="AD70:AD133">IF(AND(AB70=1,AC70=1),"Initial",0)</f>
        <v>0</v>
      </c>
      <c r="AE70" s="96" t="str">
        <f t="shared" si="19"/>
        <v>-</v>
      </c>
      <c r="AF70" s="60">
        <f t="shared" si="20"/>
        <v>0</v>
      </c>
    </row>
    <row r="71" spans="1:32" ht="12.75">
      <c r="A71" s="103">
        <v>901950</v>
      </c>
      <c r="B71" s="104">
        <v>65</v>
      </c>
      <c r="C71" s="60" t="s">
        <v>365</v>
      </c>
      <c r="D71" s="40" t="s">
        <v>366</v>
      </c>
      <c r="E71" s="40" t="s">
        <v>367</v>
      </c>
      <c r="F71" s="41">
        <v>6027</v>
      </c>
      <c r="G71" s="42">
        <v>9710</v>
      </c>
      <c r="H71" s="43">
        <v>8606537207</v>
      </c>
      <c r="I71" s="44">
        <v>8</v>
      </c>
      <c r="J71" s="45" t="s">
        <v>553</v>
      </c>
      <c r="K71" s="83" t="s">
        <v>547</v>
      </c>
      <c r="L71" s="75">
        <v>233</v>
      </c>
      <c r="M71" s="79" t="s">
        <v>548</v>
      </c>
      <c r="N71" s="59">
        <v>0.681818182</v>
      </c>
      <c r="O71" s="45" t="s">
        <v>550</v>
      </c>
      <c r="P71" s="51"/>
      <c r="Q71" s="83" t="str">
        <f t="shared" si="21"/>
        <v>NO</v>
      </c>
      <c r="R71" s="87" t="s">
        <v>553</v>
      </c>
      <c r="S71" s="54">
        <v>4433</v>
      </c>
      <c r="T71" s="53">
        <v>0</v>
      </c>
      <c r="U71" s="53">
        <v>525</v>
      </c>
      <c r="V71" s="48">
        <v>904</v>
      </c>
      <c r="W71" s="60">
        <f t="shared" si="16"/>
        <v>1</v>
      </c>
      <c r="X71" s="40">
        <f t="shared" si="22"/>
        <v>1</v>
      </c>
      <c r="Y71" s="40">
        <f t="shared" si="17"/>
        <v>0</v>
      </c>
      <c r="Z71" s="43">
        <f t="shared" si="18"/>
        <v>0</v>
      </c>
      <c r="AA71" s="96" t="str">
        <f t="shared" si="23"/>
        <v>SRSA</v>
      </c>
      <c r="AB71" s="60">
        <f t="shared" si="24"/>
        <v>1</v>
      </c>
      <c r="AC71" s="40">
        <f t="shared" si="25"/>
        <v>0</v>
      </c>
      <c r="AD71" s="43">
        <f t="shared" si="26"/>
        <v>0</v>
      </c>
      <c r="AE71" s="96" t="str">
        <f t="shared" si="19"/>
        <v>-</v>
      </c>
      <c r="AF71" s="60">
        <f t="shared" si="20"/>
        <v>0</v>
      </c>
    </row>
    <row r="72" spans="1:32" ht="12.75">
      <c r="A72" s="103">
        <v>902010</v>
      </c>
      <c r="B72" s="104">
        <v>67</v>
      </c>
      <c r="C72" s="60" t="s">
        <v>368</v>
      </c>
      <c r="D72" s="40" t="s">
        <v>369</v>
      </c>
      <c r="E72" s="40" t="s">
        <v>370</v>
      </c>
      <c r="F72" s="41">
        <v>6248</v>
      </c>
      <c r="G72" s="42">
        <v>1525</v>
      </c>
      <c r="H72" s="43">
        <v>8602289417</v>
      </c>
      <c r="I72" s="44">
        <v>8</v>
      </c>
      <c r="J72" s="45" t="s">
        <v>553</v>
      </c>
      <c r="K72" s="83" t="s">
        <v>548</v>
      </c>
      <c r="L72" s="97">
        <v>1198</v>
      </c>
      <c r="M72" s="79" t="s">
        <v>548</v>
      </c>
      <c r="N72" s="59">
        <v>0.919963201</v>
      </c>
      <c r="O72" s="45" t="s">
        <v>550</v>
      </c>
      <c r="P72" s="51"/>
      <c r="Q72" s="83" t="str">
        <f t="shared" si="21"/>
        <v>NO</v>
      </c>
      <c r="R72" s="87" t="s">
        <v>553</v>
      </c>
      <c r="S72" s="54">
        <v>25071</v>
      </c>
      <c r="T72" s="53">
        <v>0</v>
      </c>
      <c r="U72" s="53">
        <v>2294</v>
      </c>
      <c r="V72" s="48">
        <v>4135</v>
      </c>
      <c r="W72" s="60">
        <f t="shared" si="16"/>
        <v>1</v>
      </c>
      <c r="X72" s="40">
        <f t="shared" si="22"/>
        <v>0</v>
      </c>
      <c r="Y72" s="40">
        <f t="shared" si="17"/>
        <v>0</v>
      </c>
      <c r="Z72" s="43">
        <f t="shared" si="18"/>
        <v>0</v>
      </c>
      <c r="AA72" s="96" t="str">
        <f t="shared" si="23"/>
        <v>-</v>
      </c>
      <c r="AB72" s="60">
        <f t="shared" si="24"/>
        <v>1</v>
      </c>
      <c r="AC72" s="40">
        <f t="shared" si="25"/>
        <v>0</v>
      </c>
      <c r="AD72" s="43">
        <f t="shared" si="26"/>
        <v>0</v>
      </c>
      <c r="AE72" s="96" t="str">
        <f t="shared" si="19"/>
        <v>-</v>
      </c>
      <c r="AF72" s="60">
        <f t="shared" si="20"/>
        <v>0</v>
      </c>
    </row>
    <row r="73" spans="1:32" ht="12.75">
      <c r="A73" s="103">
        <v>900022</v>
      </c>
      <c r="B73" s="104">
        <v>277</v>
      </c>
      <c r="C73" s="60" t="s">
        <v>197</v>
      </c>
      <c r="D73" s="40" t="s">
        <v>198</v>
      </c>
      <c r="E73" s="40" t="s">
        <v>199</v>
      </c>
      <c r="F73" s="41">
        <v>6517</v>
      </c>
      <c r="G73" s="42" t="s">
        <v>543</v>
      </c>
      <c r="H73" s="43">
        <v>2032870528</v>
      </c>
      <c r="I73" s="44">
        <v>4</v>
      </c>
      <c r="J73" s="45" t="s">
        <v>550</v>
      </c>
      <c r="K73" s="83"/>
      <c r="L73" s="75"/>
      <c r="M73" s="79"/>
      <c r="N73" s="59" t="s">
        <v>551</v>
      </c>
      <c r="O73" s="45" t="s">
        <v>551</v>
      </c>
      <c r="P73" s="51"/>
      <c r="Q73" s="83" t="str">
        <f t="shared" si="21"/>
        <v>NO</v>
      </c>
      <c r="R73" s="87" t="s">
        <v>550</v>
      </c>
      <c r="S73" s="49"/>
      <c r="T73" s="53"/>
      <c r="U73" s="53"/>
      <c r="V73" s="48"/>
      <c r="W73" s="60">
        <f t="shared" si="16"/>
        <v>0</v>
      </c>
      <c r="X73" s="40">
        <f t="shared" si="22"/>
        <v>0</v>
      </c>
      <c r="Y73" s="40">
        <f t="shared" si="17"/>
        <v>0</v>
      </c>
      <c r="Z73" s="43">
        <f t="shared" si="18"/>
        <v>0</v>
      </c>
      <c r="AA73" s="96" t="str">
        <f t="shared" si="23"/>
        <v>-</v>
      </c>
      <c r="AB73" s="60">
        <f t="shared" si="24"/>
        <v>0</v>
      </c>
      <c r="AC73" s="40">
        <f t="shared" si="25"/>
        <v>0</v>
      </c>
      <c r="AD73" s="43">
        <f t="shared" si="26"/>
        <v>0</v>
      </c>
      <c r="AE73" s="96" t="str">
        <f t="shared" si="19"/>
        <v>-</v>
      </c>
      <c r="AF73" s="60">
        <f t="shared" si="20"/>
        <v>0</v>
      </c>
    </row>
    <row r="74" spans="1:32" ht="12.75">
      <c r="A74" s="103">
        <v>900010</v>
      </c>
      <c r="B74" s="104">
        <v>264</v>
      </c>
      <c r="C74" s="60" t="s">
        <v>181</v>
      </c>
      <c r="D74" s="40" t="s">
        <v>182</v>
      </c>
      <c r="E74" s="40" t="s">
        <v>183</v>
      </c>
      <c r="F74" s="41">
        <v>6360</v>
      </c>
      <c r="G74" s="42">
        <v>6943</v>
      </c>
      <c r="H74" s="43">
        <v>8608921900</v>
      </c>
      <c r="I74" s="44">
        <v>2</v>
      </c>
      <c r="J74" s="45" t="s">
        <v>550</v>
      </c>
      <c r="K74" s="83"/>
      <c r="L74" s="75"/>
      <c r="M74" s="79"/>
      <c r="N74" s="59" t="s">
        <v>551</v>
      </c>
      <c r="O74" s="45" t="s">
        <v>551</v>
      </c>
      <c r="P74" s="51"/>
      <c r="Q74" s="83" t="str">
        <f t="shared" si="21"/>
        <v>NO</v>
      </c>
      <c r="R74" s="87" t="s">
        <v>550</v>
      </c>
      <c r="S74" s="49"/>
      <c r="T74" s="53"/>
      <c r="U74" s="53"/>
      <c r="V74" s="48"/>
      <c r="W74" s="60">
        <f t="shared" si="16"/>
        <v>0</v>
      </c>
      <c r="X74" s="40">
        <f t="shared" si="22"/>
        <v>0</v>
      </c>
      <c r="Y74" s="40">
        <f t="shared" si="17"/>
        <v>0</v>
      </c>
      <c r="Z74" s="43">
        <f t="shared" si="18"/>
        <v>0</v>
      </c>
      <c r="AA74" s="96" t="str">
        <f t="shared" si="23"/>
        <v>-</v>
      </c>
      <c r="AB74" s="60">
        <f t="shared" si="24"/>
        <v>0</v>
      </c>
      <c r="AC74" s="40">
        <f t="shared" si="25"/>
        <v>0</v>
      </c>
      <c r="AD74" s="43">
        <f t="shared" si="26"/>
        <v>0</v>
      </c>
      <c r="AE74" s="96" t="str">
        <f t="shared" si="19"/>
        <v>-</v>
      </c>
      <c r="AF74" s="60">
        <f t="shared" si="20"/>
        <v>0</v>
      </c>
    </row>
    <row r="75" spans="1:32" ht="12.75">
      <c r="A75" s="103">
        <v>900011</v>
      </c>
      <c r="B75" s="104">
        <v>265</v>
      </c>
      <c r="C75" s="60" t="s">
        <v>184</v>
      </c>
      <c r="D75" s="40" t="s">
        <v>185</v>
      </c>
      <c r="E75" s="40" t="s">
        <v>186</v>
      </c>
      <c r="F75" s="41">
        <v>6320</v>
      </c>
      <c r="G75" s="42">
        <v>5613</v>
      </c>
      <c r="H75" s="43">
        <v>8604471003</v>
      </c>
      <c r="I75" s="44">
        <v>2</v>
      </c>
      <c r="J75" s="45" t="s">
        <v>550</v>
      </c>
      <c r="K75" s="83"/>
      <c r="L75" s="75"/>
      <c r="M75" s="79"/>
      <c r="N75" s="59" t="s">
        <v>551</v>
      </c>
      <c r="O75" s="45" t="s">
        <v>551</v>
      </c>
      <c r="P75" s="51"/>
      <c r="Q75" s="83" t="str">
        <f t="shared" si="21"/>
        <v>NO</v>
      </c>
      <c r="R75" s="87" t="s">
        <v>550</v>
      </c>
      <c r="S75" s="49"/>
      <c r="T75" s="53"/>
      <c r="U75" s="53"/>
      <c r="V75" s="48"/>
      <c r="W75" s="60">
        <f t="shared" si="16"/>
        <v>0</v>
      </c>
      <c r="X75" s="40">
        <f t="shared" si="22"/>
        <v>0</v>
      </c>
      <c r="Y75" s="40">
        <f t="shared" si="17"/>
        <v>0</v>
      </c>
      <c r="Z75" s="43">
        <f t="shared" si="18"/>
        <v>0</v>
      </c>
      <c r="AA75" s="96" t="str">
        <f t="shared" si="23"/>
        <v>-</v>
      </c>
      <c r="AB75" s="60">
        <f t="shared" si="24"/>
        <v>0</v>
      </c>
      <c r="AC75" s="40">
        <f t="shared" si="25"/>
        <v>0</v>
      </c>
      <c r="AD75" s="43">
        <f t="shared" si="26"/>
        <v>0</v>
      </c>
      <c r="AE75" s="96" t="str">
        <f t="shared" si="19"/>
        <v>-</v>
      </c>
      <c r="AF75" s="60">
        <f t="shared" si="20"/>
        <v>0</v>
      </c>
    </row>
    <row r="76" spans="1:32" ht="12.75">
      <c r="A76" s="103">
        <v>900007</v>
      </c>
      <c r="B76" s="104">
        <v>261</v>
      </c>
      <c r="C76" s="60" t="s">
        <v>177</v>
      </c>
      <c r="D76" s="40" t="s">
        <v>178</v>
      </c>
      <c r="E76" s="40" t="s">
        <v>503</v>
      </c>
      <c r="F76" s="41">
        <v>6112</v>
      </c>
      <c r="G76" s="42">
        <v>1836</v>
      </c>
      <c r="H76" s="43">
        <v>8605270575</v>
      </c>
      <c r="I76" s="44">
        <v>2</v>
      </c>
      <c r="J76" s="45" t="s">
        <v>550</v>
      </c>
      <c r="K76" s="83"/>
      <c r="L76" s="75"/>
      <c r="M76" s="79"/>
      <c r="N76" s="59" t="s">
        <v>551</v>
      </c>
      <c r="O76" s="45" t="s">
        <v>551</v>
      </c>
      <c r="P76" s="51"/>
      <c r="Q76" s="83" t="str">
        <f t="shared" si="21"/>
        <v>NO</v>
      </c>
      <c r="R76" s="87" t="s">
        <v>550</v>
      </c>
      <c r="S76" s="49"/>
      <c r="T76" s="53"/>
      <c r="U76" s="53"/>
      <c r="V76" s="48"/>
      <c r="W76" s="60">
        <f t="shared" si="16"/>
        <v>0</v>
      </c>
      <c r="X76" s="40">
        <f t="shared" si="22"/>
        <v>0</v>
      </c>
      <c r="Y76" s="40">
        <f t="shared" si="17"/>
        <v>0</v>
      </c>
      <c r="Z76" s="43">
        <f t="shared" si="18"/>
        <v>0</v>
      </c>
      <c r="AA76" s="96" t="str">
        <f t="shared" si="23"/>
        <v>-</v>
      </c>
      <c r="AB76" s="60">
        <f t="shared" si="24"/>
        <v>0</v>
      </c>
      <c r="AC76" s="40">
        <f t="shared" si="25"/>
        <v>0</v>
      </c>
      <c r="AD76" s="43">
        <f t="shared" si="26"/>
        <v>0</v>
      </c>
      <c r="AE76" s="96" t="str">
        <f t="shared" si="19"/>
        <v>-</v>
      </c>
      <c r="AF76" s="60">
        <f t="shared" si="20"/>
        <v>0</v>
      </c>
    </row>
    <row r="77" spans="1:32" ht="12.75">
      <c r="A77" s="103">
        <v>902040</v>
      </c>
      <c r="B77" s="104">
        <v>68</v>
      </c>
      <c r="C77" s="60" t="s">
        <v>371</v>
      </c>
      <c r="D77" s="40" t="s">
        <v>289</v>
      </c>
      <c r="E77" s="40" t="s">
        <v>260</v>
      </c>
      <c r="F77" s="41">
        <v>6031</v>
      </c>
      <c r="G77" s="42">
        <v>1600</v>
      </c>
      <c r="H77" s="43">
        <v>8609273537</v>
      </c>
      <c r="I77" s="44">
        <v>7</v>
      </c>
      <c r="J77" s="45" t="s">
        <v>553</v>
      </c>
      <c r="K77" s="83" t="s">
        <v>548</v>
      </c>
      <c r="L77" s="75">
        <v>308</v>
      </c>
      <c r="M77" s="79" t="s">
        <v>548</v>
      </c>
      <c r="N77" s="59">
        <v>3.01369863</v>
      </c>
      <c r="O77" s="45" t="s">
        <v>550</v>
      </c>
      <c r="P77" s="51"/>
      <c r="Q77" s="83" t="str">
        <f t="shared" si="21"/>
        <v>NO</v>
      </c>
      <c r="R77" s="87" t="s">
        <v>553</v>
      </c>
      <c r="S77" s="54">
        <v>20114</v>
      </c>
      <c r="T77" s="55">
        <v>1232</v>
      </c>
      <c r="U77" s="55">
        <v>3102</v>
      </c>
      <c r="V77" s="56">
        <v>1514</v>
      </c>
      <c r="W77" s="60">
        <f t="shared" si="16"/>
        <v>1</v>
      </c>
      <c r="X77" s="40">
        <f t="shared" si="22"/>
        <v>1</v>
      </c>
      <c r="Y77" s="40">
        <f t="shared" si="17"/>
        <v>0</v>
      </c>
      <c r="Z77" s="43">
        <f t="shared" si="18"/>
        <v>0</v>
      </c>
      <c r="AA77" s="96" t="str">
        <f t="shared" si="23"/>
        <v>SRSA</v>
      </c>
      <c r="AB77" s="60">
        <f t="shared" si="24"/>
        <v>1</v>
      </c>
      <c r="AC77" s="40">
        <f t="shared" si="25"/>
        <v>0</v>
      </c>
      <c r="AD77" s="43">
        <f t="shared" si="26"/>
        <v>0</v>
      </c>
      <c r="AE77" s="96" t="str">
        <f t="shared" si="19"/>
        <v>-</v>
      </c>
      <c r="AF77" s="60">
        <f t="shared" si="20"/>
        <v>0</v>
      </c>
    </row>
    <row r="78" spans="1:32" ht="12.75">
      <c r="A78" s="103">
        <v>902070</v>
      </c>
      <c r="B78" s="104">
        <v>69</v>
      </c>
      <c r="C78" s="60" t="s">
        <v>372</v>
      </c>
      <c r="D78" s="40" t="s">
        <v>373</v>
      </c>
      <c r="E78" s="40" t="s">
        <v>374</v>
      </c>
      <c r="F78" s="41">
        <v>6239</v>
      </c>
      <c r="G78" s="42">
        <v>210</v>
      </c>
      <c r="H78" s="43">
        <v>8607796600</v>
      </c>
      <c r="I78" s="44" t="s">
        <v>561</v>
      </c>
      <c r="J78" s="45" t="s">
        <v>550</v>
      </c>
      <c r="K78" s="83"/>
      <c r="L78" s="75"/>
      <c r="M78" s="79"/>
      <c r="N78" s="59">
        <v>8.368066688</v>
      </c>
      <c r="O78" s="45" t="s">
        <v>550</v>
      </c>
      <c r="P78" s="51"/>
      <c r="Q78" s="83" t="str">
        <f t="shared" si="21"/>
        <v>NO</v>
      </c>
      <c r="R78" s="87" t="s">
        <v>553</v>
      </c>
      <c r="S78" s="49"/>
      <c r="T78" s="53"/>
      <c r="U78" s="53"/>
      <c r="V78" s="48"/>
      <c r="W78" s="60">
        <f t="shared" si="16"/>
        <v>0</v>
      </c>
      <c r="X78" s="40">
        <f t="shared" si="22"/>
        <v>0</v>
      </c>
      <c r="Y78" s="40">
        <f t="shared" si="17"/>
        <v>0</v>
      </c>
      <c r="Z78" s="43">
        <f t="shared" si="18"/>
        <v>0</v>
      </c>
      <c r="AA78" s="96" t="str">
        <f t="shared" si="23"/>
        <v>-</v>
      </c>
      <c r="AB78" s="60">
        <f t="shared" si="24"/>
        <v>1</v>
      </c>
      <c r="AC78" s="40">
        <f t="shared" si="25"/>
        <v>0</v>
      </c>
      <c r="AD78" s="43">
        <f t="shared" si="26"/>
        <v>0</v>
      </c>
      <c r="AE78" s="96" t="str">
        <f t="shared" si="19"/>
        <v>-</v>
      </c>
      <c r="AF78" s="60">
        <f t="shared" si="20"/>
        <v>0</v>
      </c>
    </row>
    <row r="79" spans="1:32" ht="12.75">
      <c r="A79" s="103">
        <v>903450</v>
      </c>
      <c r="B79" s="104">
        <v>245</v>
      </c>
      <c r="C79" s="60" t="s">
        <v>474</v>
      </c>
      <c r="D79" s="40" t="s">
        <v>475</v>
      </c>
      <c r="E79" s="40" t="s">
        <v>476</v>
      </c>
      <c r="F79" s="41">
        <v>6371</v>
      </c>
      <c r="G79" s="42">
        <v>220</v>
      </c>
      <c r="H79" s="43">
        <v>8604344800</v>
      </c>
      <c r="I79" s="44" t="s">
        <v>564</v>
      </c>
      <c r="J79" s="45" t="s">
        <v>550</v>
      </c>
      <c r="K79" s="83"/>
      <c r="L79" s="75"/>
      <c r="M79" s="79"/>
      <c r="N79" s="59" t="s">
        <v>551</v>
      </c>
      <c r="O79" s="45" t="s">
        <v>551</v>
      </c>
      <c r="P79" s="51"/>
      <c r="Q79" s="83" t="str">
        <f t="shared" si="21"/>
        <v>NO</v>
      </c>
      <c r="R79" s="87" t="s">
        <v>550</v>
      </c>
      <c r="S79" s="49"/>
      <c r="T79" s="53"/>
      <c r="U79" s="53"/>
      <c r="V79" s="48"/>
      <c r="W79" s="60">
        <f t="shared" si="16"/>
        <v>0</v>
      </c>
      <c r="X79" s="40">
        <f t="shared" si="22"/>
        <v>0</v>
      </c>
      <c r="Y79" s="40">
        <f t="shared" si="17"/>
        <v>0</v>
      </c>
      <c r="Z79" s="43">
        <f t="shared" si="18"/>
        <v>0</v>
      </c>
      <c r="AA79" s="96" t="str">
        <f t="shared" si="23"/>
        <v>-</v>
      </c>
      <c r="AB79" s="60">
        <f t="shared" si="24"/>
        <v>0</v>
      </c>
      <c r="AC79" s="40">
        <f t="shared" si="25"/>
        <v>0</v>
      </c>
      <c r="AD79" s="43">
        <f t="shared" si="26"/>
        <v>0</v>
      </c>
      <c r="AE79" s="96" t="str">
        <f t="shared" si="19"/>
        <v>-</v>
      </c>
      <c r="AF79" s="60">
        <f t="shared" si="20"/>
        <v>0</v>
      </c>
    </row>
    <row r="80" spans="1:32" ht="12.75">
      <c r="A80" s="103">
        <v>902130</v>
      </c>
      <c r="B80" s="104">
        <v>71</v>
      </c>
      <c r="C80" s="60" t="s">
        <v>375</v>
      </c>
      <c r="D80" s="40" t="s">
        <v>284</v>
      </c>
      <c r="E80" s="40" t="s">
        <v>376</v>
      </c>
      <c r="F80" s="41">
        <v>6249</v>
      </c>
      <c r="G80" s="42">
        <v>1742</v>
      </c>
      <c r="H80" s="43">
        <v>8606427795</v>
      </c>
      <c r="I80" s="44">
        <v>8</v>
      </c>
      <c r="J80" s="45" t="s">
        <v>553</v>
      </c>
      <c r="K80" s="83" t="s">
        <v>547</v>
      </c>
      <c r="L80" s="75">
        <v>1522</v>
      </c>
      <c r="M80" s="79" t="s">
        <v>548</v>
      </c>
      <c r="N80" s="59">
        <v>2.032520325</v>
      </c>
      <c r="O80" s="45" t="s">
        <v>550</v>
      </c>
      <c r="P80" s="51"/>
      <c r="Q80" s="83" t="str">
        <f t="shared" si="21"/>
        <v>NO</v>
      </c>
      <c r="R80" s="87" t="s">
        <v>553</v>
      </c>
      <c r="S80" s="54">
        <v>31762</v>
      </c>
      <c r="T80" s="55">
        <v>2163</v>
      </c>
      <c r="U80" s="55">
        <v>4722</v>
      </c>
      <c r="V80" s="56">
        <v>6378</v>
      </c>
      <c r="W80" s="60">
        <f t="shared" si="16"/>
        <v>1</v>
      </c>
      <c r="X80" s="40">
        <f t="shared" si="22"/>
        <v>0</v>
      </c>
      <c r="Y80" s="40">
        <f t="shared" si="17"/>
        <v>0</v>
      </c>
      <c r="Z80" s="43">
        <f t="shared" si="18"/>
        <v>0</v>
      </c>
      <c r="AA80" s="96" t="str">
        <f t="shared" si="23"/>
        <v>-</v>
      </c>
      <c r="AB80" s="60">
        <f t="shared" si="24"/>
        <v>1</v>
      </c>
      <c r="AC80" s="40">
        <f t="shared" si="25"/>
        <v>0</v>
      </c>
      <c r="AD80" s="43">
        <f t="shared" si="26"/>
        <v>0</v>
      </c>
      <c r="AE80" s="96" t="str">
        <f t="shared" si="19"/>
        <v>-</v>
      </c>
      <c r="AF80" s="60">
        <f t="shared" si="20"/>
        <v>0</v>
      </c>
    </row>
    <row r="81" spans="1:32" ht="12.75">
      <c r="A81" s="103">
        <v>902160</v>
      </c>
      <c r="B81" s="104">
        <v>72</v>
      </c>
      <c r="C81" s="60" t="s">
        <v>377</v>
      </c>
      <c r="D81" s="40" t="s">
        <v>378</v>
      </c>
      <c r="E81" s="40" t="s">
        <v>379</v>
      </c>
      <c r="F81" s="41">
        <v>6339</v>
      </c>
      <c r="G81" s="42">
        <v>1504</v>
      </c>
      <c r="H81" s="43">
        <v>8604649255</v>
      </c>
      <c r="I81" s="44" t="s">
        <v>556</v>
      </c>
      <c r="J81" s="45" t="s">
        <v>550</v>
      </c>
      <c r="K81" s="83"/>
      <c r="L81" s="75"/>
      <c r="M81" s="79"/>
      <c r="N81" s="59">
        <v>3.949004975</v>
      </c>
      <c r="O81" s="45" t="s">
        <v>550</v>
      </c>
      <c r="P81" s="51"/>
      <c r="Q81" s="83" t="str">
        <f t="shared" si="21"/>
        <v>NO</v>
      </c>
      <c r="R81" s="87" t="s">
        <v>550</v>
      </c>
      <c r="S81" s="49"/>
      <c r="T81" s="53"/>
      <c r="U81" s="53"/>
      <c r="V81" s="48"/>
      <c r="W81" s="60">
        <f t="shared" si="16"/>
        <v>0</v>
      </c>
      <c r="X81" s="40">
        <f t="shared" si="22"/>
        <v>0</v>
      </c>
      <c r="Y81" s="40">
        <f t="shared" si="17"/>
        <v>0</v>
      </c>
      <c r="Z81" s="43">
        <f t="shared" si="18"/>
        <v>0</v>
      </c>
      <c r="AA81" s="96" t="str">
        <f t="shared" si="23"/>
        <v>-</v>
      </c>
      <c r="AB81" s="60">
        <f t="shared" si="24"/>
        <v>0</v>
      </c>
      <c r="AC81" s="40">
        <f t="shared" si="25"/>
        <v>0</v>
      </c>
      <c r="AD81" s="43">
        <f t="shared" si="26"/>
        <v>0</v>
      </c>
      <c r="AE81" s="96" t="str">
        <f t="shared" si="19"/>
        <v>-</v>
      </c>
      <c r="AF81" s="60">
        <f t="shared" si="20"/>
        <v>0</v>
      </c>
    </row>
    <row r="82" spans="1:32" ht="12.75">
      <c r="A82" s="103">
        <v>902190</v>
      </c>
      <c r="B82" s="104">
        <v>73</v>
      </c>
      <c r="C82" s="60" t="s">
        <v>380</v>
      </c>
      <c r="D82" s="40" t="s">
        <v>381</v>
      </c>
      <c r="E82" s="40" t="s">
        <v>382</v>
      </c>
      <c r="F82" s="41">
        <v>6351</v>
      </c>
      <c r="G82" s="42">
        <v>2926</v>
      </c>
      <c r="H82" s="43">
        <v>8603765565</v>
      </c>
      <c r="I82" s="44">
        <v>8</v>
      </c>
      <c r="J82" s="45" t="s">
        <v>553</v>
      </c>
      <c r="K82" s="83" t="s">
        <v>547</v>
      </c>
      <c r="L82" s="75">
        <v>628</v>
      </c>
      <c r="M82" s="79" t="s">
        <v>548</v>
      </c>
      <c r="N82" s="59">
        <v>1.5</v>
      </c>
      <c r="O82" s="45" t="s">
        <v>550</v>
      </c>
      <c r="P82" s="51"/>
      <c r="Q82" s="83" t="str">
        <f t="shared" si="21"/>
        <v>NO</v>
      </c>
      <c r="R82" s="87" t="s">
        <v>553</v>
      </c>
      <c r="S82" s="54">
        <v>10875</v>
      </c>
      <c r="T82" s="53">
        <v>785</v>
      </c>
      <c r="U82" s="55">
        <v>1842</v>
      </c>
      <c r="V82" s="56">
        <v>2631</v>
      </c>
      <c r="W82" s="60">
        <f t="shared" si="16"/>
        <v>1</v>
      </c>
      <c r="X82" s="40">
        <f t="shared" si="22"/>
        <v>0</v>
      </c>
      <c r="Y82" s="40">
        <f t="shared" si="17"/>
        <v>0</v>
      </c>
      <c r="Z82" s="43">
        <f t="shared" si="18"/>
        <v>0</v>
      </c>
      <c r="AA82" s="96" t="str">
        <f t="shared" si="23"/>
        <v>-</v>
      </c>
      <c r="AB82" s="60">
        <f t="shared" si="24"/>
        <v>1</v>
      </c>
      <c r="AC82" s="40">
        <f t="shared" si="25"/>
        <v>0</v>
      </c>
      <c r="AD82" s="43">
        <f t="shared" si="26"/>
        <v>0</v>
      </c>
      <c r="AE82" s="96" t="str">
        <f t="shared" si="19"/>
        <v>-</v>
      </c>
      <c r="AF82" s="60">
        <f t="shared" si="20"/>
        <v>0</v>
      </c>
    </row>
    <row r="83" spans="1:32" ht="12.75">
      <c r="A83" s="103">
        <v>902220</v>
      </c>
      <c r="B83" s="104">
        <v>74</v>
      </c>
      <c r="C83" s="60" t="s">
        <v>383</v>
      </c>
      <c r="D83" s="40" t="s">
        <v>511</v>
      </c>
      <c r="E83" s="40" t="s">
        <v>546</v>
      </c>
      <c r="F83" s="41">
        <v>6759</v>
      </c>
      <c r="G83" s="42">
        <v>110</v>
      </c>
      <c r="H83" s="43">
        <v>8605677500</v>
      </c>
      <c r="I83" s="44">
        <v>7</v>
      </c>
      <c r="J83" s="45" t="s">
        <v>553</v>
      </c>
      <c r="K83" s="83" t="s">
        <v>548</v>
      </c>
      <c r="L83" s="97">
        <v>1363</v>
      </c>
      <c r="M83" s="79" t="s">
        <v>548</v>
      </c>
      <c r="N83" s="59">
        <v>4.437299035</v>
      </c>
      <c r="O83" s="45" t="s">
        <v>550</v>
      </c>
      <c r="P83" s="51"/>
      <c r="Q83" s="83" t="str">
        <f t="shared" si="21"/>
        <v>NO</v>
      </c>
      <c r="R83" s="87" t="s">
        <v>553</v>
      </c>
      <c r="S83" s="54">
        <v>34381</v>
      </c>
      <c r="T83" s="55">
        <v>1573</v>
      </c>
      <c r="U83" s="55">
        <v>4584</v>
      </c>
      <c r="V83" s="56">
        <v>4351</v>
      </c>
      <c r="W83" s="60">
        <f t="shared" si="16"/>
        <v>1</v>
      </c>
      <c r="X83" s="40">
        <f t="shared" si="22"/>
        <v>0</v>
      </c>
      <c r="Y83" s="40">
        <f t="shared" si="17"/>
        <v>0</v>
      </c>
      <c r="Z83" s="43">
        <f t="shared" si="18"/>
        <v>0</v>
      </c>
      <c r="AA83" s="96" t="str">
        <f t="shared" si="23"/>
        <v>-</v>
      </c>
      <c r="AB83" s="60">
        <f t="shared" si="24"/>
        <v>1</v>
      </c>
      <c r="AC83" s="40">
        <f t="shared" si="25"/>
        <v>0</v>
      </c>
      <c r="AD83" s="43">
        <f t="shared" si="26"/>
        <v>0</v>
      </c>
      <c r="AE83" s="96" t="str">
        <f t="shared" si="19"/>
        <v>-</v>
      </c>
      <c r="AF83" s="60">
        <f t="shared" si="20"/>
        <v>0</v>
      </c>
    </row>
    <row r="84" spans="1:32" ht="12.75">
      <c r="A84" s="103">
        <v>902280</v>
      </c>
      <c r="B84" s="104">
        <v>76</v>
      </c>
      <c r="C84" s="60" t="s">
        <v>384</v>
      </c>
      <c r="D84" s="40" t="s">
        <v>385</v>
      </c>
      <c r="E84" s="40" t="s">
        <v>386</v>
      </c>
      <c r="F84" s="41">
        <v>6443</v>
      </c>
      <c r="G84" s="42">
        <v>2562</v>
      </c>
      <c r="H84" s="43">
        <v>2032456300</v>
      </c>
      <c r="I84" s="44" t="s">
        <v>555</v>
      </c>
      <c r="J84" s="45" t="s">
        <v>550</v>
      </c>
      <c r="K84" s="83"/>
      <c r="L84" s="75"/>
      <c r="M84" s="79"/>
      <c r="N84" s="59">
        <v>0.541237113</v>
      </c>
      <c r="O84" s="45" t="s">
        <v>550</v>
      </c>
      <c r="P84" s="51"/>
      <c r="Q84" s="83" t="str">
        <f t="shared" si="21"/>
        <v>NO</v>
      </c>
      <c r="R84" s="87" t="s">
        <v>550</v>
      </c>
      <c r="S84" s="49"/>
      <c r="T84" s="53"/>
      <c r="U84" s="53"/>
      <c r="V84" s="48"/>
      <c r="W84" s="60">
        <f t="shared" si="16"/>
        <v>0</v>
      </c>
      <c r="X84" s="40">
        <f t="shared" si="22"/>
        <v>0</v>
      </c>
      <c r="Y84" s="40">
        <f t="shared" si="17"/>
        <v>0</v>
      </c>
      <c r="Z84" s="43">
        <f t="shared" si="18"/>
        <v>0</v>
      </c>
      <c r="AA84" s="96" t="str">
        <f t="shared" si="23"/>
        <v>-</v>
      </c>
      <c r="AB84" s="60">
        <f t="shared" si="24"/>
        <v>0</v>
      </c>
      <c r="AC84" s="40">
        <f t="shared" si="25"/>
        <v>0</v>
      </c>
      <c r="AD84" s="43">
        <f t="shared" si="26"/>
        <v>0</v>
      </c>
      <c r="AE84" s="96" t="str">
        <f t="shared" si="19"/>
        <v>-</v>
      </c>
      <c r="AF84" s="60">
        <f t="shared" si="20"/>
        <v>0</v>
      </c>
    </row>
    <row r="85" spans="1:32" ht="12.75">
      <c r="A85" s="103">
        <v>902310</v>
      </c>
      <c r="B85" s="104">
        <v>77</v>
      </c>
      <c r="C85" s="60" t="s">
        <v>387</v>
      </c>
      <c r="D85" s="40" t="s">
        <v>388</v>
      </c>
      <c r="E85" s="40" t="s">
        <v>487</v>
      </c>
      <c r="F85" s="41">
        <v>6040</v>
      </c>
      <c r="G85" s="42">
        <v>2022</v>
      </c>
      <c r="H85" s="43">
        <v>8606473441</v>
      </c>
      <c r="I85" s="44">
        <v>4</v>
      </c>
      <c r="J85" s="45" t="s">
        <v>550</v>
      </c>
      <c r="K85" s="83"/>
      <c r="L85" s="75"/>
      <c r="M85" s="79"/>
      <c r="N85" s="59">
        <v>9.861033908</v>
      </c>
      <c r="O85" s="45" t="s">
        <v>550</v>
      </c>
      <c r="P85" s="51"/>
      <c r="Q85" s="83" t="str">
        <f t="shared" si="21"/>
        <v>NO</v>
      </c>
      <c r="R85" s="87" t="s">
        <v>550</v>
      </c>
      <c r="S85" s="49"/>
      <c r="T85" s="53"/>
      <c r="U85" s="53"/>
      <c r="V85" s="48"/>
      <c r="W85" s="60">
        <f t="shared" si="16"/>
        <v>0</v>
      </c>
      <c r="X85" s="40">
        <f t="shared" si="22"/>
        <v>0</v>
      </c>
      <c r="Y85" s="40">
        <f t="shared" si="17"/>
        <v>0</v>
      </c>
      <c r="Z85" s="43">
        <f t="shared" si="18"/>
        <v>0</v>
      </c>
      <c r="AA85" s="96" t="str">
        <f t="shared" si="23"/>
        <v>-</v>
      </c>
      <c r="AB85" s="60">
        <f t="shared" si="24"/>
        <v>0</v>
      </c>
      <c r="AC85" s="40">
        <f t="shared" si="25"/>
        <v>0</v>
      </c>
      <c r="AD85" s="43">
        <f t="shared" si="26"/>
        <v>0</v>
      </c>
      <c r="AE85" s="96" t="str">
        <f t="shared" si="19"/>
        <v>-</v>
      </c>
      <c r="AF85" s="60">
        <f t="shared" si="20"/>
        <v>0</v>
      </c>
    </row>
    <row r="86" spans="1:32" ht="12.75">
      <c r="A86" s="103">
        <v>902340</v>
      </c>
      <c r="B86" s="104">
        <v>78</v>
      </c>
      <c r="C86" s="60" t="s">
        <v>504</v>
      </c>
      <c r="D86" s="40" t="s">
        <v>389</v>
      </c>
      <c r="E86" s="40" t="s">
        <v>176</v>
      </c>
      <c r="F86" s="41">
        <v>6268</v>
      </c>
      <c r="G86" s="42">
        <v>2222</v>
      </c>
      <c r="H86" s="43">
        <v>8604293350</v>
      </c>
      <c r="I86" s="44" t="s">
        <v>556</v>
      </c>
      <c r="J86" s="45" t="s">
        <v>550</v>
      </c>
      <c r="K86" s="83"/>
      <c r="L86" s="75"/>
      <c r="M86" s="79"/>
      <c r="N86" s="59">
        <v>5.363984674</v>
      </c>
      <c r="O86" s="45" t="s">
        <v>550</v>
      </c>
      <c r="P86" s="51"/>
      <c r="Q86" s="83" t="str">
        <f t="shared" si="21"/>
        <v>NO</v>
      </c>
      <c r="R86" s="87" t="s">
        <v>550</v>
      </c>
      <c r="S86" s="49"/>
      <c r="T86" s="53"/>
      <c r="U86" s="53"/>
      <c r="V86" s="48"/>
      <c r="W86" s="60">
        <f t="shared" si="16"/>
        <v>0</v>
      </c>
      <c r="X86" s="40">
        <f t="shared" si="22"/>
        <v>0</v>
      </c>
      <c r="Y86" s="40">
        <f t="shared" si="17"/>
        <v>0</v>
      </c>
      <c r="Z86" s="43">
        <f t="shared" si="18"/>
        <v>0</v>
      </c>
      <c r="AA86" s="96" t="str">
        <f t="shared" si="23"/>
        <v>-</v>
      </c>
      <c r="AB86" s="60">
        <f t="shared" si="24"/>
        <v>0</v>
      </c>
      <c r="AC86" s="40">
        <f t="shared" si="25"/>
        <v>0</v>
      </c>
      <c r="AD86" s="43">
        <f t="shared" si="26"/>
        <v>0</v>
      </c>
      <c r="AE86" s="96" t="str">
        <f t="shared" si="19"/>
        <v>-</v>
      </c>
      <c r="AF86" s="60">
        <f t="shared" si="20"/>
        <v>0</v>
      </c>
    </row>
    <row r="87" spans="1:32" ht="12.75">
      <c r="A87" s="103">
        <v>902370</v>
      </c>
      <c r="B87" s="104">
        <v>79</v>
      </c>
      <c r="C87" s="60" t="s">
        <v>390</v>
      </c>
      <c r="D87" s="40" t="s">
        <v>391</v>
      </c>
      <c r="E87" s="40" t="s">
        <v>392</v>
      </c>
      <c r="F87" s="41">
        <v>6447</v>
      </c>
      <c r="G87" s="42">
        <v>1507</v>
      </c>
      <c r="H87" s="43">
        <v>8602956236</v>
      </c>
      <c r="I87" s="44">
        <v>8</v>
      </c>
      <c r="J87" s="45" t="s">
        <v>553</v>
      </c>
      <c r="K87" s="83" t="s">
        <v>547</v>
      </c>
      <c r="L87" s="75">
        <v>636</v>
      </c>
      <c r="M87" s="79" t="s">
        <v>548</v>
      </c>
      <c r="N87" s="59">
        <v>1.406469761</v>
      </c>
      <c r="O87" s="45" t="s">
        <v>550</v>
      </c>
      <c r="P87" s="51"/>
      <c r="Q87" s="83" t="str">
        <f t="shared" si="21"/>
        <v>NO</v>
      </c>
      <c r="R87" s="87" t="s">
        <v>553</v>
      </c>
      <c r="S87" s="54">
        <v>8473</v>
      </c>
      <c r="T87" s="53">
        <v>239</v>
      </c>
      <c r="U87" s="55">
        <v>1266</v>
      </c>
      <c r="V87" s="56">
        <v>2086</v>
      </c>
      <c r="W87" s="60">
        <f t="shared" si="16"/>
        <v>1</v>
      </c>
      <c r="X87" s="40">
        <f t="shared" si="22"/>
        <v>0</v>
      </c>
      <c r="Y87" s="40">
        <f t="shared" si="17"/>
        <v>0</v>
      </c>
      <c r="Z87" s="43">
        <f t="shared" si="18"/>
        <v>0</v>
      </c>
      <c r="AA87" s="96" t="str">
        <f t="shared" si="23"/>
        <v>-</v>
      </c>
      <c r="AB87" s="60">
        <f t="shared" si="24"/>
        <v>1</v>
      </c>
      <c r="AC87" s="40">
        <f t="shared" si="25"/>
        <v>0</v>
      </c>
      <c r="AD87" s="43">
        <f t="shared" si="26"/>
        <v>0</v>
      </c>
      <c r="AE87" s="96" t="str">
        <f t="shared" si="19"/>
        <v>-</v>
      </c>
      <c r="AF87" s="60">
        <f t="shared" si="20"/>
        <v>0</v>
      </c>
    </row>
    <row r="88" spans="1:32" ht="12.75">
      <c r="A88" s="103">
        <v>902400</v>
      </c>
      <c r="B88" s="104">
        <v>80</v>
      </c>
      <c r="C88" s="60" t="s">
        <v>393</v>
      </c>
      <c r="D88" s="40" t="s">
        <v>545</v>
      </c>
      <c r="E88" s="40" t="s">
        <v>394</v>
      </c>
      <c r="F88" s="41">
        <v>6450</v>
      </c>
      <c r="G88" s="42">
        <v>848</v>
      </c>
      <c r="H88" s="43">
        <v>2036304171</v>
      </c>
      <c r="I88" s="44">
        <v>2</v>
      </c>
      <c r="J88" s="45" t="s">
        <v>550</v>
      </c>
      <c r="K88" s="83"/>
      <c r="L88" s="75"/>
      <c r="M88" s="79"/>
      <c r="N88" s="59">
        <v>16.36113657</v>
      </c>
      <c r="O88" s="45" t="s">
        <v>550</v>
      </c>
      <c r="P88" s="51"/>
      <c r="Q88" s="83" t="str">
        <f t="shared" si="21"/>
        <v>NO</v>
      </c>
      <c r="R88" s="87" t="s">
        <v>550</v>
      </c>
      <c r="S88" s="49"/>
      <c r="T88" s="53"/>
      <c r="U88" s="53"/>
      <c r="V88" s="48"/>
      <c r="W88" s="60">
        <f t="shared" si="16"/>
        <v>0</v>
      </c>
      <c r="X88" s="40">
        <f t="shared" si="22"/>
        <v>0</v>
      </c>
      <c r="Y88" s="40">
        <f t="shared" si="17"/>
        <v>0</v>
      </c>
      <c r="Z88" s="43">
        <f t="shared" si="18"/>
        <v>0</v>
      </c>
      <c r="AA88" s="96" t="str">
        <f t="shared" si="23"/>
        <v>-</v>
      </c>
      <c r="AB88" s="60">
        <f t="shared" si="24"/>
        <v>0</v>
      </c>
      <c r="AC88" s="40">
        <f t="shared" si="25"/>
        <v>0</v>
      </c>
      <c r="AD88" s="43">
        <f t="shared" si="26"/>
        <v>0</v>
      </c>
      <c r="AE88" s="96" t="str">
        <f t="shared" si="19"/>
        <v>-</v>
      </c>
      <c r="AF88" s="60">
        <f t="shared" si="20"/>
        <v>0</v>
      </c>
    </row>
    <row r="89" spans="1:32" ht="12.75">
      <c r="A89" s="103">
        <v>902490</v>
      </c>
      <c r="B89" s="104">
        <v>83</v>
      </c>
      <c r="C89" s="60" t="s">
        <v>395</v>
      </c>
      <c r="D89" s="40" t="s">
        <v>396</v>
      </c>
      <c r="E89" s="40" t="s">
        <v>488</v>
      </c>
      <c r="F89" s="41">
        <v>6457</v>
      </c>
      <c r="G89" s="42">
        <v>4356</v>
      </c>
      <c r="H89" s="43">
        <v>8606381401</v>
      </c>
      <c r="I89" s="44">
        <v>2</v>
      </c>
      <c r="J89" s="45" t="s">
        <v>550</v>
      </c>
      <c r="K89" s="83"/>
      <c r="L89" s="75"/>
      <c r="M89" s="79"/>
      <c r="N89" s="59">
        <v>7.377777778</v>
      </c>
      <c r="O89" s="45" t="s">
        <v>550</v>
      </c>
      <c r="P89" s="51"/>
      <c r="Q89" s="83" t="str">
        <f t="shared" si="21"/>
        <v>NO</v>
      </c>
      <c r="R89" s="87" t="s">
        <v>550</v>
      </c>
      <c r="S89" s="49"/>
      <c r="T89" s="53"/>
      <c r="U89" s="53"/>
      <c r="V89" s="48"/>
      <c r="W89" s="60">
        <f t="shared" si="16"/>
        <v>0</v>
      </c>
      <c r="X89" s="40">
        <f t="shared" si="22"/>
        <v>0</v>
      </c>
      <c r="Y89" s="40">
        <f t="shared" si="17"/>
        <v>0</v>
      </c>
      <c r="Z89" s="43">
        <f t="shared" si="18"/>
        <v>0</v>
      </c>
      <c r="AA89" s="96" t="str">
        <f t="shared" si="23"/>
        <v>-</v>
      </c>
      <c r="AB89" s="60">
        <f t="shared" si="24"/>
        <v>0</v>
      </c>
      <c r="AC89" s="40">
        <f t="shared" si="25"/>
        <v>0</v>
      </c>
      <c r="AD89" s="43">
        <f t="shared" si="26"/>
        <v>0</v>
      </c>
      <c r="AE89" s="96" t="str">
        <f t="shared" si="19"/>
        <v>-</v>
      </c>
      <c r="AF89" s="60">
        <f t="shared" si="20"/>
        <v>0</v>
      </c>
    </row>
    <row r="90" spans="1:32" ht="12.75">
      <c r="A90" s="103">
        <v>902520</v>
      </c>
      <c r="B90" s="104">
        <v>84</v>
      </c>
      <c r="C90" s="60" t="s">
        <v>397</v>
      </c>
      <c r="D90" s="40" t="s">
        <v>398</v>
      </c>
      <c r="E90" s="40" t="s">
        <v>399</v>
      </c>
      <c r="F90" s="41">
        <v>6460</v>
      </c>
      <c r="G90" s="42">
        <v>3364</v>
      </c>
      <c r="H90" s="43">
        <v>2037833402</v>
      </c>
      <c r="I90" s="44">
        <v>4</v>
      </c>
      <c r="J90" s="45" t="s">
        <v>550</v>
      </c>
      <c r="K90" s="83"/>
      <c r="L90" s="75"/>
      <c r="M90" s="79"/>
      <c r="N90" s="59">
        <v>4.60717187</v>
      </c>
      <c r="O90" s="45" t="s">
        <v>550</v>
      </c>
      <c r="P90" s="51"/>
      <c r="Q90" s="83" t="str">
        <f t="shared" si="21"/>
        <v>NO</v>
      </c>
      <c r="R90" s="87" t="s">
        <v>550</v>
      </c>
      <c r="S90" s="49"/>
      <c r="T90" s="53"/>
      <c r="U90" s="53"/>
      <c r="V90" s="48"/>
      <c r="W90" s="60">
        <f t="shared" si="16"/>
        <v>0</v>
      </c>
      <c r="X90" s="40">
        <f t="shared" si="22"/>
        <v>0</v>
      </c>
      <c r="Y90" s="40">
        <f t="shared" si="17"/>
        <v>0</v>
      </c>
      <c r="Z90" s="43">
        <f t="shared" si="18"/>
        <v>0</v>
      </c>
      <c r="AA90" s="96" t="str">
        <f t="shared" si="23"/>
        <v>-</v>
      </c>
      <c r="AB90" s="60">
        <f t="shared" si="24"/>
        <v>0</v>
      </c>
      <c r="AC90" s="40">
        <f t="shared" si="25"/>
        <v>0</v>
      </c>
      <c r="AD90" s="43">
        <f t="shared" si="26"/>
        <v>0</v>
      </c>
      <c r="AE90" s="96" t="str">
        <f t="shared" si="19"/>
        <v>-</v>
      </c>
      <c r="AF90" s="60">
        <f t="shared" si="20"/>
        <v>0</v>
      </c>
    </row>
    <row r="91" spans="1:32" ht="12.75">
      <c r="A91" s="103">
        <v>902550</v>
      </c>
      <c r="B91" s="104">
        <v>85</v>
      </c>
      <c r="C91" s="60" t="s">
        <v>400</v>
      </c>
      <c r="D91" s="40" t="s">
        <v>401</v>
      </c>
      <c r="E91" s="40" t="s">
        <v>333</v>
      </c>
      <c r="F91" s="41">
        <v>6468</v>
      </c>
      <c r="G91" s="42">
        <v>2362</v>
      </c>
      <c r="H91" s="43">
        <v>2034526501</v>
      </c>
      <c r="I91" s="44" t="s">
        <v>556</v>
      </c>
      <c r="J91" s="45" t="s">
        <v>550</v>
      </c>
      <c r="K91" s="83"/>
      <c r="L91" s="75"/>
      <c r="M91" s="79"/>
      <c r="N91" s="59">
        <v>1.984126984</v>
      </c>
      <c r="O91" s="45" t="s">
        <v>550</v>
      </c>
      <c r="P91" s="51"/>
      <c r="Q91" s="83" t="str">
        <f t="shared" si="21"/>
        <v>NO</v>
      </c>
      <c r="R91" s="87" t="s">
        <v>550</v>
      </c>
      <c r="S91" s="49"/>
      <c r="T91" s="53"/>
      <c r="U91" s="53"/>
      <c r="V91" s="48"/>
      <c r="W91" s="60">
        <f t="shared" si="16"/>
        <v>0</v>
      </c>
      <c r="X91" s="40">
        <f t="shared" si="22"/>
        <v>0</v>
      </c>
      <c r="Y91" s="40">
        <f t="shared" si="17"/>
        <v>0</v>
      </c>
      <c r="Z91" s="43">
        <f t="shared" si="18"/>
        <v>0</v>
      </c>
      <c r="AA91" s="96" t="str">
        <f t="shared" si="23"/>
        <v>-</v>
      </c>
      <c r="AB91" s="60">
        <f t="shared" si="24"/>
        <v>0</v>
      </c>
      <c r="AC91" s="40">
        <f t="shared" si="25"/>
        <v>0</v>
      </c>
      <c r="AD91" s="43">
        <f t="shared" si="26"/>
        <v>0</v>
      </c>
      <c r="AE91" s="96" t="str">
        <f t="shared" si="19"/>
        <v>-</v>
      </c>
      <c r="AF91" s="60">
        <f t="shared" si="20"/>
        <v>0</v>
      </c>
    </row>
    <row r="92" spans="1:32" ht="12.75">
      <c r="A92" s="103">
        <v>902580</v>
      </c>
      <c r="B92" s="104">
        <v>86</v>
      </c>
      <c r="C92" s="60" t="s">
        <v>402</v>
      </c>
      <c r="D92" s="40" t="s">
        <v>403</v>
      </c>
      <c r="E92" s="40" t="s">
        <v>509</v>
      </c>
      <c r="F92" s="41">
        <v>6370</v>
      </c>
      <c r="G92" s="42">
        <v>78</v>
      </c>
      <c r="H92" s="43">
        <v>8608481228</v>
      </c>
      <c r="I92" s="44" t="s">
        <v>559</v>
      </c>
      <c r="J92" s="45" t="s">
        <v>550</v>
      </c>
      <c r="K92" s="83"/>
      <c r="L92" s="75"/>
      <c r="M92" s="79"/>
      <c r="N92" s="59">
        <v>4.722056186</v>
      </c>
      <c r="O92" s="45" t="s">
        <v>550</v>
      </c>
      <c r="P92" s="51"/>
      <c r="Q92" s="83" t="str">
        <f t="shared" si="21"/>
        <v>NO</v>
      </c>
      <c r="R92" s="87" t="s">
        <v>550</v>
      </c>
      <c r="S92" s="49"/>
      <c r="T92" s="53"/>
      <c r="U92" s="53"/>
      <c r="V92" s="48"/>
      <c r="W92" s="60">
        <f t="shared" si="16"/>
        <v>0</v>
      </c>
      <c r="X92" s="40">
        <f t="shared" si="22"/>
        <v>0</v>
      </c>
      <c r="Y92" s="40">
        <f t="shared" si="17"/>
        <v>0</v>
      </c>
      <c r="Z92" s="43">
        <f t="shared" si="18"/>
        <v>0</v>
      </c>
      <c r="AA92" s="96" t="str">
        <f t="shared" si="23"/>
        <v>-</v>
      </c>
      <c r="AB92" s="60">
        <f t="shared" si="24"/>
        <v>0</v>
      </c>
      <c r="AC92" s="40">
        <f t="shared" si="25"/>
        <v>0</v>
      </c>
      <c r="AD92" s="43">
        <f t="shared" si="26"/>
        <v>0</v>
      </c>
      <c r="AE92" s="96" t="str">
        <f t="shared" si="19"/>
        <v>-</v>
      </c>
      <c r="AF92" s="60">
        <f t="shared" si="20"/>
        <v>0</v>
      </c>
    </row>
    <row r="93" spans="1:32" ht="12.75">
      <c r="A93" s="103">
        <v>902640</v>
      </c>
      <c r="B93" s="104">
        <v>88</v>
      </c>
      <c r="C93" s="60" t="s">
        <v>404</v>
      </c>
      <c r="D93" s="40" t="s">
        <v>405</v>
      </c>
      <c r="E93" s="40" t="s">
        <v>406</v>
      </c>
      <c r="F93" s="41">
        <v>6770</v>
      </c>
      <c r="G93" s="42">
        <v>2887</v>
      </c>
      <c r="H93" s="43">
        <v>2037205265</v>
      </c>
      <c r="I93" s="44">
        <v>4</v>
      </c>
      <c r="J93" s="45" t="s">
        <v>550</v>
      </c>
      <c r="K93" s="83"/>
      <c r="L93" s="75"/>
      <c r="M93" s="79"/>
      <c r="N93" s="59">
        <v>8.746589632</v>
      </c>
      <c r="O93" s="45" t="s">
        <v>550</v>
      </c>
      <c r="P93" s="51"/>
      <c r="Q93" s="83" t="str">
        <f t="shared" si="21"/>
        <v>NO</v>
      </c>
      <c r="R93" s="87" t="s">
        <v>550</v>
      </c>
      <c r="S93" s="49"/>
      <c r="T93" s="53"/>
      <c r="U93" s="53"/>
      <c r="V93" s="48"/>
      <c r="W93" s="60">
        <f t="shared" si="16"/>
        <v>0</v>
      </c>
      <c r="X93" s="40">
        <f t="shared" si="22"/>
        <v>0</v>
      </c>
      <c r="Y93" s="40">
        <f t="shared" si="17"/>
        <v>0</v>
      </c>
      <c r="Z93" s="43">
        <f t="shared" si="18"/>
        <v>0</v>
      </c>
      <c r="AA93" s="96" t="str">
        <f t="shared" si="23"/>
        <v>-</v>
      </c>
      <c r="AB93" s="60">
        <f t="shared" si="24"/>
        <v>0</v>
      </c>
      <c r="AC93" s="40">
        <f t="shared" si="25"/>
        <v>0</v>
      </c>
      <c r="AD93" s="43">
        <f t="shared" si="26"/>
        <v>0</v>
      </c>
      <c r="AE93" s="96" t="str">
        <f t="shared" si="19"/>
        <v>-</v>
      </c>
      <c r="AF93" s="60">
        <f t="shared" si="20"/>
        <v>0</v>
      </c>
    </row>
    <row r="94" spans="1:32" ht="12.75">
      <c r="A94" s="103">
        <v>900028</v>
      </c>
      <c r="B94" s="104">
        <v>280</v>
      </c>
      <c r="C94" s="60" t="s">
        <v>207</v>
      </c>
      <c r="D94" s="40" t="s">
        <v>208</v>
      </c>
      <c r="E94" s="40" t="s">
        <v>481</v>
      </c>
      <c r="F94" s="41">
        <v>6608</v>
      </c>
      <c r="G94" s="42" t="s">
        <v>543</v>
      </c>
      <c r="H94" s="43">
        <v>2033842897</v>
      </c>
      <c r="I94" s="44">
        <v>2</v>
      </c>
      <c r="J94" s="45" t="s">
        <v>550</v>
      </c>
      <c r="K94" s="83"/>
      <c r="L94" s="75"/>
      <c r="M94" s="79"/>
      <c r="N94" s="59" t="s">
        <v>551</v>
      </c>
      <c r="O94" s="45" t="s">
        <v>551</v>
      </c>
      <c r="P94" s="51"/>
      <c r="Q94" s="83" t="str">
        <f t="shared" si="21"/>
        <v>NO</v>
      </c>
      <c r="R94" s="87" t="s">
        <v>550</v>
      </c>
      <c r="S94" s="49"/>
      <c r="T94" s="53"/>
      <c r="U94" s="53"/>
      <c r="V94" s="48"/>
      <c r="W94" s="60">
        <f t="shared" si="16"/>
        <v>0</v>
      </c>
      <c r="X94" s="40">
        <f t="shared" si="22"/>
        <v>0</v>
      </c>
      <c r="Y94" s="40">
        <f t="shared" si="17"/>
        <v>0</v>
      </c>
      <c r="Z94" s="43">
        <f t="shared" si="18"/>
        <v>0</v>
      </c>
      <c r="AA94" s="96" t="str">
        <f t="shared" si="23"/>
        <v>-</v>
      </c>
      <c r="AB94" s="60">
        <f t="shared" si="24"/>
        <v>0</v>
      </c>
      <c r="AC94" s="40">
        <f t="shared" si="25"/>
        <v>0</v>
      </c>
      <c r="AD94" s="43">
        <f t="shared" si="26"/>
        <v>0</v>
      </c>
      <c r="AE94" s="96" t="str">
        <f t="shared" si="19"/>
        <v>-</v>
      </c>
      <c r="AF94" s="60">
        <f t="shared" si="20"/>
        <v>0</v>
      </c>
    </row>
    <row r="95" spans="1:32" ht="12.75">
      <c r="A95" s="103">
        <v>902670</v>
      </c>
      <c r="B95" s="104">
        <v>89</v>
      </c>
      <c r="C95" s="60" t="s">
        <v>407</v>
      </c>
      <c r="D95" s="40" t="s">
        <v>408</v>
      </c>
      <c r="E95" s="40" t="s">
        <v>409</v>
      </c>
      <c r="F95" s="41">
        <v>6050</v>
      </c>
      <c r="G95" s="42">
        <v>1960</v>
      </c>
      <c r="H95" s="43">
        <v>8608272200</v>
      </c>
      <c r="I95" s="44">
        <v>4</v>
      </c>
      <c r="J95" s="45" t="s">
        <v>550</v>
      </c>
      <c r="K95" s="83"/>
      <c r="L95" s="75"/>
      <c r="M95" s="79"/>
      <c r="N95" s="59">
        <v>21.86202491</v>
      </c>
      <c r="O95" s="45" t="s">
        <v>553</v>
      </c>
      <c r="P95" s="51"/>
      <c r="Q95" s="83" t="str">
        <f t="shared" si="21"/>
        <v>NO</v>
      </c>
      <c r="R95" s="87" t="s">
        <v>550</v>
      </c>
      <c r="S95" s="49"/>
      <c r="T95" s="53"/>
      <c r="U95" s="53"/>
      <c r="V95" s="48"/>
      <c r="W95" s="60">
        <f t="shared" si="16"/>
        <v>0</v>
      </c>
      <c r="X95" s="40">
        <f t="shared" si="22"/>
        <v>0</v>
      </c>
      <c r="Y95" s="40">
        <f t="shared" si="17"/>
        <v>0</v>
      </c>
      <c r="Z95" s="43">
        <f t="shared" si="18"/>
        <v>0</v>
      </c>
      <c r="AA95" s="96" t="str">
        <f t="shared" si="23"/>
        <v>-</v>
      </c>
      <c r="AB95" s="60">
        <f t="shared" si="24"/>
        <v>0</v>
      </c>
      <c r="AC95" s="40">
        <f t="shared" si="25"/>
        <v>1</v>
      </c>
      <c r="AD95" s="43">
        <f t="shared" si="26"/>
        <v>0</v>
      </c>
      <c r="AE95" s="96" t="str">
        <f t="shared" si="19"/>
        <v>-</v>
      </c>
      <c r="AF95" s="60">
        <f t="shared" si="20"/>
        <v>0</v>
      </c>
    </row>
    <row r="96" spans="1:32" ht="12.75">
      <c r="A96" s="103">
        <v>902700</v>
      </c>
      <c r="B96" s="104">
        <v>90</v>
      </c>
      <c r="C96" s="60" t="s">
        <v>410</v>
      </c>
      <c r="D96" s="40" t="s">
        <v>411</v>
      </c>
      <c r="E96" s="40" t="s">
        <v>412</v>
      </c>
      <c r="F96" s="41">
        <v>6840</v>
      </c>
      <c r="G96" s="42">
        <v>4723</v>
      </c>
      <c r="H96" s="43">
        <v>2035944000</v>
      </c>
      <c r="I96" s="44">
        <v>4</v>
      </c>
      <c r="J96" s="45" t="s">
        <v>550</v>
      </c>
      <c r="K96" s="83"/>
      <c r="L96" s="75"/>
      <c r="M96" s="79"/>
      <c r="N96" s="59">
        <v>1.875</v>
      </c>
      <c r="O96" s="45" t="s">
        <v>550</v>
      </c>
      <c r="P96" s="51"/>
      <c r="Q96" s="83" t="str">
        <f t="shared" si="21"/>
        <v>NO</v>
      </c>
      <c r="R96" s="87" t="s">
        <v>550</v>
      </c>
      <c r="S96" s="49"/>
      <c r="T96" s="53"/>
      <c r="U96" s="53"/>
      <c r="V96" s="48"/>
      <c r="W96" s="60">
        <f t="shared" si="16"/>
        <v>0</v>
      </c>
      <c r="X96" s="40">
        <f t="shared" si="22"/>
        <v>0</v>
      </c>
      <c r="Y96" s="40">
        <f t="shared" si="17"/>
        <v>0</v>
      </c>
      <c r="Z96" s="43">
        <f t="shared" si="18"/>
        <v>0</v>
      </c>
      <c r="AA96" s="96" t="str">
        <f t="shared" si="23"/>
        <v>-</v>
      </c>
      <c r="AB96" s="60">
        <f t="shared" si="24"/>
        <v>0</v>
      </c>
      <c r="AC96" s="40">
        <f t="shared" si="25"/>
        <v>0</v>
      </c>
      <c r="AD96" s="43">
        <f t="shared" si="26"/>
        <v>0</v>
      </c>
      <c r="AE96" s="96" t="str">
        <f t="shared" si="19"/>
        <v>-</v>
      </c>
      <c r="AF96" s="60">
        <f t="shared" si="20"/>
        <v>0</v>
      </c>
    </row>
    <row r="97" spans="1:32" ht="12.75">
      <c r="A97" s="103">
        <v>902730</v>
      </c>
      <c r="B97" s="104">
        <v>91</v>
      </c>
      <c r="C97" s="60" t="s">
        <v>413</v>
      </c>
      <c r="D97" s="40" t="s">
        <v>414</v>
      </c>
      <c r="E97" s="40" t="s">
        <v>415</v>
      </c>
      <c r="F97" s="41">
        <v>6812</v>
      </c>
      <c r="G97" s="42">
        <v>2618</v>
      </c>
      <c r="H97" s="43">
        <v>2033125770</v>
      </c>
      <c r="I97" s="44">
        <v>4</v>
      </c>
      <c r="J97" s="45" t="s">
        <v>550</v>
      </c>
      <c r="K97" s="83"/>
      <c r="L97" s="75"/>
      <c r="M97" s="79"/>
      <c r="N97" s="59">
        <v>1.312089972</v>
      </c>
      <c r="O97" s="45" t="s">
        <v>550</v>
      </c>
      <c r="P97" s="51"/>
      <c r="Q97" s="83" t="str">
        <f t="shared" si="21"/>
        <v>NO</v>
      </c>
      <c r="R97" s="87" t="s">
        <v>550</v>
      </c>
      <c r="S97" s="49"/>
      <c r="T97" s="53"/>
      <c r="U97" s="53"/>
      <c r="V97" s="48"/>
      <c r="W97" s="60">
        <f t="shared" si="16"/>
        <v>0</v>
      </c>
      <c r="X97" s="40">
        <f t="shared" si="22"/>
        <v>0</v>
      </c>
      <c r="Y97" s="40">
        <f t="shared" si="17"/>
        <v>0</v>
      </c>
      <c r="Z97" s="43">
        <f t="shared" si="18"/>
        <v>0</v>
      </c>
      <c r="AA97" s="96" t="str">
        <f t="shared" si="23"/>
        <v>-</v>
      </c>
      <c r="AB97" s="60">
        <f t="shared" si="24"/>
        <v>0</v>
      </c>
      <c r="AC97" s="40">
        <f t="shared" si="25"/>
        <v>0</v>
      </c>
      <c r="AD97" s="43">
        <f t="shared" si="26"/>
        <v>0</v>
      </c>
      <c r="AE97" s="96" t="str">
        <f t="shared" si="19"/>
        <v>-</v>
      </c>
      <c r="AF97" s="60">
        <f t="shared" si="20"/>
        <v>0</v>
      </c>
    </row>
    <row r="98" spans="1:32" ht="12.75">
      <c r="A98" s="103">
        <v>902760</v>
      </c>
      <c r="B98" s="104">
        <v>92</v>
      </c>
      <c r="C98" s="60" t="s">
        <v>416</v>
      </c>
      <c r="D98" s="40" t="s">
        <v>417</v>
      </c>
      <c r="E98" s="40" t="s">
        <v>418</v>
      </c>
      <c r="F98" s="41">
        <v>6057</v>
      </c>
      <c r="G98" s="42">
        <v>315</v>
      </c>
      <c r="H98" s="43">
        <v>8603798546</v>
      </c>
      <c r="I98" s="44">
        <v>7</v>
      </c>
      <c r="J98" s="45" t="s">
        <v>553</v>
      </c>
      <c r="K98" s="83" t="s">
        <v>548</v>
      </c>
      <c r="L98" s="75">
        <v>632</v>
      </c>
      <c r="M98" s="79" t="s">
        <v>548</v>
      </c>
      <c r="N98" s="59">
        <v>2.370990237</v>
      </c>
      <c r="O98" s="45" t="s">
        <v>550</v>
      </c>
      <c r="P98" s="51"/>
      <c r="Q98" s="83" t="str">
        <f t="shared" si="21"/>
        <v>NO</v>
      </c>
      <c r="R98" s="87" t="s">
        <v>553</v>
      </c>
      <c r="S98" s="54">
        <v>13930</v>
      </c>
      <c r="T98" s="55">
        <v>1047</v>
      </c>
      <c r="U98" s="55">
        <v>2144</v>
      </c>
      <c r="V98" s="56">
        <v>2049</v>
      </c>
      <c r="W98" s="60">
        <f t="shared" si="16"/>
        <v>1</v>
      </c>
      <c r="X98" s="40">
        <f t="shared" si="22"/>
        <v>0</v>
      </c>
      <c r="Y98" s="40">
        <f t="shared" si="17"/>
        <v>0</v>
      </c>
      <c r="Z98" s="43">
        <f t="shared" si="18"/>
        <v>0</v>
      </c>
      <c r="AA98" s="96" t="str">
        <f t="shared" si="23"/>
        <v>-</v>
      </c>
      <c r="AB98" s="60">
        <f t="shared" si="24"/>
        <v>1</v>
      </c>
      <c r="AC98" s="40">
        <f t="shared" si="25"/>
        <v>0</v>
      </c>
      <c r="AD98" s="43">
        <f t="shared" si="26"/>
        <v>0</v>
      </c>
      <c r="AE98" s="96" t="str">
        <f t="shared" si="19"/>
        <v>-</v>
      </c>
      <c r="AF98" s="60">
        <f t="shared" si="20"/>
        <v>0</v>
      </c>
    </row>
    <row r="99" spans="1:32" ht="12.75">
      <c r="A99" s="103">
        <v>902790</v>
      </c>
      <c r="B99" s="104">
        <v>93</v>
      </c>
      <c r="C99" s="60" t="s">
        <v>419</v>
      </c>
      <c r="D99" s="40" t="s">
        <v>420</v>
      </c>
      <c r="E99" s="40" t="s">
        <v>189</v>
      </c>
      <c r="F99" s="41">
        <v>6519</v>
      </c>
      <c r="G99" s="42">
        <v>1743</v>
      </c>
      <c r="H99" s="43">
        <v>2039468888</v>
      </c>
      <c r="I99" s="44" t="s">
        <v>552</v>
      </c>
      <c r="J99" s="45" t="s">
        <v>550</v>
      </c>
      <c r="K99" s="83"/>
      <c r="L99" s="75"/>
      <c r="M99" s="79"/>
      <c r="N99" s="59">
        <v>31.02815177</v>
      </c>
      <c r="O99" s="45" t="s">
        <v>553</v>
      </c>
      <c r="P99" s="51"/>
      <c r="Q99" s="83" t="str">
        <f t="shared" si="21"/>
        <v>NO</v>
      </c>
      <c r="R99" s="87" t="s">
        <v>550</v>
      </c>
      <c r="S99" s="49"/>
      <c r="T99" s="53"/>
      <c r="U99" s="53"/>
      <c r="V99" s="48"/>
      <c r="W99" s="60">
        <f t="shared" si="16"/>
        <v>0</v>
      </c>
      <c r="X99" s="40">
        <f t="shared" si="22"/>
        <v>0</v>
      </c>
      <c r="Y99" s="40">
        <f t="shared" si="17"/>
        <v>0</v>
      </c>
      <c r="Z99" s="43">
        <f t="shared" si="18"/>
        <v>0</v>
      </c>
      <c r="AA99" s="96" t="str">
        <f t="shared" si="23"/>
        <v>-</v>
      </c>
      <c r="AB99" s="60">
        <f t="shared" si="24"/>
        <v>0</v>
      </c>
      <c r="AC99" s="40">
        <f t="shared" si="25"/>
        <v>1</v>
      </c>
      <c r="AD99" s="43">
        <f t="shared" si="26"/>
        <v>0</v>
      </c>
      <c r="AE99" s="96" t="str">
        <f t="shared" si="19"/>
        <v>-</v>
      </c>
      <c r="AF99" s="60">
        <f t="shared" si="20"/>
        <v>0</v>
      </c>
    </row>
    <row r="100" spans="1:32" ht="12.75">
      <c r="A100" s="103">
        <v>902820</v>
      </c>
      <c r="B100" s="104">
        <v>95</v>
      </c>
      <c r="C100" s="60" t="s">
        <v>421</v>
      </c>
      <c r="D100" s="40" t="s">
        <v>422</v>
      </c>
      <c r="E100" s="40" t="s">
        <v>186</v>
      </c>
      <c r="F100" s="41">
        <v>6320</v>
      </c>
      <c r="G100" s="42">
        <v>5296</v>
      </c>
      <c r="H100" s="43">
        <v>8604476000</v>
      </c>
      <c r="I100" s="44" t="s">
        <v>557</v>
      </c>
      <c r="J100" s="45" t="s">
        <v>550</v>
      </c>
      <c r="K100" s="83"/>
      <c r="L100" s="75"/>
      <c r="M100" s="79"/>
      <c r="N100" s="59">
        <v>21.02962603</v>
      </c>
      <c r="O100" s="45" t="s">
        <v>553</v>
      </c>
      <c r="P100" s="51"/>
      <c r="Q100" s="83" t="str">
        <f t="shared" si="21"/>
        <v>NO</v>
      </c>
      <c r="R100" s="87" t="s">
        <v>550</v>
      </c>
      <c r="S100" s="49"/>
      <c r="T100" s="53"/>
      <c r="U100" s="53"/>
      <c r="V100" s="48"/>
      <c r="W100" s="60">
        <f t="shared" si="16"/>
        <v>0</v>
      </c>
      <c r="X100" s="40">
        <f t="shared" si="22"/>
        <v>0</v>
      </c>
      <c r="Y100" s="40">
        <f t="shared" si="17"/>
        <v>0</v>
      </c>
      <c r="Z100" s="43">
        <f t="shared" si="18"/>
        <v>0</v>
      </c>
      <c r="AA100" s="96" t="str">
        <f t="shared" si="23"/>
        <v>-</v>
      </c>
      <c r="AB100" s="60">
        <f t="shared" si="24"/>
        <v>0</v>
      </c>
      <c r="AC100" s="40">
        <f t="shared" si="25"/>
        <v>1</v>
      </c>
      <c r="AD100" s="43">
        <f t="shared" si="26"/>
        <v>0</v>
      </c>
      <c r="AE100" s="96" t="str">
        <f t="shared" si="19"/>
        <v>-</v>
      </c>
      <c r="AF100" s="60">
        <f t="shared" si="20"/>
        <v>0</v>
      </c>
    </row>
    <row r="101" spans="1:32" ht="12.75">
      <c r="A101" s="103">
        <v>902850</v>
      </c>
      <c r="B101" s="104">
        <v>96</v>
      </c>
      <c r="C101" s="60" t="s">
        <v>423</v>
      </c>
      <c r="D101" s="40" t="s">
        <v>424</v>
      </c>
      <c r="E101" s="40" t="s">
        <v>425</v>
      </c>
      <c r="F101" s="41">
        <v>6776</v>
      </c>
      <c r="G101" s="42">
        <v>3099</v>
      </c>
      <c r="H101" s="43">
        <v>8603558406</v>
      </c>
      <c r="I101" s="44">
        <v>4</v>
      </c>
      <c r="J101" s="45" t="s">
        <v>550</v>
      </c>
      <c r="K101" s="83"/>
      <c r="L101" s="75"/>
      <c r="M101" s="79"/>
      <c r="N101" s="59">
        <v>3.989656446</v>
      </c>
      <c r="O101" s="45" t="s">
        <v>550</v>
      </c>
      <c r="P101" s="51"/>
      <c r="Q101" s="83" t="str">
        <f t="shared" si="21"/>
        <v>NO</v>
      </c>
      <c r="R101" s="87" t="s">
        <v>550</v>
      </c>
      <c r="S101" s="49"/>
      <c r="T101" s="53"/>
      <c r="U101" s="53"/>
      <c r="V101" s="48"/>
      <c r="W101" s="60">
        <f aca="true" t="shared" si="27" ref="W101:W132">IF(OR(J101="YES",K101="YES"),1,0)</f>
        <v>0</v>
      </c>
      <c r="X101" s="40">
        <f t="shared" si="22"/>
        <v>0</v>
      </c>
      <c r="Y101" s="40">
        <f aca="true" t="shared" si="28" ref="Y101:Y132">IF(AND(OR(J101="YES",K101="YES"),(W101=0)),"Trouble",0)</f>
        <v>0</v>
      </c>
      <c r="Z101" s="43">
        <f aca="true" t="shared" si="29" ref="Z101:Z132">IF(AND(OR(AND(ISNUMBER(L101),AND(L101&gt;0,L101&lt;600)),AND(ISNUMBER(L101),AND(L101&gt;0,M101="YES"))),(X101=0)),"Trouble",0)</f>
        <v>0</v>
      </c>
      <c r="AA101" s="96" t="str">
        <f t="shared" si="23"/>
        <v>-</v>
      </c>
      <c r="AB101" s="60">
        <f t="shared" si="24"/>
        <v>0</v>
      </c>
      <c r="AC101" s="40">
        <f t="shared" si="25"/>
        <v>0</v>
      </c>
      <c r="AD101" s="43">
        <f t="shared" si="26"/>
        <v>0</v>
      </c>
      <c r="AE101" s="96" t="str">
        <f aca="true" t="shared" si="30" ref="AE101:AE132">IF(AND(AND(AD101="Initial",AF101=0),AND(ISNUMBER(L101),L101&gt;0)),"RLIS","-")</f>
        <v>-</v>
      </c>
      <c r="AF101" s="60">
        <f aca="true" t="shared" si="31" ref="AF101:AF132">IF(AND(AA101="SRSA",AD101="Initial"),"SRSA",0)</f>
        <v>0</v>
      </c>
    </row>
    <row r="102" spans="1:32" ht="12.75">
      <c r="A102" s="103">
        <v>902880</v>
      </c>
      <c r="B102" s="104">
        <v>94</v>
      </c>
      <c r="C102" s="60" t="s">
        <v>426</v>
      </c>
      <c r="D102" s="40" t="s">
        <v>427</v>
      </c>
      <c r="E102" s="40" t="s">
        <v>428</v>
      </c>
      <c r="F102" s="41">
        <v>6111</v>
      </c>
      <c r="G102" s="42">
        <v>2698</v>
      </c>
      <c r="H102" s="43">
        <v>8606658610</v>
      </c>
      <c r="I102" s="44">
        <v>4</v>
      </c>
      <c r="J102" s="45" t="s">
        <v>550</v>
      </c>
      <c r="K102" s="83"/>
      <c r="L102" s="75"/>
      <c r="M102" s="79"/>
      <c r="N102" s="59">
        <v>3.345889652</v>
      </c>
      <c r="O102" s="45" t="s">
        <v>550</v>
      </c>
      <c r="P102" s="51"/>
      <c r="Q102" s="83" t="str">
        <f t="shared" si="21"/>
        <v>NO</v>
      </c>
      <c r="R102" s="87" t="s">
        <v>550</v>
      </c>
      <c r="S102" s="49"/>
      <c r="T102" s="53"/>
      <c r="U102" s="53"/>
      <c r="V102" s="48"/>
      <c r="W102" s="60">
        <f t="shared" si="27"/>
        <v>0</v>
      </c>
      <c r="X102" s="40">
        <f t="shared" si="22"/>
        <v>0</v>
      </c>
      <c r="Y102" s="40">
        <f t="shared" si="28"/>
        <v>0</v>
      </c>
      <c r="Z102" s="43">
        <f t="shared" si="29"/>
        <v>0</v>
      </c>
      <c r="AA102" s="96" t="str">
        <f t="shared" si="23"/>
        <v>-</v>
      </c>
      <c r="AB102" s="60">
        <f t="shared" si="24"/>
        <v>0</v>
      </c>
      <c r="AC102" s="40">
        <f t="shared" si="25"/>
        <v>0</v>
      </c>
      <c r="AD102" s="43">
        <f t="shared" si="26"/>
        <v>0</v>
      </c>
      <c r="AE102" s="96" t="str">
        <f t="shared" si="30"/>
        <v>-</v>
      </c>
      <c r="AF102" s="60">
        <f t="shared" si="31"/>
        <v>0</v>
      </c>
    </row>
    <row r="103" spans="1:32" ht="12.75">
      <c r="A103" s="103">
        <v>902910</v>
      </c>
      <c r="B103" s="104">
        <v>97</v>
      </c>
      <c r="C103" s="60" t="s">
        <v>429</v>
      </c>
      <c r="D103" s="40" t="s">
        <v>430</v>
      </c>
      <c r="E103" s="40" t="s">
        <v>431</v>
      </c>
      <c r="F103" s="41">
        <v>6470</v>
      </c>
      <c r="G103" s="42">
        <v>2151</v>
      </c>
      <c r="H103" s="43">
        <v>2034267620</v>
      </c>
      <c r="I103" s="44" t="s">
        <v>556</v>
      </c>
      <c r="J103" s="45" t="s">
        <v>550</v>
      </c>
      <c r="K103" s="83"/>
      <c r="L103" s="75"/>
      <c r="M103" s="79"/>
      <c r="N103" s="59">
        <v>2.88426433</v>
      </c>
      <c r="O103" s="45" t="s">
        <v>550</v>
      </c>
      <c r="P103" s="51"/>
      <c r="Q103" s="83" t="str">
        <f t="shared" si="21"/>
        <v>NO</v>
      </c>
      <c r="R103" s="87" t="s">
        <v>550</v>
      </c>
      <c r="S103" s="49"/>
      <c r="T103" s="53"/>
      <c r="U103" s="53"/>
      <c r="V103" s="48"/>
      <c r="W103" s="60">
        <f t="shared" si="27"/>
        <v>0</v>
      </c>
      <c r="X103" s="40">
        <f t="shared" si="22"/>
        <v>0</v>
      </c>
      <c r="Y103" s="40">
        <f t="shared" si="28"/>
        <v>0</v>
      </c>
      <c r="Z103" s="43">
        <f t="shared" si="29"/>
        <v>0</v>
      </c>
      <c r="AA103" s="96" t="str">
        <f t="shared" si="23"/>
        <v>-</v>
      </c>
      <c r="AB103" s="60">
        <f t="shared" si="24"/>
        <v>0</v>
      </c>
      <c r="AC103" s="40">
        <f t="shared" si="25"/>
        <v>0</v>
      </c>
      <c r="AD103" s="43">
        <f t="shared" si="26"/>
        <v>0</v>
      </c>
      <c r="AE103" s="96" t="str">
        <f t="shared" si="30"/>
        <v>-</v>
      </c>
      <c r="AF103" s="60">
        <f t="shared" si="31"/>
        <v>0</v>
      </c>
    </row>
    <row r="104" spans="1:32" ht="12.75">
      <c r="A104" s="103">
        <v>902940</v>
      </c>
      <c r="B104" s="104">
        <v>98</v>
      </c>
      <c r="C104" s="60" t="s">
        <v>432</v>
      </c>
      <c r="D104" s="40" t="s">
        <v>433</v>
      </c>
      <c r="E104" s="40" t="s">
        <v>434</v>
      </c>
      <c r="F104" s="41">
        <v>6058</v>
      </c>
      <c r="G104" s="42">
        <v>1353</v>
      </c>
      <c r="H104" s="43">
        <v>8605425553</v>
      </c>
      <c r="I104" s="44">
        <v>7</v>
      </c>
      <c r="J104" s="45" t="s">
        <v>553</v>
      </c>
      <c r="K104" s="83" t="s">
        <v>548</v>
      </c>
      <c r="L104" s="75">
        <v>152</v>
      </c>
      <c r="M104" s="79" t="s">
        <v>548</v>
      </c>
      <c r="N104" s="59">
        <v>6.145251397</v>
      </c>
      <c r="O104" s="45" t="s">
        <v>550</v>
      </c>
      <c r="P104" s="51"/>
      <c r="Q104" s="83" t="str">
        <f t="shared" si="21"/>
        <v>NO</v>
      </c>
      <c r="R104" s="87" t="s">
        <v>553</v>
      </c>
      <c r="S104" s="54">
        <v>8081</v>
      </c>
      <c r="T104" s="53">
        <v>835</v>
      </c>
      <c r="U104" s="53">
        <v>960</v>
      </c>
      <c r="V104" s="48">
        <v>367</v>
      </c>
      <c r="W104" s="60">
        <f t="shared" si="27"/>
        <v>1</v>
      </c>
      <c r="X104" s="40">
        <f t="shared" si="22"/>
        <v>1</v>
      </c>
      <c r="Y104" s="40">
        <f t="shared" si="28"/>
        <v>0</v>
      </c>
      <c r="Z104" s="43">
        <f t="shared" si="29"/>
        <v>0</v>
      </c>
      <c r="AA104" s="96" t="str">
        <f t="shared" si="23"/>
        <v>SRSA</v>
      </c>
      <c r="AB104" s="60">
        <f t="shared" si="24"/>
        <v>1</v>
      </c>
      <c r="AC104" s="40">
        <f t="shared" si="25"/>
        <v>0</v>
      </c>
      <c r="AD104" s="43">
        <f t="shared" si="26"/>
        <v>0</v>
      </c>
      <c r="AE104" s="96" t="str">
        <f t="shared" si="30"/>
        <v>-</v>
      </c>
      <c r="AF104" s="60">
        <f t="shared" si="31"/>
        <v>0</v>
      </c>
    </row>
    <row r="105" spans="1:32" ht="12.75">
      <c r="A105" s="103">
        <v>902970</v>
      </c>
      <c r="B105" s="104">
        <v>99</v>
      </c>
      <c r="C105" s="60" t="s">
        <v>435</v>
      </c>
      <c r="D105" s="40" t="s">
        <v>436</v>
      </c>
      <c r="E105" s="40" t="s">
        <v>437</v>
      </c>
      <c r="F105" s="41">
        <v>6472</v>
      </c>
      <c r="G105" s="42">
        <v>1380</v>
      </c>
      <c r="H105" s="43">
        <v>2034841440</v>
      </c>
      <c r="I105" s="44">
        <v>4</v>
      </c>
      <c r="J105" s="45" t="s">
        <v>550</v>
      </c>
      <c r="K105" s="83"/>
      <c r="L105" s="75"/>
      <c r="M105" s="79"/>
      <c r="N105" s="59">
        <v>1.344788943</v>
      </c>
      <c r="O105" s="45" t="s">
        <v>550</v>
      </c>
      <c r="P105" s="51"/>
      <c r="Q105" s="83" t="str">
        <f t="shared" si="21"/>
        <v>NO</v>
      </c>
      <c r="R105" s="87" t="s">
        <v>550</v>
      </c>
      <c r="S105" s="49"/>
      <c r="T105" s="53"/>
      <c r="U105" s="53"/>
      <c r="V105" s="48"/>
      <c r="W105" s="60">
        <f t="shared" si="27"/>
        <v>0</v>
      </c>
      <c r="X105" s="40">
        <f t="shared" si="22"/>
        <v>0</v>
      </c>
      <c r="Y105" s="40">
        <f t="shared" si="28"/>
        <v>0</v>
      </c>
      <c r="Z105" s="43">
        <f t="shared" si="29"/>
        <v>0</v>
      </c>
      <c r="AA105" s="96" t="str">
        <f t="shared" si="23"/>
        <v>-</v>
      </c>
      <c r="AB105" s="60">
        <f t="shared" si="24"/>
        <v>0</v>
      </c>
      <c r="AC105" s="40">
        <f t="shared" si="25"/>
        <v>0</v>
      </c>
      <c r="AD105" s="43">
        <f t="shared" si="26"/>
        <v>0</v>
      </c>
      <c r="AE105" s="96" t="str">
        <f t="shared" si="30"/>
        <v>-</v>
      </c>
      <c r="AF105" s="60">
        <f t="shared" si="31"/>
        <v>0</v>
      </c>
    </row>
    <row r="106" spans="1:32" ht="12.75">
      <c r="A106" s="103">
        <v>903000</v>
      </c>
      <c r="B106" s="104">
        <v>100</v>
      </c>
      <c r="C106" s="60" t="s">
        <v>438</v>
      </c>
      <c r="D106" s="40" t="s">
        <v>289</v>
      </c>
      <c r="E106" s="40" t="s">
        <v>260</v>
      </c>
      <c r="F106" s="41">
        <v>6031</v>
      </c>
      <c r="G106" s="42">
        <v>1600</v>
      </c>
      <c r="H106" s="43">
        <v>8608245149</v>
      </c>
      <c r="I106" s="44">
        <v>7</v>
      </c>
      <c r="J106" s="45" t="s">
        <v>553</v>
      </c>
      <c r="K106" s="83" t="s">
        <v>548</v>
      </c>
      <c r="L106" s="75">
        <v>391</v>
      </c>
      <c r="M106" s="79" t="s">
        <v>548</v>
      </c>
      <c r="N106" s="59">
        <v>5.263157895</v>
      </c>
      <c r="O106" s="45" t="s">
        <v>550</v>
      </c>
      <c r="P106" s="51"/>
      <c r="Q106" s="83" t="str">
        <f t="shared" si="21"/>
        <v>NO</v>
      </c>
      <c r="R106" s="87" t="s">
        <v>553</v>
      </c>
      <c r="S106" s="54">
        <v>13183</v>
      </c>
      <c r="T106" s="55">
        <v>1112</v>
      </c>
      <c r="U106" s="55">
        <v>1603</v>
      </c>
      <c r="V106" s="56">
        <v>1241</v>
      </c>
      <c r="W106" s="60">
        <f t="shared" si="27"/>
        <v>1</v>
      </c>
      <c r="X106" s="40">
        <f t="shared" si="22"/>
        <v>1</v>
      </c>
      <c r="Y106" s="40">
        <f t="shared" si="28"/>
        <v>0</v>
      </c>
      <c r="Z106" s="43">
        <f t="shared" si="29"/>
        <v>0</v>
      </c>
      <c r="AA106" s="96" t="str">
        <f t="shared" si="23"/>
        <v>SRSA</v>
      </c>
      <c r="AB106" s="60">
        <f t="shared" si="24"/>
        <v>1</v>
      </c>
      <c r="AC106" s="40">
        <f t="shared" si="25"/>
        <v>0</v>
      </c>
      <c r="AD106" s="43">
        <f t="shared" si="26"/>
        <v>0</v>
      </c>
      <c r="AE106" s="96" t="str">
        <f t="shared" si="30"/>
        <v>-</v>
      </c>
      <c r="AF106" s="60">
        <f t="shared" si="31"/>
        <v>0</v>
      </c>
    </row>
    <row r="107" spans="1:32" ht="12.75">
      <c r="A107" s="103">
        <v>903030</v>
      </c>
      <c r="B107" s="104">
        <v>101</v>
      </c>
      <c r="C107" s="60" t="s">
        <v>439</v>
      </c>
      <c r="D107" s="40" t="s">
        <v>440</v>
      </c>
      <c r="E107" s="40" t="s">
        <v>217</v>
      </c>
      <c r="F107" s="41">
        <v>6473</v>
      </c>
      <c r="G107" s="42">
        <v>2586</v>
      </c>
      <c r="H107" s="43">
        <v>2032392581</v>
      </c>
      <c r="I107" s="44">
        <v>4</v>
      </c>
      <c r="J107" s="45" t="s">
        <v>550</v>
      </c>
      <c r="K107" s="83"/>
      <c r="L107" s="75"/>
      <c r="M107" s="79"/>
      <c r="N107" s="59">
        <v>0.931286182</v>
      </c>
      <c r="O107" s="45" t="s">
        <v>550</v>
      </c>
      <c r="P107" s="51"/>
      <c r="Q107" s="83" t="str">
        <f t="shared" si="21"/>
        <v>NO</v>
      </c>
      <c r="R107" s="87" t="s">
        <v>550</v>
      </c>
      <c r="S107" s="49"/>
      <c r="T107" s="53"/>
      <c r="U107" s="53"/>
      <c r="V107" s="48"/>
      <c r="W107" s="60">
        <f t="shared" si="27"/>
        <v>0</v>
      </c>
      <c r="X107" s="40">
        <f t="shared" si="22"/>
        <v>0</v>
      </c>
      <c r="Y107" s="40">
        <f t="shared" si="28"/>
        <v>0</v>
      </c>
      <c r="Z107" s="43">
        <f t="shared" si="29"/>
        <v>0</v>
      </c>
      <c r="AA107" s="96" t="str">
        <f t="shared" si="23"/>
        <v>-</v>
      </c>
      <c r="AB107" s="60">
        <f t="shared" si="24"/>
        <v>0</v>
      </c>
      <c r="AC107" s="40">
        <f t="shared" si="25"/>
        <v>0</v>
      </c>
      <c r="AD107" s="43">
        <f t="shared" si="26"/>
        <v>0</v>
      </c>
      <c r="AE107" s="96" t="str">
        <f t="shared" si="30"/>
        <v>-</v>
      </c>
      <c r="AF107" s="60">
        <f t="shared" si="31"/>
        <v>0</v>
      </c>
    </row>
    <row r="108" spans="1:32" ht="12.75">
      <c r="A108" s="103">
        <v>903060</v>
      </c>
      <c r="B108" s="104">
        <v>102</v>
      </c>
      <c r="C108" s="60" t="s">
        <v>441</v>
      </c>
      <c r="D108" s="40" t="s">
        <v>442</v>
      </c>
      <c r="E108" s="40" t="s">
        <v>443</v>
      </c>
      <c r="F108" s="41">
        <v>6359</v>
      </c>
      <c r="G108" s="42">
        <v>1615</v>
      </c>
      <c r="H108" s="43">
        <v>8605352800</v>
      </c>
      <c r="I108" s="44">
        <v>8</v>
      </c>
      <c r="J108" s="45" t="s">
        <v>553</v>
      </c>
      <c r="K108" s="83" t="s">
        <v>547</v>
      </c>
      <c r="L108" s="75">
        <v>845</v>
      </c>
      <c r="M108" s="79" t="s">
        <v>548</v>
      </c>
      <c r="N108" s="59">
        <v>6.243496358</v>
      </c>
      <c r="O108" s="45" t="s">
        <v>550</v>
      </c>
      <c r="P108" s="51"/>
      <c r="Q108" s="83" t="str">
        <f t="shared" si="21"/>
        <v>NO</v>
      </c>
      <c r="R108" s="87" t="s">
        <v>553</v>
      </c>
      <c r="S108" s="54">
        <v>31703</v>
      </c>
      <c r="T108" s="55">
        <v>3063</v>
      </c>
      <c r="U108" s="55">
        <v>4125</v>
      </c>
      <c r="V108" s="56">
        <v>3080</v>
      </c>
      <c r="W108" s="60">
        <f t="shared" si="27"/>
        <v>1</v>
      </c>
      <c r="X108" s="40">
        <f t="shared" si="22"/>
        <v>0</v>
      </c>
      <c r="Y108" s="40">
        <f t="shared" si="28"/>
        <v>0</v>
      </c>
      <c r="Z108" s="43">
        <f t="shared" si="29"/>
        <v>0</v>
      </c>
      <c r="AA108" s="96" t="str">
        <f t="shared" si="23"/>
        <v>-</v>
      </c>
      <c r="AB108" s="60">
        <f t="shared" si="24"/>
        <v>1</v>
      </c>
      <c r="AC108" s="40">
        <f t="shared" si="25"/>
        <v>0</v>
      </c>
      <c r="AD108" s="43">
        <f t="shared" si="26"/>
        <v>0</v>
      </c>
      <c r="AE108" s="96" t="str">
        <f t="shared" si="30"/>
        <v>-</v>
      </c>
      <c r="AF108" s="60">
        <f t="shared" si="31"/>
        <v>0</v>
      </c>
    </row>
    <row r="109" spans="1:32" ht="12.75">
      <c r="A109" s="103">
        <v>903090</v>
      </c>
      <c r="B109" s="104">
        <v>103</v>
      </c>
      <c r="C109" s="60" t="s">
        <v>444</v>
      </c>
      <c r="D109" s="40" t="s">
        <v>445</v>
      </c>
      <c r="E109" s="40" t="s">
        <v>489</v>
      </c>
      <c r="F109" s="41">
        <v>6852</v>
      </c>
      <c r="G109" s="42">
        <v>6001</v>
      </c>
      <c r="H109" s="43">
        <v>2038544001</v>
      </c>
      <c r="I109" s="44" t="s">
        <v>562</v>
      </c>
      <c r="J109" s="45" t="s">
        <v>550</v>
      </c>
      <c r="K109" s="83"/>
      <c r="L109" s="75"/>
      <c r="M109" s="79"/>
      <c r="N109" s="59">
        <v>9.692780338</v>
      </c>
      <c r="O109" s="45" t="s">
        <v>550</v>
      </c>
      <c r="P109" s="51"/>
      <c r="Q109" s="83" t="str">
        <f t="shared" si="21"/>
        <v>NO</v>
      </c>
      <c r="R109" s="87" t="s">
        <v>550</v>
      </c>
      <c r="S109" s="49"/>
      <c r="T109" s="53"/>
      <c r="U109" s="53"/>
      <c r="V109" s="48"/>
      <c r="W109" s="60">
        <f t="shared" si="27"/>
        <v>0</v>
      </c>
      <c r="X109" s="40">
        <f t="shared" si="22"/>
        <v>0</v>
      </c>
      <c r="Y109" s="40">
        <f t="shared" si="28"/>
        <v>0</v>
      </c>
      <c r="Z109" s="43">
        <f t="shared" si="29"/>
        <v>0</v>
      </c>
      <c r="AA109" s="96" t="str">
        <f t="shared" si="23"/>
        <v>-</v>
      </c>
      <c r="AB109" s="60">
        <f t="shared" si="24"/>
        <v>0</v>
      </c>
      <c r="AC109" s="40">
        <f t="shared" si="25"/>
        <v>0</v>
      </c>
      <c r="AD109" s="43">
        <f t="shared" si="26"/>
        <v>0</v>
      </c>
      <c r="AE109" s="96" t="str">
        <f t="shared" si="30"/>
        <v>-</v>
      </c>
      <c r="AF109" s="60">
        <f t="shared" si="31"/>
        <v>0</v>
      </c>
    </row>
    <row r="110" spans="1:32" ht="12.75">
      <c r="A110" s="103">
        <v>905371</v>
      </c>
      <c r="B110" s="104">
        <v>901</v>
      </c>
      <c r="C110" s="60" t="s">
        <v>156</v>
      </c>
      <c r="D110" s="40" t="s">
        <v>157</v>
      </c>
      <c r="E110" s="40" t="s">
        <v>183</v>
      </c>
      <c r="F110" s="41">
        <v>6360</v>
      </c>
      <c r="G110" s="42">
        <v>3563</v>
      </c>
      <c r="H110" s="43">
        <v>8608872004</v>
      </c>
      <c r="I110" s="44">
        <v>2</v>
      </c>
      <c r="J110" s="45" t="s">
        <v>550</v>
      </c>
      <c r="K110" s="83"/>
      <c r="L110" s="75"/>
      <c r="M110" s="79"/>
      <c r="N110" s="59" t="s">
        <v>551</v>
      </c>
      <c r="O110" s="45" t="s">
        <v>551</v>
      </c>
      <c r="P110" s="51"/>
      <c r="Q110" s="83" t="str">
        <f t="shared" si="21"/>
        <v>NO</v>
      </c>
      <c r="R110" s="87" t="s">
        <v>550</v>
      </c>
      <c r="S110" s="49"/>
      <c r="T110" s="53"/>
      <c r="U110" s="53"/>
      <c r="V110" s="48"/>
      <c r="W110" s="60">
        <f t="shared" si="27"/>
        <v>0</v>
      </c>
      <c r="X110" s="40">
        <f t="shared" si="22"/>
        <v>0</v>
      </c>
      <c r="Y110" s="40">
        <f t="shared" si="28"/>
        <v>0</v>
      </c>
      <c r="Z110" s="43">
        <f t="shared" si="29"/>
        <v>0</v>
      </c>
      <c r="AA110" s="96" t="str">
        <f t="shared" si="23"/>
        <v>-</v>
      </c>
      <c r="AB110" s="60">
        <f t="shared" si="24"/>
        <v>0</v>
      </c>
      <c r="AC110" s="40">
        <f t="shared" si="25"/>
        <v>0</v>
      </c>
      <c r="AD110" s="43">
        <f t="shared" si="26"/>
        <v>0</v>
      </c>
      <c r="AE110" s="96" t="str">
        <f t="shared" si="30"/>
        <v>-</v>
      </c>
      <c r="AF110" s="60">
        <f t="shared" si="31"/>
        <v>0</v>
      </c>
    </row>
    <row r="111" spans="1:32" ht="12.75">
      <c r="A111" s="103">
        <v>903120</v>
      </c>
      <c r="B111" s="104">
        <v>104</v>
      </c>
      <c r="C111" s="60" t="s">
        <v>446</v>
      </c>
      <c r="D111" s="40" t="s">
        <v>447</v>
      </c>
      <c r="E111" s="40" t="s">
        <v>183</v>
      </c>
      <c r="F111" s="41">
        <v>6360</v>
      </c>
      <c r="G111" s="42">
        <v>2324</v>
      </c>
      <c r="H111" s="43">
        <v>8608234200</v>
      </c>
      <c r="I111" s="44" t="s">
        <v>557</v>
      </c>
      <c r="J111" s="45" t="s">
        <v>550</v>
      </c>
      <c r="K111" s="83"/>
      <c r="L111" s="75"/>
      <c r="M111" s="79"/>
      <c r="N111" s="59">
        <v>13.7811416</v>
      </c>
      <c r="O111" s="45" t="s">
        <v>550</v>
      </c>
      <c r="P111" s="51"/>
      <c r="Q111" s="83" t="str">
        <f t="shared" si="21"/>
        <v>NO</v>
      </c>
      <c r="R111" s="87" t="s">
        <v>550</v>
      </c>
      <c r="S111" s="49"/>
      <c r="T111" s="53"/>
      <c r="U111" s="53"/>
      <c r="V111" s="48"/>
      <c r="W111" s="60">
        <f t="shared" si="27"/>
        <v>0</v>
      </c>
      <c r="X111" s="40">
        <f t="shared" si="22"/>
        <v>0</v>
      </c>
      <c r="Y111" s="40">
        <f t="shared" si="28"/>
        <v>0</v>
      </c>
      <c r="Z111" s="43">
        <f t="shared" si="29"/>
        <v>0</v>
      </c>
      <c r="AA111" s="96" t="str">
        <f t="shared" si="23"/>
        <v>-</v>
      </c>
      <c r="AB111" s="60">
        <f t="shared" si="24"/>
        <v>0</v>
      </c>
      <c r="AC111" s="40">
        <f t="shared" si="25"/>
        <v>0</v>
      </c>
      <c r="AD111" s="43">
        <f t="shared" si="26"/>
        <v>0</v>
      </c>
      <c r="AE111" s="96" t="str">
        <f t="shared" si="30"/>
        <v>-</v>
      </c>
      <c r="AF111" s="60">
        <f t="shared" si="31"/>
        <v>0</v>
      </c>
    </row>
    <row r="112" spans="1:32" ht="12.75">
      <c r="A112" s="103">
        <v>900009</v>
      </c>
      <c r="B112" s="104">
        <v>263</v>
      </c>
      <c r="C112" s="60" t="s">
        <v>179</v>
      </c>
      <c r="D112" s="40" t="s">
        <v>180</v>
      </c>
      <c r="E112" s="40" t="s">
        <v>487</v>
      </c>
      <c r="F112" s="41">
        <v>6040</v>
      </c>
      <c r="G112" s="42">
        <v>2121</v>
      </c>
      <c r="H112" s="43">
        <v>8606451234</v>
      </c>
      <c r="I112" s="44">
        <v>4</v>
      </c>
      <c r="J112" s="45" t="s">
        <v>550</v>
      </c>
      <c r="K112" s="83"/>
      <c r="L112" s="75"/>
      <c r="M112" s="79"/>
      <c r="N112" s="59" t="s">
        <v>551</v>
      </c>
      <c r="O112" s="45" t="s">
        <v>551</v>
      </c>
      <c r="P112" s="51"/>
      <c r="Q112" s="83" t="str">
        <f t="shared" si="21"/>
        <v>NO</v>
      </c>
      <c r="R112" s="87" t="s">
        <v>550</v>
      </c>
      <c r="S112" s="49"/>
      <c r="T112" s="53"/>
      <c r="U112" s="53"/>
      <c r="V112" s="48"/>
      <c r="W112" s="60">
        <f t="shared" si="27"/>
        <v>0</v>
      </c>
      <c r="X112" s="40">
        <f t="shared" si="22"/>
        <v>0</v>
      </c>
      <c r="Y112" s="40">
        <f t="shared" si="28"/>
        <v>0</v>
      </c>
      <c r="Z112" s="43">
        <f t="shared" si="29"/>
        <v>0</v>
      </c>
      <c r="AA112" s="96" t="str">
        <f t="shared" si="23"/>
        <v>-</v>
      </c>
      <c r="AB112" s="60">
        <f t="shared" si="24"/>
        <v>0</v>
      </c>
      <c r="AC112" s="40">
        <f t="shared" si="25"/>
        <v>0</v>
      </c>
      <c r="AD112" s="43">
        <f t="shared" si="26"/>
        <v>0</v>
      </c>
      <c r="AE112" s="96" t="str">
        <f t="shared" si="30"/>
        <v>-</v>
      </c>
      <c r="AF112" s="60">
        <f t="shared" si="31"/>
        <v>0</v>
      </c>
    </row>
    <row r="113" spans="1:32" ht="12.75">
      <c r="A113" s="103">
        <v>903180</v>
      </c>
      <c r="B113" s="104">
        <v>106</v>
      </c>
      <c r="C113" s="60" t="s">
        <v>448</v>
      </c>
      <c r="D113" s="40" t="s">
        <v>449</v>
      </c>
      <c r="E113" s="40" t="s">
        <v>450</v>
      </c>
      <c r="F113" s="41">
        <v>6475</v>
      </c>
      <c r="G113" s="42">
        <v>2399</v>
      </c>
      <c r="H113" s="43">
        <v>8603953157</v>
      </c>
      <c r="I113" s="44">
        <v>4</v>
      </c>
      <c r="J113" s="45" t="s">
        <v>550</v>
      </c>
      <c r="K113" s="83"/>
      <c r="L113" s="75"/>
      <c r="M113" s="79"/>
      <c r="N113" s="59">
        <v>3.452311293</v>
      </c>
      <c r="O113" s="45" t="s">
        <v>550</v>
      </c>
      <c r="P113" s="51"/>
      <c r="Q113" s="83" t="str">
        <f t="shared" si="21"/>
        <v>NO</v>
      </c>
      <c r="R113" s="87" t="s">
        <v>550</v>
      </c>
      <c r="S113" s="49"/>
      <c r="T113" s="53"/>
      <c r="U113" s="53"/>
      <c r="V113" s="48"/>
      <c r="W113" s="60">
        <f t="shared" si="27"/>
        <v>0</v>
      </c>
      <c r="X113" s="40">
        <f t="shared" si="22"/>
        <v>0</v>
      </c>
      <c r="Y113" s="40">
        <f t="shared" si="28"/>
        <v>0</v>
      </c>
      <c r="Z113" s="43">
        <f t="shared" si="29"/>
        <v>0</v>
      </c>
      <c r="AA113" s="96" t="str">
        <f t="shared" si="23"/>
        <v>-</v>
      </c>
      <c r="AB113" s="60">
        <f t="shared" si="24"/>
        <v>0</v>
      </c>
      <c r="AC113" s="40">
        <f t="shared" si="25"/>
        <v>0</v>
      </c>
      <c r="AD113" s="43">
        <f t="shared" si="26"/>
        <v>0</v>
      </c>
      <c r="AE113" s="96" t="str">
        <f t="shared" si="30"/>
        <v>-</v>
      </c>
      <c r="AF113" s="60">
        <f t="shared" si="31"/>
        <v>0</v>
      </c>
    </row>
    <row r="114" spans="1:32" ht="12.75">
      <c r="A114" s="103">
        <v>903210</v>
      </c>
      <c r="B114" s="104">
        <v>107</v>
      </c>
      <c r="C114" s="60" t="s">
        <v>451</v>
      </c>
      <c r="D114" s="40" t="s">
        <v>452</v>
      </c>
      <c r="E114" s="40" t="s">
        <v>490</v>
      </c>
      <c r="F114" s="41">
        <v>6477</v>
      </c>
      <c r="G114" s="42">
        <v>2432</v>
      </c>
      <c r="H114" s="43">
        <v>2038918020</v>
      </c>
      <c r="I114" s="44">
        <v>4</v>
      </c>
      <c r="J114" s="45" t="s">
        <v>550</v>
      </c>
      <c r="K114" s="83"/>
      <c r="L114" s="75"/>
      <c r="M114" s="79"/>
      <c r="N114" s="59">
        <v>1.65175499</v>
      </c>
      <c r="O114" s="45" t="s">
        <v>550</v>
      </c>
      <c r="P114" s="51"/>
      <c r="Q114" s="83" t="str">
        <f t="shared" si="21"/>
        <v>NO</v>
      </c>
      <c r="R114" s="87" t="s">
        <v>550</v>
      </c>
      <c r="S114" s="49"/>
      <c r="T114" s="53"/>
      <c r="U114" s="53"/>
      <c r="V114" s="48"/>
      <c r="W114" s="60">
        <f t="shared" si="27"/>
        <v>0</v>
      </c>
      <c r="X114" s="40">
        <f t="shared" si="22"/>
        <v>0</v>
      </c>
      <c r="Y114" s="40">
        <f t="shared" si="28"/>
        <v>0</v>
      </c>
      <c r="Z114" s="43">
        <f t="shared" si="29"/>
        <v>0</v>
      </c>
      <c r="AA114" s="96" t="str">
        <f t="shared" si="23"/>
        <v>-</v>
      </c>
      <c r="AB114" s="60">
        <f t="shared" si="24"/>
        <v>0</v>
      </c>
      <c r="AC114" s="40">
        <f t="shared" si="25"/>
        <v>0</v>
      </c>
      <c r="AD114" s="43">
        <f t="shared" si="26"/>
        <v>0</v>
      </c>
      <c r="AE114" s="96" t="str">
        <f t="shared" si="30"/>
        <v>-</v>
      </c>
      <c r="AF114" s="60">
        <f t="shared" si="31"/>
        <v>0</v>
      </c>
    </row>
    <row r="115" spans="1:32" ht="12.75">
      <c r="A115" s="103">
        <v>903240</v>
      </c>
      <c r="B115" s="104">
        <v>108</v>
      </c>
      <c r="C115" s="60" t="s">
        <v>453</v>
      </c>
      <c r="D115" s="40" t="s">
        <v>454</v>
      </c>
      <c r="E115" s="40" t="s">
        <v>455</v>
      </c>
      <c r="F115" s="41">
        <v>6478</v>
      </c>
      <c r="G115" s="42">
        <v>1231</v>
      </c>
      <c r="H115" s="43">
        <v>2038887754</v>
      </c>
      <c r="I115" s="44" t="s">
        <v>556</v>
      </c>
      <c r="J115" s="45" t="s">
        <v>550</v>
      </c>
      <c r="K115" s="83"/>
      <c r="L115" s="75"/>
      <c r="M115" s="79"/>
      <c r="N115" s="59">
        <v>2.809265648</v>
      </c>
      <c r="O115" s="45" t="s">
        <v>550</v>
      </c>
      <c r="P115" s="51"/>
      <c r="Q115" s="83" t="str">
        <f t="shared" si="21"/>
        <v>NO</v>
      </c>
      <c r="R115" s="87" t="s">
        <v>550</v>
      </c>
      <c r="S115" s="49"/>
      <c r="T115" s="53"/>
      <c r="U115" s="53"/>
      <c r="V115" s="48"/>
      <c r="W115" s="60">
        <f t="shared" si="27"/>
        <v>0</v>
      </c>
      <c r="X115" s="40">
        <f t="shared" si="22"/>
        <v>0</v>
      </c>
      <c r="Y115" s="40">
        <f t="shared" si="28"/>
        <v>0</v>
      </c>
      <c r="Z115" s="43">
        <f t="shared" si="29"/>
        <v>0</v>
      </c>
      <c r="AA115" s="96" t="str">
        <f t="shared" si="23"/>
        <v>-</v>
      </c>
      <c r="AB115" s="60">
        <f t="shared" si="24"/>
        <v>0</v>
      </c>
      <c r="AC115" s="40">
        <f t="shared" si="25"/>
        <v>0</v>
      </c>
      <c r="AD115" s="43">
        <f t="shared" si="26"/>
        <v>0</v>
      </c>
      <c r="AE115" s="96" t="str">
        <f t="shared" si="30"/>
        <v>-</v>
      </c>
      <c r="AF115" s="60">
        <f t="shared" si="31"/>
        <v>0</v>
      </c>
    </row>
    <row r="116" spans="1:32" ht="12.75">
      <c r="A116" s="103">
        <v>903270</v>
      </c>
      <c r="B116" s="104">
        <v>109</v>
      </c>
      <c r="C116" s="60" t="s">
        <v>456</v>
      </c>
      <c r="D116" s="40" t="s">
        <v>457</v>
      </c>
      <c r="E116" s="40" t="s">
        <v>458</v>
      </c>
      <c r="F116" s="41">
        <v>6374</v>
      </c>
      <c r="G116" s="42" t="s">
        <v>543</v>
      </c>
      <c r="H116" s="43">
        <v>8605646403</v>
      </c>
      <c r="I116" s="44">
        <v>6</v>
      </c>
      <c r="J116" s="45" t="s">
        <v>550</v>
      </c>
      <c r="K116" s="83"/>
      <c r="L116" s="75"/>
      <c r="M116" s="79"/>
      <c r="N116" s="59">
        <v>8.692652639</v>
      </c>
      <c r="O116" s="45" t="s">
        <v>550</v>
      </c>
      <c r="P116" s="51"/>
      <c r="Q116" s="83" t="str">
        <f t="shared" si="21"/>
        <v>NO</v>
      </c>
      <c r="R116" s="87" t="s">
        <v>553</v>
      </c>
      <c r="S116" s="49"/>
      <c r="T116" s="53"/>
      <c r="U116" s="53"/>
      <c r="V116" s="48"/>
      <c r="W116" s="60">
        <f t="shared" si="27"/>
        <v>0</v>
      </c>
      <c r="X116" s="40">
        <f t="shared" si="22"/>
        <v>0</v>
      </c>
      <c r="Y116" s="40">
        <f t="shared" si="28"/>
        <v>0</v>
      </c>
      <c r="Z116" s="43">
        <f t="shared" si="29"/>
        <v>0</v>
      </c>
      <c r="AA116" s="96" t="str">
        <f t="shared" si="23"/>
        <v>-</v>
      </c>
      <c r="AB116" s="60">
        <f t="shared" si="24"/>
        <v>1</v>
      </c>
      <c r="AC116" s="40">
        <f t="shared" si="25"/>
        <v>0</v>
      </c>
      <c r="AD116" s="43">
        <f t="shared" si="26"/>
        <v>0</v>
      </c>
      <c r="AE116" s="96" t="str">
        <f t="shared" si="30"/>
        <v>-</v>
      </c>
      <c r="AF116" s="60">
        <f t="shared" si="31"/>
        <v>0</v>
      </c>
    </row>
    <row r="117" spans="1:32" ht="12.75">
      <c r="A117" s="103">
        <v>903300</v>
      </c>
      <c r="B117" s="104">
        <v>110</v>
      </c>
      <c r="C117" s="60" t="s">
        <v>459</v>
      </c>
      <c r="D117" s="40" t="s">
        <v>460</v>
      </c>
      <c r="E117" s="40" t="s">
        <v>461</v>
      </c>
      <c r="F117" s="41">
        <v>6062</v>
      </c>
      <c r="G117" s="42">
        <v>2398</v>
      </c>
      <c r="H117" s="43">
        <v>8607933200</v>
      </c>
      <c r="I117" s="44">
        <v>4</v>
      </c>
      <c r="J117" s="45" t="s">
        <v>550</v>
      </c>
      <c r="K117" s="83"/>
      <c r="L117" s="75"/>
      <c r="M117" s="79"/>
      <c r="N117" s="59">
        <v>2.491990032</v>
      </c>
      <c r="O117" s="45" t="s">
        <v>550</v>
      </c>
      <c r="P117" s="51"/>
      <c r="Q117" s="83" t="str">
        <f t="shared" si="21"/>
        <v>NO</v>
      </c>
      <c r="R117" s="87" t="s">
        <v>550</v>
      </c>
      <c r="S117" s="49"/>
      <c r="T117" s="53"/>
      <c r="U117" s="53"/>
      <c r="V117" s="48"/>
      <c r="W117" s="60">
        <f t="shared" si="27"/>
        <v>0</v>
      </c>
      <c r="X117" s="40">
        <f t="shared" si="22"/>
        <v>0</v>
      </c>
      <c r="Y117" s="40">
        <f t="shared" si="28"/>
        <v>0</v>
      </c>
      <c r="Z117" s="43">
        <f t="shared" si="29"/>
        <v>0</v>
      </c>
      <c r="AA117" s="96" t="str">
        <f t="shared" si="23"/>
        <v>-</v>
      </c>
      <c r="AB117" s="60">
        <f t="shared" si="24"/>
        <v>0</v>
      </c>
      <c r="AC117" s="40">
        <f t="shared" si="25"/>
        <v>0</v>
      </c>
      <c r="AD117" s="43">
        <f t="shared" si="26"/>
        <v>0</v>
      </c>
      <c r="AE117" s="96" t="str">
        <f t="shared" si="30"/>
        <v>-</v>
      </c>
      <c r="AF117" s="60">
        <f t="shared" si="31"/>
        <v>0</v>
      </c>
    </row>
    <row r="118" spans="1:32" ht="12.75">
      <c r="A118" s="103">
        <v>903330</v>
      </c>
      <c r="B118" s="104">
        <v>111</v>
      </c>
      <c r="C118" s="60" t="s">
        <v>462</v>
      </c>
      <c r="D118" s="40" t="s">
        <v>463</v>
      </c>
      <c r="E118" s="40" t="s">
        <v>464</v>
      </c>
      <c r="F118" s="41">
        <v>6786</v>
      </c>
      <c r="G118" s="42">
        <v>5104</v>
      </c>
      <c r="H118" s="43">
        <v>8603148005</v>
      </c>
      <c r="I118" s="44" t="s">
        <v>556</v>
      </c>
      <c r="J118" s="45" t="s">
        <v>550</v>
      </c>
      <c r="K118" s="83"/>
      <c r="L118" s="75"/>
      <c r="M118" s="79"/>
      <c r="N118" s="59">
        <v>2.751886374</v>
      </c>
      <c r="O118" s="45" t="s">
        <v>550</v>
      </c>
      <c r="P118" s="51"/>
      <c r="Q118" s="83" t="str">
        <f t="shared" si="21"/>
        <v>NO</v>
      </c>
      <c r="R118" s="87" t="s">
        <v>550</v>
      </c>
      <c r="S118" s="49"/>
      <c r="T118" s="53"/>
      <c r="U118" s="53"/>
      <c r="V118" s="48"/>
      <c r="W118" s="60">
        <f t="shared" si="27"/>
        <v>0</v>
      </c>
      <c r="X118" s="40">
        <f t="shared" si="22"/>
        <v>0</v>
      </c>
      <c r="Y118" s="40">
        <f t="shared" si="28"/>
        <v>0</v>
      </c>
      <c r="Z118" s="43">
        <f t="shared" si="29"/>
        <v>0</v>
      </c>
      <c r="AA118" s="96" t="str">
        <f t="shared" si="23"/>
        <v>-</v>
      </c>
      <c r="AB118" s="60">
        <f t="shared" si="24"/>
        <v>0</v>
      </c>
      <c r="AC118" s="40">
        <f t="shared" si="25"/>
        <v>0</v>
      </c>
      <c r="AD118" s="43">
        <f t="shared" si="26"/>
        <v>0</v>
      </c>
      <c r="AE118" s="96" t="str">
        <f t="shared" si="30"/>
        <v>-</v>
      </c>
      <c r="AF118" s="60">
        <f t="shared" si="31"/>
        <v>0</v>
      </c>
    </row>
    <row r="119" spans="1:32" ht="12.75">
      <c r="A119" s="103">
        <v>903360</v>
      </c>
      <c r="B119" s="104">
        <v>112</v>
      </c>
      <c r="C119" s="60" t="s">
        <v>465</v>
      </c>
      <c r="D119" s="40" t="s">
        <v>466</v>
      </c>
      <c r="E119" s="40" t="s">
        <v>467</v>
      </c>
      <c r="F119" s="41">
        <v>6259</v>
      </c>
      <c r="G119" s="42">
        <v>1814</v>
      </c>
      <c r="H119" s="43">
        <v>8609282718</v>
      </c>
      <c r="I119" s="44">
        <v>4</v>
      </c>
      <c r="J119" s="45" t="s">
        <v>550</v>
      </c>
      <c r="K119" s="83"/>
      <c r="L119" s="75"/>
      <c r="M119" s="79"/>
      <c r="N119" s="59">
        <v>3.263707572</v>
      </c>
      <c r="O119" s="45" t="s">
        <v>550</v>
      </c>
      <c r="P119" s="51"/>
      <c r="Q119" s="83" t="str">
        <f t="shared" si="21"/>
        <v>NO</v>
      </c>
      <c r="R119" s="87" t="s">
        <v>550</v>
      </c>
      <c r="S119" s="49"/>
      <c r="T119" s="53"/>
      <c r="U119" s="53"/>
      <c r="V119" s="48"/>
      <c r="W119" s="60">
        <f t="shared" si="27"/>
        <v>0</v>
      </c>
      <c r="X119" s="40">
        <f t="shared" si="22"/>
        <v>0</v>
      </c>
      <c r="Y119" s="40">
        <f t="shared" si="28"/>
        <v>0</v>
      </c>
      <c r="Z119" s="43">
        <f t="shared" si="29"/>
        <v>0</v>
      </c>
      <c r="AA119" s="96" t="str">
        <f t="shared" si="23"/>
        <v>-</v>
      </c>
      <c r="AB119" s="60">
        <f t="shared" si="24"/>
        <v>0</v>
      </c>
      <c r="AC119" s="40">
        <f t="shared" si="25"/>
        <v>0</v>
      </c>
      <c r="AD119" s="43">
        <f t="shared" si="26"/>
        <v>0</v>
      </c>
      <c r="AE119" s="96" t="str">
        <f t="shared" si="30"/>
        <v>-</v>
      </c>
      <c r="AF119" s="60">
        <f t="shared" si="31"/>
        <v>0</v>
      </c>
    </row>
    <row r="120" spans="1:32" ht="12.75">
      <c r="A120" s="103">
        <v>903390</v>
      </c>
      <c r="B120" s="104">
        <v>113</v>
      </c>
      <c r="C120" s="60" t="s">
        <v>468</v>
      </c>
      <c r="D120" s="40" t="s">
        <v>469</v>
      </c>
      <c r="E120" s="40" t="s">
        <v>470</v>
      </c>
      <c r="F120" s="41">
        <v>6480</v>
      </c>
      <c r="G120" s="42">
        <v>231</v>
      </c>
      <c r="H120" s="43">
        <v>8603426790</v>
      </c>
      <c r="I120" s="44">
        <v>4</v>
      </c>
      <c r="J120" s="45" t="s">
        <v>550</v>
      </c>
      <c r="K120" s="83"/>
      <c r="L120" s="75"/>
      <c r="M120" s="79"/>
      <c r="N120" s="59">
        <v>5.348557692</v>
      </c>
      <c r="O120" s="45" t="s">
        <v>550</v>
      </c>
      <c r="P120" s="51"/>
      <c r="Q120" s="83" t="str">
        <f t="shared" si="21"/>
        <v>NO</v>
      </c>
      <c r="R120" s="87" t="s">
        <v>550</v>
      </c>
      <c r="S120" s="49"/>
      <c r="T120" s="53"/>
      <c r="U120" s="53"/>
      <c r="V120" s="48"/>
      <c r="W120" s="60">
        <f t="shared" si="27"/>
        <v>0</v>
      </c>
      <c r="X120" s="40">
        <f t="shared" si="22"/>
        <v>0</v>
      </c>
      <c r="Y120" s="40">
        <f t="shared" si="28"/>
        <v>0</v>
      </c>
      <c r="Z120" s="43">
        <f t="shared" si="29"/>
        <v>0</v>
      </c>
      <c r="AA120" s="96" t="str">
        <f t="shared" si="23"/>
        <v>-</v>
      </c>
      <c r="AB120" s="60">
        <f t="shared" si="24"/>
        <v>0</v>
      </c>
      <c r="AC120" s="40">
        <f t="shared" si="25"/>
        <v>0</v>
      </c>
      <c r="AD120" s="43">
        <f t="shared" si="26"/>
        <v>0</v>
      </c>
      <c r="AE120" s="96" t="str">
        <f t="shared" si="30"/>
        <v>-</v>
      </c>
      <c r="AF120" s="60">
        <f t="shared" si="31"/>
        <v>0</v>
      </c>
    </row>
    <row r="121" spans="1:32" ht="12.75">
      <c r="A121" s="103">
        <v>903420</v>
      </c>
      <c r="B121" s="104">
        <v>114</v>
      </c>
      <c r="C121" s="60" t="s">
        <v>471</v>
      </c>
      <c r="D121" s="40" t="s">
        <v>472</v>
      </c>
      <c r="E121" s="40" t="s">
        <v>473</v>
      </c>
      <c r="F121" s="41">
        <v>6365</v>
      </c>
      <c r="G121" s="42">
        <v>9756</v>
      </c>
      <c r="H121" s="43">
        <v>8608896098</v>
      </c>
      <c r="I121" s="44" t="s">
        <v>563</v>
      </c>
      <c r="J121" s="45" t="s">
        <v>553</v>
      </c>
      <c r="K121" s="83" t="s">
        <v>547</v>
      </c>
      <c r="L121" s="75">
        <v>491</v>
      </c>
      <c r="M121" s="79" t="s">
        <v>548</v>
      </c>
      <c r="N121" s="59">
        <v>2.530120482</v>
      </c>
      <c r="O121" s="45" t="s">
        <v>550</v>
      </c>
      <c r="P121" s="51"/>
      <c r="Q121" s="83" t="str">
        <f t="shared" si="21"/>
        <v>NO</v>
      </c>
      <c r="R121" s="87" t="s">
        <v>553</v>
      </c>
      <c r="S121" s="54">
        <v>18651</v>
      </c>
      <c r="T121" s="55">
        <v>1815</v>
      </c>
      <c r="U121" s="55">
        <v>2419</v>
      </c>
      <c r="V121" s="56">
        <v>2268</v>
      </c>
      <c r="W121" s="60">
        <f t="shared" si="27"/>
        <v>1</v>
      </c>
      <c r="X121" s="40">
        <f t="shared" si="22"/>
        <v>1</v>
      </c>
      <c r="Y121" s="40">
        <f t="shared" si="28"/>
        <v>0</v>
      </c>
      <c r="Z121" s="43">
        <f t="shared" si="29"/>
        <v>0</v>
      </c>
      <c r="AA121" s="96" t="str">
        <f t="shared" si="23"/>
        <v>SRSA</v>
      </c>
      <c r="AB121" s="60">
        <f t="shared" si="24"/>
        <v>1</v>
      </c>
      <c r="AC121" s="40">
        <f t="shared" si="25"/>
        <v>0</v>
      </c>
      <c r="AD121" s="43">
        <f t="shared" si="26"/>
        <v>0</v>
      </c>
      <c r="AE121" s="96" t="str">
        <f t="shared" si="30"/>
        <v>-</v>
      </c>
      <c r="AF121" s="60">
        <f t="shared" si="31"/>
        <v>0</v>
      </c>
    </row>
    <row r="122" spans="1:32" ht="12.75">
      <c r="A122" s="103">
        <v>903480</v>
      </c>
      <c r="B122" s="104">
        <v>116</v>
      </c>
      <c r="C122" s="60" t="s">
        <v>477</v>
      </c>
      <c r="D122" s="40" t="s">
        <v>478</v>
      </c>
      <c r="E122" s="40" t="s">
        <v>0</v>
      </c>
      <c r="F122" s="41">
        <v>6260</v>
      </c>
      <c r="G122" s="42">
        <v>1890</v>
      </c>
      <c r="H122" s="43">
        <v>8609636900</v>
      </c>
      <c r="I122" s="44">
        <v>4</v>
      </c>
      <c r="J122" s="45" t="s">
        <v>550</v>
      </c>
      <c r="K122" s="83"/>
      <c r="L122" s="75"/>
      <c r="M122" s="79"/>
      <c r="N122" s="59">
        <v>15.93548387</v>
      </c>
      <c r="O122" s="45" t="s">
        <v>550</v>
      </c>
      <c r="P122" s="51"/>
      <c r="Q122" s="83" t="str">
        <f t="shared" si="21"/>
        <v>NO</v>
      </c>
      <c r="R122" s="87" t="s">
        <v>550</v>
      </c>
      <c r="S122" s="49"/>
      <c r="T122" s="53"/>
      <c r="U122" s="53"/>
      <c r="V122" s="48"/>
      <c r="W122" s="60">
        <f t="shared" si="27"/>
        <v>0</v>
      </c>
      <c r="X122" s="40">
        <f t="shared" si="22"/>
        <v>0</v>
      </c>
      <c r="Y122" s="40">
        <f t="shared" si="28"/>
        <v>0</v>
      </c>
      <c r="Z122" s="43">
        <f t="shared" si="29"/>
        <v>0</v>
      </c>
      <c r="AA122" s="96" t="str">
        <f t="shared" si="23"/>
        <v>-</v>
      </c>
      <c r="AB122" s="60">
        <f t="shared" si="24"/>
        <v>0</v>
      </c>
      <c r="AC122" s="40">
        <f t="shared" si="25"/>
        <v>0</v>
      </c>
      <c r="AD122" s="43">
        <f t="shared" si="26"/>
        <v>0</v>
      </c>
      <c r="AE122" s="96" t="str">
        <f t="shared" si="30"/>
        <v>-</v>
      </c>
      <c r="AF122" s="60">
        <f t="shared" si="31"/>
        <v>0</v>
      </c>
    </row>
    <row r="123" spans="1:32" ht="12.75">
      <c r="A123" s="103">
        <v>903510</v>
      </c>
      <c r="B123" s="104">
        <v>117</v>
      </c>
      <c r="C123" s="60" t="s">
        <v>1</v>
      </c>
      <c r="D123" s="40" t="s">
        <v>332</v>
      </c>
      <c r="E123" s="40" t="s">
        <v>333</v>
      </c>
      <c r="F123" s="41">
        <v>6468</v>
      </c>
      <c r="G123" s="42">
        <v>1365</v>
      </c>
      <c r="H123" s="43">
        <v>2032612513</v>
      </c>
      <c r="I123" s="44" t="s">
        <v>556</v>
      </c>
      <c r="J123" s="45" t="s">
        <v>550</v>
      </c>
      <c r="K123" s="83"/>
      <c r="L123" s="75"/>
      <c r="M123" s="79"/>
      <c r="N123" s="59">
        <v>2.646239554</v>
      </c>
      <c r="O123" s="45" t="s">
        <v>550</v>
      </c>
      <c r="P123" s="51"/>
      <c r="Q123" s="83" t="str">
        <f t="shared" si="21"/>
        <v>NO</v>
      </c>
      <c r="R123" s="87" t="s">
        <v>550</v>
      </c>
      <c r="S123" s="49"/>
      <c r="T123" s="53"/>
      <c r="U123" s="53"/>
      <c r="V123" s="48"/>
      <c r="W123" s="60">
        <f t="shared" si="27"/>
        <v>0</v>
      </c>
      <c r="X123" s="40">
        <f t="shared" si="22"/>
        <v>0</v>
      </c>
      <c r="Y123" s="40">
        <f t="shared" si="28"/>
        <v>0</v>
      </c>
      <c r="Z123" s="43">
        <f t="shared" si="29"/>
        <v>0</v>
      </c>
      <c r="AA123" s="96" t="str">
        <f t="shared" si="23"/>
        <v>-</v>
      </c>
      <c r="AB123" s="60">
        <f t="shared" si="24"/>
        <v>0</v>
      </c>
      <c r="AC123" s="40">
        <f t="shared" si="25"/>
        <v>0</v>
      </c>
      <c r="AD123" s="43">
        <f t="shared" si="26"/>
        <v>0</v>
      </c>
      <c r="AE123" s="96" t="str">
        <f t="shared" si="30"/>
        <v>-</v>
      </c>
      <c r="AF123" s="60">
        <f t="shared" si="31"/>
        <v>0</v>
      </c>
    </row>
    <row r="124" spans="1:32" ht="12.75">
      <c r="A124" s="103">
        <v>903600</v>
      </c>
      <c r="B124" s="104">
        <v>201</v>
      </c>
      <c r="C124" s="60" t="s">
        <v>27</v>
      </c>
      <c r="D124" s="40" t="s">
        <v>289</v>
      </c>
      <c r="E124" s="40" t="s">
        <v>260</v>
      </c>
      <c r="F124" s="41">
        <v>6031</v>
      </c>
      <c r="G124" s="42">
        <v>1600</v>
      </c>
      <c r="H124" s="43">
        <v>8608240855</v>
      </c>
      <c r="I124" s="44">
        <v>7</v>
      </c>
      <c r="J124" s="45" t="s">
        <v>553</v>
      </c>
      <c r="K124" s="83" t="s">
        <v>548</v>
      </c>
      <c r="L124" s="75">
        <v>613</v>
      </c>
      <c r="M124" s="79" t="s">
        <v>548</v>
      </c>
      <c r="N124" s="59">
        <v>5.905006418</v>
      </c>
      <c r="O124" s="45" t="s">
        <v>550</v>
      </c>
      <c r="P124" s="51"/>
      <c r="Q124" s="83" t="str">
        <f t="shared" si="21"/>
        <v>NO</v>
      </c>
      <c r="R124" s="87" t="s">
        <v>553</v>
      </c>
      <c r="S124" s="54">
        <v>17584</v>
      </c>
      <c r="T124" s="55">
        <v>1323</v>
      </c>
      <c r="U124" s="55">
        <v>2167</v>
      </c>
      <c r="V124" s="56">
        <v>1622</v>
      </c>
      <c r="W124" s="60">
        <f t="shared" si="27"/>
        <v>1</v>
      </c>
      <c r="X124" s="40">
        <f t="shared" si="22"/>
        <v>0</v>
      </c>
      <c r="Y124" s="40">
        <f t="shared" si="28"/>
        <v>0</v>
      </c>
      <c r="Z124" s="43">
        <f t="shared" si="29"/>
        <v>0</v>
      </c>
      <c r="AA124" s="96" t="str">
        <f t="shared" si="23"/>
        <v>-</v>
      </c>
      <c r="AB124" s="60">
        <f t="shared" si="24"/>
        <v>1</v>
      </c>
      <c r="AC124" s="40">
        <f t="shared" si="25"/>
        <v>0</v>
      </c>
      <c r="AD124" s="43">
        <f t="shared" si="26"/>
        <v>0</v>
      </c>
      <c r="AE124" s="96" t="str">
        <f t="shared" si="30"/>
        <v>-</v>
      </c>
      <c r="AF124" s="60">
        <f t="shared" si="31"/>
        <v>0</v>
      </c>
    </row>
    <row r="125" spans="1:32" ht="12.75">
      <c r="A125" s="103">
        <v>903630</v>
      </c>
      <c r="B125" s="104">
        <v>204</v>
      </c>
      <c r="C125" s="60" t="s">
        <v>28</v>
      </c>
      <c r="D125" s="40" t="s">
        <v>29</v>
      </c>
      <c r="E125" s="40" t="s">
        <v>275</v>
      </c>
      <c r="F125" s="41">
        <v>6417</v>
      </c>
      <c r="G125" s="42">
        <v>187</v>
      </c>
      <c r="H125" s="43">
        <v>8605262417</v>
      </c>
      <c r="I125" s="44">
        <v>8</v>
      </c>
      <c r="J125" s="45" t="s">
        <v>553</v>
      </c>
      <c r="K125" s="83" t="s">
        <v>548</v>
      </c>
      <c r="L125" s="75">
        <v>862</v>
      </c>
      <c r="M125" s="79" t="s">
        <v>548</v>
      </c>
      <c r="N125" s="59">
        <v>2.594995366</v>
      </c>
      <c r="O125" s="45" t="s">
        <v>550</v>
      </c>
      <c r="P125" s="51"/>
      <c r="Q125" s="83" t="str">
        <f t="shared" si="21"/>
        <v>NO</v>
      </c>
      <c r="R125" s="87" t="s">
        <v>553</v>
      </c>
      <c r="S125" s="54">
        <v>16259</v>
      </c>
      <c r="T125" s="53">
        <v>735</v>
      </c>
      <c r="U125" s="55">
        <v>2309</v>
      </c>
      <c r="V125" s="56">
        <v>2312</v>
      </c>
      <c r="W125" s="60">
        <f t="shared" si="27"/>
        <v>1</v>
      </c>
      <c r="X125" s="40">
        <f t="shared" si="22"/>
        <v>0</v>
      </c>
      <c r="Y125" s="40">
        <f t="shared" si="28"/>
        <v>0</v>
      </c>
      <c r="Z125" s="43">
        <f t="shared" si="29"/>
        <v>0</v>
      </c>
      <c r="AA125" s="96" t="str">
        <f t="shared" si="23"/>
        <v>-</v>
      </c>
      <c r="AB125" s="60">
        <f t="shared" si="24"/>
        <v>1</v>
      </c>
      <c r="AC125" s="40">
        <f t="shared" si="25"/>
        <v>0</v>
      </c>
      <c r="AD125" s="43">
        <f t="shared" si="26"/>
        <v>0</v>
      </c>
      <c r="AE125" s="96" t="str">
        <f t="shared" si="30"/>
        <v>-</v>
      </c>
      <c r="AF125" s="60">
        <f t="shared" si="31"/>
        <v>0</v>
      </c>
    </row>
    <row r="126" spans="1:32" ht="12.75">
      <c r="A126" s="103">
        <v>903660</v>
      </c>
      <c r="B126" s="104">
        <v>205</v>
      </c>
      <c r="C126" s="60" t="s">
        <v>30</v>
      </c>
      <c r="D126" s="40" t="s">
        <v>31</v>
      </c>
      <c r="E126" s="40" t="s">
        <v>32</v>
      </c>
      <c r="F126" s="41">
        <v>6525</v>
      </c>
      <c r="G126" s="42">
        <v>1598</v>
      </c>
      <c r="H126" s="43">
        <v>2033974811</v>
      </c>
      <c r="I126" s="44">
        <v>8</v>
      </c>
      <c r="J126" s="45" t="s">
        <v>553</v>
      </c>
      <c r="K126" s="83" t="s">
        <v>548</v>
      </c>
      <c r="L126" s="97">
        <v>2492</v>
      </c>
      <c r="M126" s="79" t="s">
        <v>548</v>
      </c>
      <c r="N126" s="59">
        <v>2.768456376</v>
      </c>
      <c r="O126" s="45" t="s">
        <v>550</v>
      </c>
      <c r="P126" s="51"/>
      <c r="Q126" s="83" t="str">
        <f t="shared" si="21"/>
        <v>NO</v>
      </c>
      <c r="R126" s="87" t="s">
        <v>553</v>
      </c>
      <c r="S126" s="54">
        <v>35311</v>
      </c>
      <c r="T126" s="55">
        <v>1284</v>
      </c>
      <c r="U126" s="55">
        <v>5861</v>
      </c>
      <c r="V126" s="56">
        <v>5823</v>
      </c>
      <c r="W126" s="60">
        <f t="shared" si="27"/>
        <v>1</v>
      </c>
      <c r="X126" s="40">
        <f t="shared" si="22"/>
        <v>0</v>
      </c>
      <c r="Y126" s="40">
        <f t="shared" si="28"/>
        <v>0</v>
      </c>
      <c r="Z126" s="43">
        <f t="shared" si="29"/>
        <v>0</v>
      </c>
      <c r="AA126" s="96" t="str">
        <f t="shared" si="23"/>
        <v>-</v>
      </c>
      <c r="AB126" s="60">
        <f t="shared" si="24"/>
        <v>1</v>
      </c>
      <c r="AC126" s="40">
        <f t="shared" si="25"/>
        <v>0</v>
      </c>
      <c r="AD126" s="43">
        <f t="shared" si="26"/>
        <v>0</v>
      </c>
      <c r="AE126" s="96" t="str">
        <f t="shared" si="30"/>
        <v>-</v>
      </c>
      <c r="AF126" s="60">
        <f t="shared" si="31"/>
        <v>0</v>
      </c>
    </row>
    <row r="127" spans="1:32" ht="12.75">
      <c r="A127" s="103">
        <v>903515</v>
      </c>
      <c r="B127" s="104">
        <v>206</v>
      </c>
      <c r="C127" s="60" t="s">
        <v>4</v>
      </c>
      <c r="D127" s="40" t="s">
        <v>5</v>
      </c>
      <c r="E127" s="40" t="s">
        <v>546</v>
      </c>
      <c r="F127" s="41">
        <v>6759</v>
      </c>
      <c r="G127" s="42">
        <v>3204</v>
      </c>
      <c r="H127" s="43">
        <v>8605677400</v>
      </c>
      <c r="I127" s="44">
        <v>7</v>
      </c>
      <c r="J127" s="45" t="s">
        <v>553</v>
      </c>
      <c r="K127" s="83" t="s">
        <v>548</v>
      </c>
      <c r="L127" s="97">
        <v>1068</v>
      </c>
      <c r="M127" s="79" t="s">
        <v>548</v>
      </c>
      <c r="N127" s="59">
        <v>8.310749774</v>
      </c>
      <c r="O127" s="45" t="s">
        <v>550</v>
      </c>
      <c r="P127" s="51"/>
      <c r="Q127" s="83" t="str">
        <f t="shared" si="21"/>
        <v>NO</v>
      </c>
      <c r="R127" s="87" t="s">
        <v>553</v>
      </c>
      <c r="S127" s="54">
        <v>37479</v>
      </c>
      <c r="T127" s="55">
        <v>2855</v>
      </c>
      <c r="U127" s="55">
        <v>4219</v>
      </c>
      <c r="V127" s="56">
        <v>2085</v>
      </c>
      <c r="W127" s="60">
        <f t="shared" si="27"/>
        <v>1</v>
      </c>
      <c r="X127" s="40">
        <f t="shared" si="22"/>
        <v>0</v>
      </c>
      <c r="Y127" s="40">
        <f t="shared" si="28"/>
        <v>0</v>
      </c>
      <c r="Z127" s="43">
        <f t="shared" si="29"/>
        <v>0</v>
      </c>
      <c r="AA127" s="96" t="str">
        <f t="shared" si="23"/>
        <v>-</v>
      </c>
      <c r="AB127" s="60">
        <f t="shared" si="24"/>
        <v>1</v>
      </c>
      <c r="AC127" s="40">
        <f t="shared" si="25"/>
        <v>0</v>
      </c>
      <c r="AD127" s="43">
        <f t="shared" si="26"/>
        <v>0</v>
      </c>
      <c r="AE127" s="96" t="str">
        <f t="shared" si="30"/>
        <v>-</v>
      </c>
      <c r="AF127" s="60">
        <f t="shared" si="31"/>
        <v>0</v>
      </c>
    </row>
    <row r="128" spans="1:32" ht="12.75">
      <c r="A128" s="103">
        <v>903720</v>
      </c>
      <c r="B128" s="104">
        <v>207</v>
      </c>
      <c r="C128" s="60" t="s">
        <v>33</v>
      </c>
      <c r="D128" s="40" t="s">
        <v>34</v>
      </c>
      <c r="E128" s="40" t="s">
        <v>196</v>
      </c>
      <c r="F128" s="41">
        <v>6098</v>
      </c>
      <c r="G128" s="42">
        <v>656</v>
      </c>
      <c r="H128" s="43">
        <v>8603791084</v>
      </c>
      <c r="I128" s="44">
        <v>6</v>
      </c>
      <c r="J128" s="45" t="s">
        <v>550</v>
      </c>
      <c r="K128" s="83"/>
      <c r="L128" s="75"/>
      <c r="M128" s="79"/>
      <c r="N128" s="59">
        <v>0.507099391</v>
      </c>
      <c r="O128" s="45" t="s">
        <v>550</v>
      </c>
      <c r="P128" s="51"/>
      <c r="Q128" s="83" t="str">
        <f t="shared" si="21"/>
        <v>NO</v>
      </c>
      <c r="R128" s="87" t="s">
        <v>553</v>
      </c>
      <c r="S128" s="49"/>
      <c r="T128" s="53"/>
      <c r="U128" s="53"/>
      <c r="V128" s="48"/>
      <c r="W128" s="60">
        <f t="shared" si="27"/>
        <v>0</v>
      </c>
      <c r="X128" s="40">
        <f t="shared" si="22"/>
        <v>0</v>
      </c>
      <c r="Y128" s="40">
        <f t="shared" si="28"/>
        <v>0</v>
      </c>
      <c r="Z128" s="43">
        <f t="shared" si="29"/>
        <v>0</v>
      </c>
      <c r="AA128" s="96" t="str">
        <f t="shared" si="23"/>
        <v>-</v>
      </c>
      <c r="AB128" s="60">
        <f t="shared" si="24"/>
        <v>1</v>
      </c>
      <c r="AC128" s="40">
        <f t="shared" si="25"/>
        <v>0</v>
      </c>
      <c r="AD128" s="43">
        <f t="shared" si="26"/>
        <v>0</v>
      </c>
      <c r="AE128" s="96" t="str">
        <f t="shared" si="30"/>
        <v>-</v>
      </c>
      <c r="AF128" s="60">
        <f t="shared" si="31"/>
        <v>0</v>
      </c>
    </row>
    <row r="129" spans="1:32" ht="12.75">
      <c r="A129" s="103">
        <v>903750</v>
      </c>
      <c r="B129" s="104">
        <v>208</v>
      </c>
      <c r="C129" s="60" t="s">
        <v>35</v>
      </c>
      <c r="D129" s="40" t="s">
        <v>369</v>
      </c>
      <c r="E129" s="40" t="s">
        <v>370</v>
      </c>
      <c r="F129" s="41">
        <v>6248</v>
      </c>
      <c r="G129" s="42">
        <v>1525</v>
      </c>
      <c r="H129" s="43">
        <v>8602289417</v>
      </c>
      <c r="I129" s="44">
        <v>8</v>
      </c>
      <c r="J129" s="45" t="s">
        <v>553</v>
      </c>
      <c r="K129" s="83" t="s">
        <v>548</v>
      </c>
      <c r="L129" s="97">
        <v>1582</v>
      </c>
      <c r="M129" s="79" t="s">
        <v>548</v>
      </c>
      <c r="N129" s="59">
        <v>2.008310249</v>
      </c>
      <c r="O129" s="45" t="s">
        <v>550</v>
      </c>
      <c r="P129" s="51"/>
      <c r="Q129" s="83" t="str">
        <f t="shared" si="21"/>
        <v>NO</v>
      </c>
      <c r="R129" s="87" t="s">
        <v>553</v>
      </c>
      <c r="S129" s="54">
        <v>29888</v>
      </c>
      <c r="T129" s="55">
        <v>1790</v>
      </c>
      <c r="U129" s="55">
        <v>4502</v>
      </c>
      <c r="V129" s="56">
        <v>5636</v>
      </c>
      <c r="W129" s="60">
        <f t="shared" si="27"/>
        <v>1</v>
      </c>
      <c r="X129" s="40">
        <f t="shared" si="22"/>
        <v>0</v>
      </c>
      <c r="Y129" s="40">
        <f t="shared" si="28"/>
        <v>0</v>
      </c>
      <c r="Z129" s="43">
        <f t="shared" si="29"/>
        <v>0</v>
      </c>
      <c r="AA129" s="96" t="str">
        <f t="shared" si="23"/>
        <v>-</v>
      </c>
      <c r="AB129" s="60">
        <f t="shared" si="24"/>
        <v>1</v>
      </c>
      <c r="AC129" s="40">
        <f t="shared" si="25"/>
        <v>0</v>
      </c>
      <c r="AD129" s="43">
        <f t="shared" si="26"/>
        <v>0</v>
      </c>
      <c r="AE129" s="96" t="str">
        <f t="shared" si="30"/>
        <v>-</v>
      </c>
      <c r="AF129" s="60">
        <f t="shared" si="31"/>
        <v>0</v>
      </c>
    </row>
    <row r="130" spans="1:32" ht="12.75">
      <c r="A130" s="103">
        <v>903780</v>
      </c>
      <c r="B130" s="104">
        <v>209</v>
      </c>
      <c r="C130" s="60" t="s">
        <v>36</v>
      </c>
      <c r="D130" s="40" t="s">
        <v>332</v>
      </c>
      <c r="E130" s="40" t="s">
        <v>333</v>
      </c>
      <c r="F130" s="41">
        <v>6468</v>
      </c>
      <c r="G130" s="42">
        <v>2853</v>
      </c>
      <c r="H130" s="43">
        <v>2032612513</v>
      </c>
      <c r="I130" s="44" t="s">
        <v>556</v>
      </c>
      <c r="J130" s="45" t="s">
        <v>550</v>
      </c>
      <c r="K130" s="83"/>
      <c r="L130" s="75"/>
      <c r="M130" s="79"/>
      <c r="N130" s="59">
        <v>0.992555831</v>
      </c>
      <c r="O130" s="45" t="s">
        <v>550</v>
      </c>
      <c r="P130" s="51"/>
      <c r="Q130" s="83" t="str">
        <f t="shared" si="21"/>
        <v>NO</v>
      </c>
      <c r="R130" s="87" t="s">
        <v>550</v>
      </c>
      <c r="S130" s="49"/>
      <c r="T130" s="53"/>
      <c r="U130" s="53"/>
      <c r="V130" s="48"/>
      <c r="W130" s="60">
        <f t="shared" si="27"/>
        <v>0</v>
      </c>
      <c r="X130" s="40">
        <f t="shared" si="22"/>
        <v>0</v>
      </c>
      <c r="Y130" s="40">
        <f t="shared" si="28"/>
        <v>0</v>
      </c>
      <c r="Z130" s="43">
        <f t="shared" si="29"/>
        <v>0</v>
      </c>
      <c r="AA130" s="96" t="str">
        <f t="shared" si="23"/>
        <v>-</v>
      </c>
      <c r="AB130" s="60">
        <f t="shared" si="24"/>
        <v>0</v>
      </c>
      <c r="AC130" s="40">
        <f t="shared" si="25"/>
        <v>0</v>
      </c>
      <c r="AD130" s="43">
        <f t="shared" si="26"/>
        <v>0</v>
      </c>
      <c r="AE130" s="96" t="str">
        <f t="shared" si="30"/>
        <v>-</v>
      </c>
      <c r="AF130" s="60">
        <f t="shared" si="31"/>
        <v>0</v>
      </c>
    </row>
    <row r="131" spans="1:32" ht="12.75">
      <c r="A131" s="103">
        <v>903520</v>
      </c>
      <c r="B131" s="104">
        <v>210</v>
      </c>
      <c r="C131" s="60" t="s">
        <v>6</v>
      </c>
      <c r="D131" s="40" t="s">
        <v>7</v>
      </c>
      <c r="E131" s="40" t="s">
        <v>163</v>
      </c>
      <c r="F131" s="41">
        <v>6013</v>
      </c>
      <c r="G131" s="42">
        <v>1313</v>
      </c>
      <c r="H131" s="43">
        <v>8606732538</v>
      </c>
      <c r="I131" s="44" t="s">
        <v>565</v>
      </c>
      <c r="J131" s="45" t="s">
        <v>550</v>
      </c>
      <c r="K131" s="83"/>
      <c r="L131" s="75"/>
      <c r="M131" s="79"/>
      <c r="N131" s="59">
        <v>0.995942457</v>
      </c>
      <c r="O131" s="45" t="s">
        <v>550</v>
      </c>
      <c r="P131" s="51"/>
      <c r="Q131" s="83" t="str">
        <f t="shared" si="21"/>
        <v>NO</v>
      </c>
      <c r="R131" s="87" t="s">
        <v>550</v>
      </c>
      <c r="S131" s="49"/>
      <c r="T131" s="53"/>
      <c r="U131" s="53"/>
      <c r="V131" s="48"/>
      <c r="W131" s="60">
        <f t="shared" si="27"/>
        <v>0</v>
      </c>
      <c r="X131" s="40">
        <f t="shared" si="22"/>
        <v>0</v>
      </c>
      <c r="Y131" s="40">
        <f t="shared" si="28"/>
        <v>0</v>
      </c>
      <c r="Z131" s="43">
        <f t="shared" si="29"/>
        <v>0</v>
      </c>
      <c r="AA131" s="96" t="str">
        <f t="shared" si="23"/>
        <v>-</v>
      </c>
      <c r="AB131" s="60">
        <f t="shared" si="24"/>
        <v>0</v>
      </c>
      <c r="AC131" s="40">
        <f t="shared" si="25"/>
        <v>0</v>
      </c>
      <c r="AD131" s="43">
        <f t="shared" si="26"/>
        <v>0</v>
      </c>
      <c r="AE131" s="96" t="str">
        <f t="shared" si="30"/>
        <v>-</v>
      </c>
      <c r="AF131" s="60">
        <f t="shared" si="31"/>
        <v>0</v>
      </c>
    </row>
    <row r="132" spans="1:32" ht="12.75">
      <c r="A132" s="103">
        <v>903570</v>
      </c>
      <c r="B132" s="104">
        <v>211</v>
      </c>
      <c r="C132" s="60" t="s">
        <v>26</v>
      </c>
      <c r="D132" s="40" t="s">
        <v>484</v>
      </c>
      <c r="E132" s="40" t="s">
        <v>270</v>
      </c>
      <c r="F132" s="41">
        <v>6235</v>
      </c>
      <c r="G132" s="42">
        <v>295</v>
      </c>
      <c r="H132" s="43">
        <v>8604559306</v>
      </c>
      <c r="I132" s="44">
        <v>8</v>
      </c>
      <c r="J132" s="45" t="s">
        <v>553</v>
      </c>
      <c r="K132" s="83" t="s">
        <v>548</v>
      </c>
      <c r="L132" s="75">
        <v>333</v>
      </c>
      <c r="M132" s="79" t="s">
        <v>548</v>
      </c>
      <c r="N132" s="59">
        <v>2.283105023</v>
      </c>
      <c r="O132" s="45" t="s">
        <v>550</v>
      </c>
      <c r="P132" s="51"/>
      <c r="Q132" s="83" t="str">
        <f t="shared" si="21"/>
        <v>NO</v>
      </c>
      <c r="R132" s="87" t="s">
        <v>553</v>
      </c>
      <c r="S132" s="54">
        <v>8351</v>
      </c>
      <c r="T132" s="53">
        <v>558</v>
      </c>
      <c r="U132" s="55">
        <v>1119</v>
      </c>
      <c r="V132" s="56">
        <v>1671</v>
      </c>
      <c r="W132" s="60">
        <f t="shared" si="27"/>
        <v>1</v>
      </c>
      <c r="X132" s="40">
        <f t="shared" si="22"/>
        <v>1</v>
      </c>
      <c r="Y132" s="40">
        <f t="shared" si="28"/>
        <v>0</v>
      </c>
      <c r="Z132" s="43">
        <f t="shared" si="29"/>
        <v>0</v>
      </c>
      <c r="AA132" s="96" t="str">
        <f t="shared" si="23"/>
        <v>SRSA</v>
      </c>
      <c r="AB132" s="60">
        <f t="shared" si="24"/>
        <v>1</v>
      </c>
      <c r="AC132" s="40">
        <f t="shared" si="25"/>
        <v>0</v>
      </c>
      <c r="AD132" s="43">
        <f t="shared" si="26"/>
        <v>0</v>
      </c>
      <c r="AE132" s="96" t="str">
        <f t="shared" si="30"/>
        <v>-</v>
      </c>
      <c r="AF132" s="60">
        <f t="shared" si="31"/>
        <v>0</v>
      </c>
    </row>
    <row r="133" spans="1:32" ht="12.75">
      <c r="A133" s="103">
        <v>903530</v>
      </c>
      <c r="B133" s="104">
        <v>212</v>
      </c>
      <c r="C133" s="60" t="s">
        <v>8</v>
      </c>
      <c r="D133" s="40" t="s">
        <v>492</v>
      </c>
      <c r="E133" s="40" t="s">
        <v>9</v>
      </c>
      <c r="F133" s="41">
        <v>6794</v>
      </c>
      <c r="G133" s="42">
        <v>386</v>
      </c>
      <c r="H133" s="43">
        <v>8608686100</v>
      </c>
      <c r="I133" s="44">
        <v>7</v>
      </c>
      <c r="J133" s="45" t="s">
        <v>553</v>
      </c>
      <c r="K133" s="83" t="s">
        <v>548</v>
      </c>
      <c r="L133" s="97">
        <v>1157</v>
      </c>
      <c r="M133" s="79" t="s">
        <v>548</v>
      </c>
      <c r="N133" s="59">
        <v>3.382663848</v>
      </c>
      <c r="O133" s="45" t="s">
        <v>550</v>
      </c>
      <c r="P133" s="51"/>
      <c r="Q133" s="83" t="str">
        <f t="shared" si="21"/>
        <v>NO</v>
      </c>
      <c r="R133" s="87" t="s">
        <v>553</v>
      </c>
      <c r="S133" s="54">
        <v>43534</v>
      </c>
      <c r="T133" s="55">
        <v>4625</v>
      </c>
      <c r="U133" s="55">
        <v>7672</v>
      </c>
      <c r="V133" s="56">
        <v>1524</v>
      </c>
      <c r="W133" s="60">
        <f aca="true" t="shared" si="32" ref="W133:W164">IF(OR(J133="YES",K133="YES"),1,0)</f>
        <v>1</v>
      </c>
      <c r="X133" s="40">
        <f t="shared" si="22"/>
        <v>0</v>
      </c>
      <c r="Y133" s="40">
        <f aca="true" t="shared" si="33" ref="Y133:Y164">IF(AND(OR(J133="YES",K133="YES"),(W133=0)),"Trouble",0)</f>
        <v>0</v>
      </c>
      <c r="Z133" s="43">
        <f aca="true" t="shared" si="34" ref="Z133:Z164">IF(AND(OR(AND(ISNUMBER(L133),AND(L133&gt;0,L133&lt;600)),AND(ISNUMBER(L133),AND(L133&gt;0,M133="YES"))),(X133=0)),"Trouble",0)</f>
        <v>0</v>
      </c>
      <c r="AA133" s="96" t="str">
        <f t="shared" si="23"/>
        <v>-</v>
      </c>
      <c r="AB133" s="60">
        <f t="shared" si="24"/>
        <v>1</v>
      </c>
      <c r="AC133" s="40">
        <f t="shared" si="25"/>
        <v>0</v>
      </c>
      <c r="AD133" s="43">
        <f t="shared" si="26"/>
        <v>0</v>
      </c>
      <c r="AE133" s="96" t="str">
        <f aca="true" t="shared" si="35" ref="AE133:AE164">IF(AND(AND(AD133="Initial",AF133=0),AND(ISNUMBER(L133),L133&gt;0)),"RLIS","-")</f>
        <v>-</v>
      </c>
      <c r="AF133" s="60">
        <f aca="true" t="shared" si="36" ref="AF133:AF164">IF(AND(AA133="SRSA",AD133="Initial"),"SRSA",0)</f>
        <v>0</v>
      </c>
    </row>
    <row r="134" spans="1:32" ht="12.75">
      <c r="A134" s="103">
        <v>903535</v>
      </c>
      <c r="B134" s="104">
        <v>213</v>
      </c>
      <c r="C134" s="60" t="s">
        <v>10</v>
      </c>
      <c r="D134" s="40" t="s">
        <v>11</v>
      </c>
      <c r="E134" s="40" t="s">
        <v>480</v>
      </c>
      <c r="F134" s="41">
        <v>6422</v>
      </c>
      <c r="G134" s="42">
        <v>2001</v>
      </c>
      <c r="H134" s="43">
        <v>8603497200</v>
      </c>
      <c r="I134" s="44" t="s">
        <v>556</v>
      </c>
      <c r="J134" s="45" t="s">
        <v>550</v>
      </c>
      <c r="K134" s="83"/>
      <c r="L134" s="75"/>
      <c r="M134" s="79"/>
      <c r="N134" s="59">
        <v>0.514138817</v>
      </c>
      <c r="O134" s="45" t="s">
        <v>550</v>
      </c>
      <c r="P134" s="51"/>
      <c r="Q134" s="83" t="str">
        <f aca="true" t="shared" si="37" ref="Q134:Q165">IF(AND(ISNUMBER(P134),P134&gt;=20),"YES","NO")</f>
        <v>NO</v>
      </c>
      <c r="R134" s="87" t="s">
        <v>550</v>
      </c>
      <c r="S134" s="49"/>
      <c r="T134" s="53"/>
      <c r="U134" s="53"/>
      <c r="V134" s="48"/>
      <c r="W134" s="60">
        <f t="shared" si="32"/>
        <v>0</v>
      </c>
      <c r="X134" s="40">
        <f aca="true" t="shared" si="38" ref="X134:X165">IF(OR(AND(ISNUMBER(L134),AND(L134&gt;0,L134&lt;600)),AND(ISNUMBER(L134),AND(L134&gt;0,M134="YES"))),1,0)</f>
        <v>0</v>
      </c>
      <c r="Y134" s="40">
        <f t="shared" si="33"/>
        <v>0</v>
      </c>
      <c r="Z134" s="43">
        <f t="shared" si="34"/>
        <v>0</v>
      </c>
      <c r="AA134" s="96" t="str">
        <f aca="true" t="shared" si="39" ref="AA134:AA165">IF(AND(W134=1,X134=1),"SRSA","-")</f>
        <v>-</v>
      </c>
      <c r="AB134" s="60">
        <f aca="true" t="shared" si="40" ref="AB134:AB165">IF(R134="YES",1,0)</f>
        <v>0</v>
      </c>
      <c r="AC134" s="40">
        <f aca="true" t="shared" si="41" ref="AC134:AC165">IF(OR(AND(ISNUMBER(P134),P134&gt;=20),(AND(ISNUMBER(P134)=FALSE,AND(ISNUMBER(N134),N134&gt;=20)))),1,0)</f>
        <v>0</v>
      </c>
      <c r="AD134" s="43">
        <f aca="true" t="shared" si="42" ref="AD134:AD165">IF(AND(AB134=1,AC134=1),"Initial",0)</f>
        <v>0</v>
      </c>
      <c r="AE134" s="96" t="str">
        <f t="shared" si="35"/>
        <v>-</v>
      </c>
      <c r="AF134" s="60">
        <f t="shared" si="36"/>
        <v>0</v>
      </c>
    </row>
    <row r="135" spans="1:32" ht="12.75">
      <c r="A135" s="103">
        <v>903536</v>
      </c>
      <c r="B135" s="104">
        <v>214</v>
      </c>
      <c r="C135" s="60" t="s">
        <v>12</v>
      </c>
      <c r="D135" s="40" t="s">
        <v>13</v>
      </c>
      <c r="E135" s="40" t="s">
        <v>14</v>
      </c>
      <c r="F135" s="41">
        <v>6798</v>
      </c>
      <c r="G135" s="42">
        <v>469</v>
      </c>
      <c r="H135" s="43">
        <v>2032634339</v>
      </c>
      <c r="I135" s="44" t="s">
        <v>561</v>
      </c>
      <c r="J135" s="45" t="s">
        <v>550</v>
      </c>
      <c r="K135" s="83"/>
      <c r="L135" s="75"/>
      <c r="M135" s="79"/>
      <c r="N135" s="59">
        <v>6.188225183</v>
      </c>
      <c r="O135" s="45" t="s">
        <v>550</v>
      </c>
      <c r="P135" s="51"/>
      <c r="Q135" s="83" t="str">
        <f t="shared" si="37"/>
        <v>NO</v>
      </c>
      <c r="R135" s="87" t="s">
        <v>553</v>
      </c>
      <c r="S135" s="49"/>
      <c r="T135" s="53"/>
      <c r="U135" s="53"/>
      <c r="V135" s="48"/>
      <c r="W135" s="60">
        <f t="shared" si="32"/>
        <v>0</v>
      </c>
      <c r="X135" s="40">
        <f t="shared" si="38"/>
        <v>0</v>
      </c>
      <c r="Y135" s="40">
        <f t="shared" si="33"/>
        <v>0</v>
      </c>
      <c r="Z135" s="43">
        <f t="shared" si="34"/>
        <v>0</v>
      </c>
      <c r="AA135" s="96" t="str">
        <f t="shared" si="39"/>
        <v>-</v>
      </c>
      <c r="AB135" s="60">
        <f t="shared" si="40"/>
        <v>1</v>
      </c>
      <c r="AC135" s="40">
        <f t="shared" si="41"/>
        <v>0</v>
      </c>
      <c r="AD135" s="43">
        <f t="shared" si="42"/>
        <v>0</v>
      </c>
      <c r="AE135" s="96" t="str">
        <f t="shared" si="35"/>
        <v>-</v>
      </c>
      <c r="AF135" s="60">
        <f t="shared" si="36"/>
        <v>0</v>
      </c>
    </row>
    <row r="136" spans="1:32" ht="12.75">
      <c r="A136" s="103">
        <v>903537</v>
      </c>
      <c r="B136" s="104">
        <v>215</v>
      </c>
      <c r="C136" s="60" t="s">
        <v>15</v>
      </c>
      <c r="D136" s="40" t="s">
        <v>16</v>
      </c>
      <c r="E136" s="40" t="s">
        <v>17</v>
      </c>
      <c r="F136" s="41">
        <v>6762</v>
      </c>
      <c r="G136" s="42">
        <v>395</v>
      </c>
      <c r="H136" s="43">
        <v>2037588258</v>
      </c>
      <c r="I136" s="44" t="s">
        <v>556</v>
      </c>
      <c r="J136" s="45" t="s">
        <v>550</v>
      </c>
      <c r="K136" s="83"/>
      <c r="L136" s="75"/>
      <c r="M136" s="79"/>
      <c r="N136" s="59">
        <v>2.854613853</v>
      </c>
      <c r="O136" s="45" t="s">
        <v>550</v>
      </c>
      <c r="P136" s="51"/>
      <c r="Q136" s="83" t="str">
        <f t="shared" si="37"/>
        <v>NO</v>
      </c>
      <c r="R136" s="87" t="s">
        <v>550</v>
      </c>
      <c r="S136" s="49"/>
      <c r="T136" s="53"/>
      <c r="U136" s="53"/>
      <c r="V136" s="48"/>
      <c r="W136" s="60">
        <f t="shared" si="32"/>
        <v>0</v>
      </c>
      <c r="X136" s="40">
        <f t="shared" si="38"/>
        <v>0</v>
      </c>
      <c r="Y136" s="40">
        <f t="shared" si="33"/>
        <v>0</v>
      </c>
      <c r="Z136" s="43">
        <f t="shared" si="34"/>
        <v>0</v>
      </c>
      <c r="AA136" s="96" t="str">
        <f t="shared" si="39"/>
        <v>-</v>
      </c>
      <c r="AB136" s="60">
        <f t="shared" si="40"/>
        <v>0</v>
      </c>
      <c r="AC136" s="40">
        <f t="shared" si="41"/>
        <v>0</v>
      </c>
      <c r="AD136" s="43">
        <f t="shared" si="42"/>
        <v>0</v>
      </c>
      <c r="AE136" s="96" t="str">
        <f t="shared" si="35"/>
        <v>-</v>
      </c>
      <c r="AF136" s="60">
        <f t="shared" si="36"/>
        <v>0</v>
      </c>
    </row>
    <row r="137" spans="1:32" ht="12.75">
      <c r="A137" s="103">
        <v>903538</v>
      </c>
      <c r="B137" s="104">
        <v>216</v>
      </c>
      <c r="C137" s="60" t="s">
        <v>18</v>
      </c>
      <c r="D137" s="40" t="s">
        <v>19</v>
      </c>
      <c r="E137" s="40" t="s">
        <v>20</v>
      </c>
      <c r="F137" s="41">
        <v>6712</v>
      </c>
      <c r="G137" s="42">
        <v>1629</v>
      </c>
      <c r="H137" s="43">
        <v>2037586671</v>
      </c>
      <c r="I137" s="44">
        <v>4</v>
      </c>
      <c r="J137" s="45" t="s">
        <v>550</v>
      </c>
      <c r="K137" s="83"/>
      <c r="L137" s="75"/>
      <c r="M137" s="79"/>
      <c r="N137" s="59">
        <v>5.319556066</v>
      </c>
      <c r="O137" s="45" t="s">
        <v>550</v>
      </c>
      <c r="P137" s="51"/>
      <c r="Q137" s="83" t="str">
        <f t="shared" si="37"/>
        <v>NO</v>
      </c>
      <c r="R137" s="87" t="s">
        <v>550</v>
      </c>
      <c r="S137" s="49"/>
      <c r="T137" s="53"/>
      <c r="U137" s="53"/>
      <c r="V137" s="48"/>
      <c r="W137" s="60">
        <f t="shared" si="32"/>
        <v>0</v>
      </c>
      <c r="X137" s="40">
        <f t="shared" si="38"/>
        <v>0</v>
      </c>
      <c r="Y137" s="40">
        <f t="shared" si="33"/>
        <v>0</v>
      </c>
      <c r="Z137" s="43">
        <f t="shared" si="34"/>
        <v>0</v>
      </c>
      <c r="AA137" s="96" t="str">
        <f t="shared" si="39"/>
        <v>-</v>
      </c>
      <c r="AB137" s="60">
        <f t="shared" si="40"/>
        <v>0</v>
      </c>
      <c r="AC137" s="40">
        <f t="shared" si="41"/>
        <v>0</v>
      </c>
      <c r="AD137" s="43">
        <f t="shared" si="42"/>
        <v>0</v>
      </c>
      <c r="AE137" s="96" t="str">
        <f t="shared" si="35"/>
        <v>-</v>
      </c>
      <c r="AF137" s="60">
        <f t="shared" si="36"/>
        <v>0</v>
      </c>
    </row>
    <row r="138" spans="1:32" ht="12.75">
      <c r="A138" s="103">
        <v>903539</v>
      </c>
      <c r="B138" s="104">
        <v>217</v>
      </c>
      <c r="C138" s="60" t="s">
        <v>21</v>
      </c>
      <c r="D138" s="40" t="s">
        <v>22</v>
      </c>
      <c r="E138" s="40" t="s">
        <v>23</v>
      </c>
      <c r="F138" s="41">
        <v>6441</v>
      </c>
      <c r="G138" s="42">
        <v>4323</v>
      </c>
      <c r="H138" s="43">
        <v>8603454534</v>
      </c>
      <c r="I138" s="44">
        <v>8</v>
      </c>
      <c r="J138" s="45" t="s">
        <v>553</v>
      </c>
      <c r="K138" s="83" t="s">
        <v>548</v>
      </c>
      <c r="L138" s="97">
        <v>2401</v>
      </c>
      <c r="M138" s="79" t="s">
        <v>548</v>
      </c>
      <c r="N138" s="59">
        <v>3.339731286</v>
      </c>
      <c r="O138" s="45" t="s">
        <v>550</v>
      </c>
      <c r="P138" s="51"/>
      <c r="Q138" s="83" t="str">
        <f t="shared" si="37"/>
        <v>NO</v>
      </c>
      <c r="R138" s="87" t="s">
        <v>553</v>
      </c>
      <c r="S138" s="54">
        <v>44312</v>
      </c>
      <c r="T138" s="55">
        <v>2086</v>
      </c>
      <c r="U138" s="55">
        <v>6314</v>
      </c>
      <c r="V138" s="56">
        <v>6728</v>
      </c>
      <c r="W138" s="60">
        <f t="shared" si="32"/>
        <v>1</v>
      </c>
      <c r="X138" s="40">
        <f t="shared" si="38"/>
        <v>0</v>
      </c>
      <c r="Y138" s="40">
        <f t="shared" si="33"/>
        <v>0</v>
      </c>
      <c r="Z138" s="43">
        <f t="shared" si="34"/>
        <v>0</v>
      </c>
      <c r="AA138" s="96" t="str">
        <f t="shared" si="39"/>
        <v>-</v>
      </c>
      <c r="AB138" s="60">
        <f t="shared" si="40"/>
        <v>1</v>
      </c>
      <c r="AC138" s="40">
        <f t="shared" si="41"/>
        <v>0</v>
      </c>
      <c r="AD138" s="43">
        <f t="shared" si="42"/>
        <v>0</v>
      </c>
      <c r="AE138" s="96" t="str">
        <f t="shared" si="35"/>
        <v>-</v>
      </c>
      <c r="AF138" s="60">
        <f t="shared" si="36"/>
        <v>0</v>
      </c>
    </row>
    <row r="139" spans="1:32" ht="12.75">
      <c r="A139" s="103">
        <v>903540</v>
      </c>
      <c r="B139" s="104">
        <v>218</v>
      </c>
      <c r="C139" s="60" t="s">
        <v>24</v>
      </c>
      <c r="D139" s="40" t="s">
        <v>25</v>
      </c>
      <c r="E139" s="40" t="s">
        <v>476</v>
      </c>
      <c r="F139" s="41">
        <v>6371</v>
      </c>
      <c r="G139" s="42">
        <v>2334</v>
      </c>
      <c r="H139" s="43">
        <v>8604347238</v>
      </c>
      <c r="I139" s="44" t="s">
        <v>556</v>
      </c>
      <c r="J139" s="45" t="s">
        <v>550</v>
      </c>
      <c r="K139" s="83"/>
      <c r="L139" s="75"/>
      <c r="M139" s="79"/>
      <c r="N139" s="59">
        <v>3.764420158</v>
      </c>
      <c r="O139" s="45" t="s">
        <v>550</v>
      </c>
      <c r="P139" s="51"/>
      <c r="Q139" s="83" t="str">
        <f t="shared" si="37"/>
        <v>NO</v>
      </c>
      <c r="R139" s="87" t="s">
        <v>550</v>
      </c>
      <c r="S139" s="49"/>
      <c r="T139" s="53"/>
      <c r="U139" s="53"/>
      <c r="V139" s="48"/>
      <c r="W139" s="60">
        <f t="shared" si="32"/>
        <v>0</v>
      </c>
      <c r="X139" s="40">
        <f t="shared" si="38"/>
        <v>0</v>
      </c>
      <c r="Y139" s="40">
        <f t="shared" si="33"/>
        <v>0</v>
      </c>
      <c r="Z139" s="43">
        <f t="shared" si="34"/>
        <v>0</v>
      </c>
      <c r="AA139" s="96" t="str">
        <f t="shared" si="39"/>
        <v>-</v>
      </c>
      <c r="AB139" s="60">
        <f t="shared" si="40"/>
        <v>0</v>
      </c>
      <c r="AC139" s="40">
        <f t="shared" si="41"/>
        <v>0</v>
      </c>
      <c r="AD139" s="43">
        <f t="shared" si="42"/>
        <v>0</v>
      </c>
      <c r="AE139" s="96" t="str">
        <f t="shared" si="35"/>
        <v>-</v>
      </c>
      <c r="AF139" s="60">
        <f t="shared" si="36"/>
        <v>0</v>
      </c>
    </row>
    <row r="140" spans="1:32" ht="12.75">
      <c r="A140" s="103">
        <v>900005</v>
      </c>
      <c r="B140" s="104">
        <v>219</v>
      </c>
      <c r="C140" s="60" t="s">
        <v>174</v>
      </c>
      <c r="D140" s="40" t="s">
        <v>175</v>
      </c>
      <c r="E140" s="40" t="s">
        <v>176</v>
      </c>
      <c r="F140" s="41">
        <v>6268</v>
      </c>
      <c r="G140" s="42">
        <v>2287</v>
      </c>
      <c r="H140" s="43">
        <v>8604871862</v>
      </c>
      <c r="I140" s="44">
        <v>4</v>
      </c>
      <c r="J140" s="45" t="s">
        <v>550</v>
      </c>
      <c r="K140" s="83"/>
      <c r="L140" s="75"/>
      <c r="M140" s="79"/>
      <c r="N140" s="59">
        <v>5.058717254</v>
      </c>
      <c r="O140" s="45" t="s">
        <v>550</v>
      </c>
      <c r="P140" s="51"/>
      <c r="Q140" s="83" t="str">
        <f t="shared" si="37"/>
        <v>NO</v>
      </c>
      <c r="R140" s="87" t="s">
        <v>550</v>
      </c>
      <c r="S140" s="49"/>
      <c r="T140" s="53"/>
      <c r="U140" s="53"/>
      <c r="V140" s="48"/>
      <c r="W140" s="60">
        <f t="shared" si="32"/>
        <v>0</v>
      </c>
      <c r="X140" s="40">
        <f t="shared" si="38"/>
        <v>0</v>
      </c>
      <c r="Y140" s="40">
        <f t="shared" si="33"/>
        <v>0</v>
      </c>
      <c r="Z140" s="43">
        <f t="shared" si="34"/>
        <v>0</v>
      </c>
      <c r="AA140" s="96" t="str">
        <f t="shared" si="39"/>
        <v>-</v>
      </c>
      <c r="AB140" s="60">
        <f t="shared" si="40"/>
        <v>0</v>
      </c>
      <c r="AC140" s="40">
        <f t="shared" si="41"/>
        <v>0</v>
      </c>
      <c r="AD140" s="43">
        <f t="shared" si="42"/>
        <v>0</v>
      </c>
      <c r="AE140" s="96" t="str">
        <f t="shared" si="35"/>
        <v>-</v>
      </c>
      <c r="AF140" s="60">
        <f t="shared" si="36"/>
        <v>0</v>
      </c>
    </row>
    <row r="141" spans="1:32" ht="12.75">
      <c r="A141" s="103">
        <v>903810</v>
      </c>
      <c r="B141" s="104">
        <v>118</v>
      </c>
      <c r="C141" s="60" t="s">
        <v>37</v>
      </c>
      <c r="D141" s="40" t="s">
        <v>38</v>
      </c>
      <c r="E141" s="40" t="s">
        <v>39</v>
      </c>
      <c r="F141" s="41">
        <v>6877</v>
      </c>
      <c r="G141" s="42">
        <v>629</v>
      </c>
      <c r="H141" s="43">
        <v>2034312800</v>
      </c>
      <c r="I141" s="44" t="s">
        <v>556</v>
      </c>
      <c r="J141" s="45" t="s">
        <v>550</v>
      </c>
      <c r="K141" s="83"/>
      <c r="L141" s="75"/>
      <c r="M141" s="79"/>
      <c r="N141" s="59">
        <v>1.221067979</v>
      </c>
      <c r="O141" s="45" t="s">
        <v>550</v>
      </c>
      <c r="P141" s="51"/>
      <c r="Q141" s="83" t="str">
        <f t="shared" si="37"/>
        <v>NO</v>
      </c>
      <c r="R141" s="87" t="s">
        <v>550</v>
      </c>
      <c r="S141" s="49"/>
      <c r="T141" s="53"/>
      <c r="U141" s="53"/>
      <c r="V141" s="48"/>
      <c r="W141" s="60">
        <f t="shared" si="32"/>
        <v>0</v>
      </c>
      <c r="X141" s="40">
        <f t="shared" si="38"/>
        <v>0</v>
      </c>
      <c r="Y141" s="40">
        <f t="shared" si="33"/>
        <v>0</v>
      </c>
      <c r="Z141" s="43">
        <f t="shared" si="34"/>
        <v>0</v>
      </c>
      <c r="AA141" s="96" t="str">
        <f t="shared" si="39"/>
        <v>-</v>
      </c>
      <c r="AB141" s="60">
        <f t="shared" si="40"/>
        <v>0</v>
      </c>
      <c r="AC141" s="40">
        <f t="shared" si="41"/>
        <v>0</v>
      </c>
      <c r="AD141" s="43">
        <f t="shared" si="42"/>
        <v>0</v>
      </c>
      <c r="AE141" s="96" t="str">
        <f t="shared" si="35"/>
        <v>-</v>
      </c>
      <c r="AF141" s="60">
        <f t="shared" si="36"/>
        <v>0</v>
      </c>
    </row>
    <row r="142" spans="1:32" ht="12.75">
      <c r="A142" s="103">
        <v>903840</v>
      </c>
      <c r="B142" s="104">
        <v>119</v>
      </c>
      <c r="C142" s="60" t="s">
        <v>40</v>
      </c>
      <c r="D142" s="40" t="s">
        <v>41</v>
      </c>
      <c r="E142" s="40" t="s">
        <v>42</v>
      </c>
      <c r="F142" s="41">
        <v>6067</v>
      </c>
      <c r="G142" s="42">
        <v>627</v>
      </c>
      <c r="H142" s="43">
        <v>8602587701</v>
      </c>
      <c r="I142" s="44">
        <v>4</v>
      </c>
      <c r="J142" s="45" t="s">
        <v>550</v>
      </c>
      <c r="K142" s="83"/>
      <c r="L142" s="75"/>
      <c r="M142" s="79"/>
      <c r="N142" s="59">
        <v>1.37667304</v>
      </c>
      <c r="O142" s="45" t="s">
        <v>550</v>
      </c>
      <c r="P142" s="51"/>
      <c r="Q142" s="83" t="str">
        <f t="shared" si="37"/>
        <v>NO</v>
      </c>
      <c r="R142" s="87" t="s">
        <v>550</v>
      </c>
      <c r="S142" s="49"/>
      <c r="T142" s="53"/>
      <c r="U142" s="53"/>
      <c r="V142" s="48"/>
      <c r="W142" s="60">
        <f t="shared" si="32"/>
        <v>0</v>
      </c>
      <c r="X142" s="40">
        <f t="shared" si="38"/>
        <v>0</v>
      </c>
      <c r="Y142" s="40">
        <f t="shared" si="33"/>
        <v>0</v>
      </c>
      <c r="Z142" s="43">
        <f t="shared" si="34"/>
        <v>0</v>
      </c>
      <c r="AA142" s="96" t="str">
        <f t="shared" si="39"/>
        <v>-</v>
      </c>
      <c r="AB142" s="60">
        <f t="shared" si="40"/>
        <v>0</v>
      </c>
      <c r="AC142" s="40">
        <f t="shared" si="41"/>
        <v>0</v>
      </c>
      <c r="AD142" s="43">
        <f t="shared" si="42"/>
        <v>0</v>
      </c>
      <c r="AE142" s="96" t="str">
        <f t="shared" si="35"/>
        <v>-</v>
      </c>
      <c r="AF142" s="60">
        <f t="shared" si="36"/>
        <v>0</v>
      </c>
    </row>
    <row r="143" spans="1:32" ht="12.75">
      <c r="A143" s="103">
        <v>903900</v>
      </c>
      <c r="B143" s="104">
        <v>121</v>
      </c>
      <c r="C143" s="60" t="s">
        <v>505</v>
      </c>
      <c r="D143" s="40" t="s">
        <v>43</v>
      </c>
      <c r="E143" s="40" t="s">
        <v>506</v>
      </c>
      <c r="F143" s="41">
        <v>6420</v>
      </c>
      <c r="G143" s="42">
        <v>3804</v>
      </c>
      <c r="H143" s="43">
        <v>8608590267</v>
      </c>
      <c r="I143" s="44">
        <v>8</v>
      </c>
      <c r="J143" s="45" t="s">
        <v>553</v>
      </c>
      <c r="K143" s="83" t="s">
        <v>547</v>
      </c>
      <c r="L143" s="75">
        <v>567</v>
      </c>
      <c r="M143" s="79" t="s">
        <v>548</v>
      </c>
      <c r="N143" s="59">
        <v>1.029748284</v>
      </c>
      <c r="O143" s="45" t="s">
        <v>550</v>
      </c>
      <c r="P143" s="51"/>
      <c r="Q143" s="83" t="str">
        <f t="shared" si="37"/>
        <v>NO</v>
      </c>
      <c r="R143" s="87" t="s">
        <v>553</v>
      </c>
      <c r="S143" s="54">
        <v>11037</v>
      </c>
      <c r="T143" s="53">
        <v>0</v>
      </c>
      <c r="U143" s="55">
        <v>1186</v>
      </c>
      <c r="V143" s="56">
        <v>2182</v>
      </c>
      <c r="W143" s="60">
        <f t="shared" si="32"/>
        <v>1</v>
      </c>
      <c r="X143" s="40">
        <f t="shared" si="38"/>
        <v>1</v>
      </c>
      <c r="Y143" s="40">
        <f t="shared" si="33"/>
        <v>0</v>
      </c>
      <c r="Z143" s="43">
        <f t="shared" si="34"/>
        <v>0</v>
      </c>
      <c r="AA143" s="96" t="str">
        <f t="shared" si="39"/>
        <v>SRSA</v>
      </c>
      <c r="AB143" s="60">
        <f t="shared" si="40"/>
        <v>1</v>
      </c>
      <c r="AC143" s="40">
        <f t="shared" si="41"/>
        <v>0</v>
      </c>
      <c r="AD143" s="43">
        <f t="shared" si="42"/>
        <v>0</v>
      </c>
      <c r="AE143" s="96" t="str">
        <f t="shared" si="35"/>
        <v>-</v>
      </c>
      <c r="AF143" s="60">
        <f t="shared" si="36"/>
        <v>0</v>
      </c>
    </row>
    <row r="144" spans="1:32" ht="12.75">
      <c r="A144" s="103">
        <v>903930</v>
      </c>
      <c r="B144" s="104">
        <v>122</v>
      </c>
      <c r="C144" s="60" t="s">
        <v>44</v>
      </c>
      <c r="D144" s="40" t="s">
        <v>289</v>
      </c>
      <c r="E144" s="40" t="s">
        <v>260</v>
      </c>
      <c r="F144" s="41">
        <v>6031</v>
      </c>
      <c r="G144" s="42">
        <v>1600</v>
      </c>
      <c r="H144" s="43">
        <v>8604359871</v>
      </c>
      <c r="I144" s="44">
        <v>7</v>
      </c>
      <c r="J144" s="45" t="s">
        <v>553</v>
      </c>
      <c r="K144" s="83" t="s">
        <v>548</v>
      </c>
      <c r="L144" s="75">
        <v>331</v>
      </c>
      <c r="M144" s="79" t="s">
        <v>548</v>
      </c>
      <c r="N144" s="59">
        <v>7.824427481</v>
      </c>
      <c r="O144" s="45" t="s">
        <v>550</v>
      </c>
      <c r="P144" s="51"/>
      <c r="Q144" s="83" t="str">
        <f t="shared" si="37"/>
        <v>NO</v>
      </c>
      <c r="R144" s="87" t="s">
        <v>553</v>
      </c>
      <c r="S144" s="54">
        <v>29388</v>
      </c>
      <c r="T144" s="55">
        <v>1829</v>
      </c>
      <c r="U144" s="55">
        <v>4182</v>
      </c>
      <c r="V144" s="48">
        <v>799</v>
      </c>
      <c r="W144" s="60">
        <f t="shared" si="32"/>
        <v>1</v>
      </c>
      <c r="X144" s="40">
        <f t="shared" si="38"/>
        <v>1</v>
      </c>
      <c r="Y144" s="40">
        <f t="shared" si="33"/>
        <v>0</v>
      </c>
      <c r="Z144" s="43">
        <f t="shared" si="34"/>
        <v>0</v>
      </c>
      <c r="AA144" s="96" t="str">
        <f t="shared" si="39"/>
        <v>SRSA</v>
      </c>
      <c r="AB144" s="60">
        <f t="shared" si="40"/>
        <v>1</v>
      </c>
      <c r="AC144" s="40">
        <f t="shared" si="41"/>
        <v>0</v>
      </c>
      <c r="AD144" s="43">
        <f t="shared" si="42"/>
        <v>0</v>
      </c>
      <c r="AE144" s="96" t="str">
        <f t="shared" si="35"/>
        <v>-</v>
      </c>
      <c r="AF144" s="60">
        <f t="shared" si="36"/>
        <v>0</v>
      </c>
    </row>
    <row r="145" spans="1:32" ht="12.75">
      <c r="A145" s="103">
        <v>903960</v>
      </c>
      <c r="B145" s="104">
        <v>123</v>
      </c>
      <c r="C145" s="60" t="s">
        <v>507</v>
      </c>
      <c r="D145" s="40" t="s">
        <v>484</v>
      </c>
      <c r="E145" s="40" t="s">
        <v>270</v>
      </c>
      <c r="F145" s="41">
        <v>6235</v>
      </c>
      <c r="G145" s="42">
        <v>277</v>
      </c>
      <c r="H145" s="43">
        <v>8604559306</v>
      </c>
      <c r="I145" s="44">
        <v>8</v>
      </c>
      <c r="J145" s="45" t="s">
        <v>553</v>
      </c>
      <c r="K145" s="83" t="s">
        <v>548</v>
      </c>
      <c r="L145" s="75">
        <v>186</v>
      </c>
      <c r="M145" s="79" t="s">
        <v>548</v>
      </c>
      <c r="N145" s="59">
        <v>3.174603175</v>
      </c>
      <c r="O145" s="45" t="s">
        <v>550</v>
      </c>
      <c r="P145" s="51"/>
      <c r="Q145" s="83" t="str">
        <f t="shared" si="37"/>
        <v>NO</v>
      </c>
      <c r="R145" s="87" t="s">
        <v>553</v>
      </c>
      <c r="S145" s="54">
        <v>3431</v>
      </c>
      <c r="T145" s="53">
        <v>340</v>
      </c>
      <c r="U145" s="53">
        <v>567</v>
      </c>
      <c r="V145" s="48">
        <v>733</v>
      </c>
      <c r="W145" s="60">
        <f t="shared" si="32"/>
        <v>1</v>
      </c>
      <c r="X145" s="40">
        <f t="shared" si="38"/>
        <v>1</v>
      </c>
      <c r="Y145" s="40">
        <f t="shared" si="33"/>
        <v>0</v>
      </c>
      <c r="Z145" s="43">
        <f t="shared" si="34"/>
        <v>0</v>
      </c>
      <c r="AA145" s="96" t="str">
        <f t="shared" si="39"/>
        <v>SRSA</v>
      </c>
      <c r="AB145" s="60">
        <f t="shared" si="40"/>
        <v>1</v>
      </c>
      <c r="AC145" s="40">
        <f t="shared" si="41"/>
        <v>0</v>
      </c>
      <c r="AD145" s="43">
        <f t="shared" si="42"/>
        <v>0</v>
      </c>
      <c r="AE145" s="96" t="str">
        <f t="shared" si="35"/>
        <v>-</v>
      </c>
      <c r="AF145" s="60">
        <f t="shared" si="36"/>
        <v>0</v>
      </c>
    </row>
    <row r="146" spans="1:32" ht="12.75">
      <c r="A146" s="103">
        <v>903990</v>
      </c>
      <c r="B146" s="104">
        <v>124</v>
      </c>
      <c r="C146" s="60" t="s">
        <v>45</v>
      </c>
      <c r="D146" s="40" t="s">
        <v>46</v>
      </c>
      <c r="E146" s="40" t="s">
        <v>47</v>
      </c>
      <c r="F146" s="41">
        <v>6483</v>
      </c>
      <c r="G146" s="42">
        <v>2892</v>
      </c>
      <c r="H146" s="43">
        <v>2038884564</v>
      </c>
      <c r="I146" s="44">
        <v>4</v>
      </c>
      <c r="J146" s="45" t="s">
        <v>550</v>
      </c>
      <c r="K146" s="83"/>
      <c r="L146" s="75"/>
      <c r="M146" s="79"/>
      <c r="N146" s="59">
        <v>3.313145707</v>
      </c>
      <c r="O146" s="45" t="s">
        <v>550</v>
      </c>
      <c r="P146" s="51"/>
      <c r="Q146" s="83" t="str">
        <f t="shared" si="37"/>
        <v>NO</v>
      </c>
      <c r="R146" s="87" t="s">
        <v>550</v>
      </c>
      <c r="S146" s="49"/>
      <c r="T146" s="53"/>
      <c r="U146" s="53"/>
      <c r="V146" s="48"/>
      <c r="W146" s="60">
        <f t="shared" si="32"/>
        <v>0</v>
      </c>
      <c r="X146" s="40">
        <f t="shared" si="38"/>
        <v>0</v>
      </c>
      <c r="Y146" s="40">
        <f t="shared" si="33"/>
        <v>0</v>
      </c>
      <c r="Z146" s="43">
        <f t="shared" si="34"/>
        <v>0</v>
      </c>
      <c r="AA146" s="96" t="str">
        <f t="shared" si="39"/>
        <v>-</v>
      </c>
      <c r="AB146" s="60">
        <f t="shared" si="40"/>
        <v>0</v>
      </c>
      <c r="AC146" s="40">
        <f t="shared" si="41"/>
        <v>0</v>
      </c>
      <c r="AD146" s="43">
        <f t="shared" si="42"/>
        <v>0</v>
      </c>
      <c r="AE146" s="96" t="str">
        <f t="shared" si="35"/>
        <v>-</v>
      </c>
      <c r="AF146" s="60">
        <f t="shared" si="36"/>
        <v>0</v>
      </c>
    </row>
    <row r="147" spans="1:32" ht="12.75">
      <c r="A147" s="103">
        <v>904020</v>
      </c>
      <c r="B147" s="104">
        <v>125</v>
      </c>
      <c r="C147" s="60" t="s">
        <v>48</v>
      </c>
      <c r="D147" s="40" t="s">
        <v>289</v>
      </c>
      <c r="E147" s="40" t="s">
        <v>260</v>
      </c>
      <c r="F147" s="41">
        <v>6031</v>
      </c>
      <c r="G147" s="42">
        <v>1600</v>
      </c>
      <c r="H147" s="43">
        <v>8603645153</v>
      </c>
      <c r="I147" s="44">
        <v>7</v>
      </c>
      <c r="J147" s="45" t="s">
        <v>553</v>
      </c>
      <c r="K147" s="83" t="s">
        <v>548</v>
      </c>
      <c r="L147" s="75">
        <v>258</v>
      </c>
      <c r="M147" s="79" t="s">
        <v>548</v>
      </c>
      <c r="N147" s="59">
        <v>7.162534435</v>
      </c>
      <c r="O147" s="45" t="s">
        <v>550</v>
      </c>
      <c r="P147" s="51"/>
      <c r="Q147" s="83" t="str">
        <f t="shared" si="37"/>
        <v>NO</v>
      </c>
      <c r="R147" s="87" t="s">
        <v>553</v>
      </c>
      <c r="S147" s="54">
        <v>11026</v>
      </c>
      <c r="T147" s="53">
        <v>973</v>
      </c>
      <c r="U147" s="55">
        <v>1267</v>
      </c>
      <c r="V147" s="48">
        <v>466</v>
      </c>
      <c r="W147" s="60">
        <f t="shared" si="32"/>
        <v>1</v>
      </c>
      <c r="X147" s="40">
        <f t="shared" si="38"/>
        <v>1</v>
      </c>
      <c r="Y147" s="40">
        <f t="shared" si="33"/>
        <v>0</v>
      </c>
      <c r="Z147" s="43">
        <f t="shared" si="34"/>
        <v>0</v>
      </c>
      <c r="AA147" s="96" t="str">
        <f t="shared" si="39"/>
        <v>SRSA</v>
      </c>
      <c r="AB147" s="60">
        <f t="shared" si="40"/>
        <v>1</v>
      </c>
      <c r="AC147" s="40">
        <f t="shared" si="41"/>
        <v>0</v>
      </c>
      <c r="AD147" s="43">
        <f t="shared" si="42"/>
        <v>0</v>
      </c>
      <c r="AE147" s="96" t="str">
        <f t="shared" si="35"/>
        <v>-</v>
      </c>
      <c r="AF147" s="60">
        <f t="shared" si="36"/>
        <v>0</v>
      </c>
    </row>
    <row r="148" spans="1:32" ht="12.75">
      <c r="A148" s="103">
        <v>904050</v>
      </c>
      <c r="B148" s="104">
        <v>126</v>
      </c>
      <c r="C148" s="60" t="s">
        <v>49</v>
      </c>
      <c r="D148" s="40" t="s">
        <v>50</v>
      </c>
      <c r="E148" s="40" t="s">
        <v>51</v>
      </c>
      <c r="F148" s="41">
        <v>6484</v>
      </c>
      <c r="G148" s="42">
        <v>2265</v>
      </c>
      <c r="H148" s="43">
        <v>2039241023</v>
      </c>
      <c r="I148" s="44">
        <v>4</v>
      </c>
      <c r="J148" s="45" t="s">
        <v>550</v>
      </c>
      <c r="K148" s="83"/>
      <c r="L148" s="75"/>
      <c r="M148" s="79"/>
      <c r="N148" s="59">
        <v>2.692420252</v>
      </c>
      <c r="O148" s="45" t="s">
        <v>550</v>
      </c>
      <c r="P148" s="51"/>
      <c r="Q148" s="83" t="str">
        <f t="shared" si="37"/>
        <v>NO</v>
      </c>
      <c r="R148" s="87" t="s">
        <v>550</v>
      </c>
      <c r="S148" s="49"/>
      <c r="T148" s="53"/>
      <c r="U148" s="53"/>
      <c r="V148" s="48"/>
      <c r="W148" s="60">
        <f t="shared" si="32"/>
        <v>0</v>
      </c>
      <c r="X148" s="40">
        <f t="shared" si="38"/>
        <v>0</v>
      </c>
      <c r="Y148" s="40">
        <f t="shared" si="33"/>
        <v>0</v>
      </c>
      <c r="Z148" s="43">
        <f t="shared" si="34"/>
        <v>0</v>
      </c>
      <c r="AA148" s="96" t="str">
        <f t="shared" si="39"/>
        <v>-</v>
      </c>
      <c r="AB148" s="60">
        <f t="shared" si="40"/>
        <v>0</v>
      </c>
      <c r="AC148" s="40">
        <f t="shared" si="41"/>
        <v>0</v>
      </c>
      <c r="AD148" s="43">
        <f t="shared" si="42"/>
        <v>0</v>
      </c>
      <c r="AE148" s="96" t="str">
        <f t="shared" si="35"/>
        <v>-</v>
      </c>
      <c r="AF148" s="60">
        <f t="shared" si="36"/>
        <v>0</v>
      </c>
    </row>
    <row r="149" spans="1:32" ht="12.75">
      <c r="A149" s="103">
        <v>904080</v>
      </c>
      <c r="B149" s="104">
        <v>127</v>
      </c>
      <c r="C149" s="60" t="s">
        <v>52</v>
      </c>
      <c r="D149" s="40" t="s">
        <v>53</v>
      </c>
      <c r="E149" s="40" t="s">
        <v>54</v>
      </c>
      <c r="F149" s="41">
        <v>6784</v>
      </c>
      <c r="G149" s="42">
        <v>1422</v>
      </c>
      <c r="H149" s="43">
        <v>8603553793</v>
      </c>
      <c r="I149" s="44">
        <v>4</v>
      </c>
      <c r="J149" s="45" t="s">
        <v>550</v>
      </c>
      <c r="K149" s="83" t="s">
        <v>547</v>
      </c>
      <c r="L149" s="75">
        <v>482</v>
      </c>
      <c r="M149" s="79" t="s">
        <v>548</v>
      </c>
      <c r="N149" s="59">
        <v>2.255639098</v>
      </c>
      <c r="O149" s="45" t="s">
        <v>550</v>
      </c>
      <c r="P149" s="51"/>
      <c r="Q149" s="83" t="str">
        <f t="shared" si="37"/>
        <v>NO</v>
      </c>
      <c r="R149" s="87" t="s">
        <v>550</v>
      </c>
      <c r="S149" s="54">
        <v>8671</v>
      </c>
      <c r="T149" s="53">
        <v>383</v>
      </c>
      <c r="U149" s="55">
        <v>1271</v>
      </c>
      <c r="V149" s="48">
        <v>996</v>
      </c>
      <c r="W149" s="60">
        <f t="shared" si="32"/>
        <v>1</v>
      </c>
      <c r="X149" s="40">
        <f t="shared" si="38"/>
        <v>1</v>
      </c>
      <c r="Y149" s="40">
        <f t="shared" si="33"/>
        <v>0</v>
      </c>
      <c r="Z149" s="43">
        <f t="shared" si="34"/>
        <v>0</v>
      </c>
      <c r="AA149" s="96" t="str">
        <f t="shared" si="39"/>
        <v>SRSA</v>
      </c>
      <c r="AB149" s="60">
        <f t="shared" si="40"/>
        <v>0</v>
      </c>
      <c r="AC149" s="40">
        <f t="shared" si="41"/>
        <v>0</v>
      </c>
      <c r="AD149" s="43">
        <f t="shared" si="42"/>
        <v>0</v>
      </c>
      <c r="AE149" s="96" t="str">
        <f t="shared" si="35"/>
        <v>-</v>
      </c>
      <c r="AF149" s="60">
        <f t="shared" si="36"/>
        <v>0</v>
      </c>
    </row>
    <row r="150" spans="1:32" ht="12.75">
      <c r="A150" s="103">
        <v>900016</v>
      </c>
      <c r="B150" s="104">
        <v>270</v>
      </c>
      <c r="C150" s="60" t="s">
        <v>192</v>
      </c>
      <c r="D150" s="40" t="s">
        <v>193</v>
      </c>
      <c r="E150" s="40" t="s">
        <v>489</v>
      </c>
      <c r="F150" s="41">
        <v>6854</v>
      </c>
      <c r="G150" s="42" t="s">
        <v>543</v>
      </c>
      <c r="H150" s="43">
        <v>2038570306</v>
      </c>
      <c r="I150" s="44">
        <v>5</v>
      </c>
      <c r="J150" s="45" t="s">
        <v>550</v>
      </c>
      <c r="K150" s="83"/>
      <c r="L150" s="75"/>
      <c r="M150" s="79"/>
      <c r="N150" s="59" t="s">
        <v>551</v>
      </c>
      <c r="O150" s="45" t="s">
        <v>551</v>
      </c>
      <c r="P150" s="51"/>
      <c r="Q150" s="83" t="str">
        <f t="shared" si="37"/>
        <v>NO</v>
      </c>
      <c r="R150" s="87" t="s">
        <v>550</v>
      </c>
      <c r="S150" s="49"/>
      <c r="T150" s="53"/>
      <c r="U150" s="53"/>
      <c r="V150" s="48"/>
      <c r="W150" s="60">
        <f t="shared" si="32"/>
        <v>0</v>
      </c>
      <c r="X150" s="40">
        <f t="shared" si="38"/>
        <v>0</v>
      </c>
      <c r="Y150" s="40">
        <f t="shared" si="33"/>
        <v>0</v>
      </c>
      <c r="Z150" s="43">
        <f t="shared" si="34"/>
        <v>0</v>
      </c>
      <c r="AA150" s="96" t="str">
        <f t="shared" si="39"/>
        <v>-</v>
      </c>
      <c r="AB150" s="60">
        <f t="shared" si="40"/>
        <v>0</v>
      </c>
      <c r="AC150" s="40">
        <f t="shared" si="41"/>
        <v>0</v>
      </c>
      <c r="AD150" s="43">
        <f t="shared" si="42"/>
        <v>0</v>
      </c>
      <c r="AE150" s="96" t="str">
        <f t="shared" si="35"/>
        <v>-</v>
      </c>
      <c r="AF150" s="60">
        <f t="shared" si="36"/>
        <v>0</v>
      </c>
    </row>
    <row r="151" spans="1:32" ht="12.75">
      <c r="A151" s="103">
        <v>904110</v>
      </c>
      <c r="B151" s="104">
        <v>128</v>
      </c>
      <c r="C151" s="60" t="s">
        <v>55</v>
      </c>
      <c r="D151" s="40" t="s">
        <v>56</v>
      </c>
      <c r="E151" s="40" t="s">
        <v>57</v>
      </c>
      <c r="F151" s="41">
        <v>6070</v>
      </c>
      <c r="G151" s="42">
        <v>1897</v>
      </c>
      <c r="H151" s="43">
        <v>8606513361</v>
      </c>
      <c r="I151" s="44">
        <v>4</v>
      </c>
      <c r="J151" s="45" t="s">
        <v>550</v>
      </c>
      <c r="K151" s="83"/>
      <c r="L151" s="75"/>
      <c r="M151" s="79"/>
      <c r="N151" s="59">
        <v>1.523038365</v>
      </c>
      <c r="O151" s="45" t="s">
        <v>550</v>
      </c>
      <c r="P151" s="51"/>
      <c r="Q151" s="83" t="str">
        <f t="shared" si="37"/>
        <v>NO</v>
      </c>
      <c r="R151" s="87" t="s">
        <v>550</v>
      </c>
      <c r="S151" s="49"/>
      <c r="T151" s="53"/>
      <c r="U151" s="53"/>
      <c r="V151" s="48"/>
      <c r="W151" s="60">
        <f t="shared" si="32"/>
        <v>0</v>
      </c>
      <c r="X151" s="40">
        <f t="shared" si="38"/>
        <v>0</v>
      </c>
      <c r="Y151" s="40">
        <f t="shared" si="33"/>
        <v>0</v>
      </c>
      <c r="Z151" s="43">
        <f t="shared" si="34"/>
        <v>0</v>
      </c>
      <c r="AA151" s="96" t="str">
        <f t="shared" si="39"/>
        <v>-</v>
      </c>
      <c r="AB151" s="60">
        <f t="shared" si="40"/>
        <v>0</v>
      </c>
      <c r="AC151" s="40">
        <f t="shared" si="41"/>
        <v>0</v>
      </c>
      <c r="AD151" s="43">
        <f t="shared" si="42"/>
        <v>0</v>
      </c>
      <c r="AE151" s="96" t="str">
        <f t="shared" si="35"/>
        <v>-</v>
      </c>
      <c r="AF151" s="60">
        <f t="shared" si="36"/>
        <v>0</v>
      </c>
    </row>
    <row r="152" spans="1:32" ht="12.75">
      <c r="A152" s="103">
        <v>904140</v>
      </c>
      <c r="B152" s="104">
        <v>129</v>
      </c>
      <c r="C152" s="60" t="s">
        <v>58</v>
      </c>
      <c r="D152" s="40" t="s">
        <v>59</v>
      </c>
      <c r="E152" s="40" t="s">
        <v>60</v>
      </c>
      <c r="F152" s="41">
        <v>6071</v>
      </c>
      <c r="G152" s="42">
        <v>9609</v>
      </c>
      <c r="H152" s="43">
        <v>8607492270</v>
      </c>
      <c r="I152" s="44">
        <v>4</v>
      </c>
      <c r="J152" s="45" t="s">
        <v>550</v>
      </c>
      <c r="K152" s="83"/>
      <c r="L152" s="75"/>
      <c r="M152" s="79"/>
      <c r="N152" s="59">
        <v>3.335250144</v>
      </c>
      <c r="O152" s="45" t="s">
        <v>550</v>
      </c>
      <c r="P152" s="51"/>
      <c r="Q152" s="83" t="str">
        <f t="shared" si="37"/>
        <v>NO</v>
      </c>
      <c r="R152" s="87" t="s">
        <v>550</v>
      </c>
      <c r="S152" s="49"/>
      <c r="T152" s="53"/>
      <c r="U152" s="53"/>
      <c r="V152" s="48"/>
      <c r="W152" s="60">
        <f t="shared" si="32"/>
        <v>0</v>
      </c>
      <c r="X152" s="40">
        <f t="shared" si="38"/>
        <v>0</v>
      </c>
      <c r="Y152" s="40">
        <f t="shared" si="33"/>
        <v>0</v>
      </c>
      <c r="Z152" s="43">
        <f t="shared" si="34"/>
        <v>0</v>
      </c>
      <c r="AA152" s="96" t="str">
        <f t="shared" si="39"/>
        <v>-</v>
      </c>
      <c r="AB152" s="60">
        <f t="shared" si="40"/>
        <v>0</v>
      </c>
      <c r="AC152" s="40">
        <f t="shared" si="41"/>
        <v>0</v>
      </c>
      <c r="AD152" s="43">
        <f t="shared" si="42"/>
        <v>0</v>
      </c>
      <c r="AE152" s="96" t="str">
        <f t="shared" si="35"/>
        <v>-</v>
      </c>
      <c r="AF152" s="60">
        <f t="shared" si="36"/>
        <v>0</v>
      </c>
    </row>
    <row r="153" spans="1:32" ht="12.75">
      <c r="A153" s="103">
        <v>904170</v>
      </c>
      <c r="B153" s="104">
        <v>132</v>
      </c>
      <c r="C153" s="60" t="s">
        <v>61</v>
      </c>
      <c r="D153" s="40" t="s">
        <v>62</v>
      </c>
      <c r="E153" s="40" t="s">
        <v>63</v>
      </c>
      <c r="F153" s="41">
        <v>6074</v>
      </c>
      <c r="G153" s="42">
        <v>1093</v>
      </c>
      <c r="H153" s="43">
        <v>8602911205</v>
      </c>
      <c r="I153" s="44" t="s">
        <v>556</v>
      </c>
      <c r="J153" s="45" t="s">
        <v>550</v>
      </c>
      <c r="K153" s="83"/>
      <c r="L153" s="75"/>
      <c r="M153" s="79"/>
      <c r="N153" s="59">
        <v>0.623538581</v>
      </c>
      <c r="O153" s="45" t="s">
        <v>550</v>
      </c>
      <c r="P153" s="51"/>
      <c r="Q153" s="83" t="str">
        <f t="shared" si="37"/>
        <v>NO</v>
      </c>
      <c r="R153" s="87" t="s">
        <v>550</v>
      </c>
      <c r="S153" s="49"/>
      <c r="T153" s="53"/>
      <c r="U153" s="53"/>
      <c r="V153" s="48"/>
      <c r="W153" s="60">
        <f t="shared" si="32"/>
        <v>0</v>
      </c>
      <c r="X153" s="40">
        <f t="shared" si="38"/>
        <v>0</v>
      </c>
      <c r="Y153" s="40">
        <f t="shared" si="33"/>
        <v>0</v>
      </c>
      <c r="Z153" s="43">
        <f t="shared" si="34"/>
        <v>0</v>
      </c>
      <c r="AA153" s="96" t="str">
        <f t="shared" si="39"/>
        <v>-</v>
      </c>
      <c r="AB153" s="60">
        <f t="shared" si="40"/>
        <v>0</v>
      </c>
      <c r="AC153" s="40">
        <f t="shared" si="41"/>
        <v>0</v>
      </c>
      <c r="AD153" s="43">
        <f t="shared" si="42"/>
        <v>0</v>
      </c>
      <c r="AE153" s="96" t="str">
        <f t="shared" si="35"/>
        <v>-</v>
      </c>
      <c r="AF153" s="60">
        <f t="shared" si="36"/>
        <v>0</v>
      </c>
    </row>
    <row r="154" spans="1:32" ht="12.75">
      <c r="A154" s="103">
        <v>904230</v>
      </c>
      <c r="B154" s="104">
        <v>131</v>
      </c>
      <c r="C154" s="60" t="s">
        <v>64</v>
      </c>
      <c r="D154" s="40" t="s">
        <v>65</v>
      </c>
      <c r="E154" s="40" t="s">
        <v>66</v>
      </c>
      <c r="F154" s="41">
        <v>6489</v>
      </c>
      <c r="G154" s="42">
        <v>3097</v>
      </c>
      <c r="H154" s="43">
        <v>8606283202</v>
      </c>
      <c r="I154" s="44">
        <v>4</v>
      </c>
      <c r="J154" s="45" t="s">
        <v>550</v>
      </c>
      <c r="K154" s="83"/>
      <c r="L154" s="75"/>
      <c r="M154" s="79"/>
      <c r="N154" s="59">
        <v>2.689313517</v>
      </c>
      <c r="O154" s="45" t="s">
        <v>550</v>
      </c>
      <c r="P154" s="51"/>
      <c r="Q154" s="83" t="str">
        <f t="shared" si="37"/>
        <v>NO</v>
      </c>
      <c r="R154" s="87" t="s">
        <v>550</v>
      </c>
      <c r="S154" s="49"/>
      <c r="T154" s="53"/>
      <c r="U154" s="53"/>
      <c r="V154" s="48"/>
      <c r="W154" s="60">
        <f t="shared" si="32"/>
        <v>0</v>
      </c>
      <c r="X154" s="40">
        <f t="shared" si="38"/>
        <v>0</v>
      </c>
      <c r="Y154" s="40">
        <f t="shared" si="33"/>
        <v>0</v>
      </c>
      <c r="Z154" s="43">
        <f t="shared" si="34"/>
        <v>0</v>
      </c>
      <c r="AA154" s="96" t="str">
        <f t="shared" si="39"/>
        <v>-</v>
      </c>
      <c r="AB154" s="60">
        <f t="shared" si="40"/>
        <v>0</v>
      </c>
      <c r="AC154" s="40">
        <f t="shared" si="41"/>
        <v>0</v>
      </c>
      <c r="AD154" s="43">
        <f t="shared" si="42"/>
        <v>0</v>
      </c>
      <c r="AE154" s="96" t="str">
        <f t="shared" si="35"/>
        <v>-</v>
      </c>
      <c r="AF154" s="60">
        <f t="shared" si="36"/>
        <v>0</v>
      </c>
    </row>
    <row r="155" spans="1:32" ht="12.75">
      <c r="A155" s="103">
        <v>904260</v>
      </c>
      <c r="B155" s="104">
        <v>133</v>
      </c>
      <c r="C155" s="60" t="s">
        <v>67</v>
      </c>
      <c r="D155" s="40" t="s">
        <v>68</v>
      </c>
      <c r="E155" s="40" t="s">
        <v>69</v>
      </c>
      <c r="F155" s="41">
        <v>6330</v>
      </c>
      <c r="G155" s="42">
        <v>1109</v>
      </c>
      <c r="H155" s="43">
        <v>8608228086</v>
      </c>
      <c r="I155" s="44">
        <v>8</v>
      </c>
      <c r="J155" s="45" t="s">
        <v>553</v>
      </c>
      <c r="K155" s="83" t="s">
        <v>547</v>
      </c>
      <c r="L155" s="75">
        <v>326</v>
      </c>
      <c r="M155" s="79" t="s">
        <v>548</v>
      </c>
      <c r="N155" s="59">
        <v>6.451612903</v>
      </c>
      <c r="O155" s="45" t="s">
        <v>550</v>
      </c>
      <c r="P155" s="51"/>
      <c r="Q155" s="83" t="str">
        <f t="shared" si="37"/>
        <v>NO</v>
      </c>
      <c r="R155" s="87" t="s">
        <v>553</v>
      </c>
      <c r="S155" s="54">
        <v>21607</v>
      </c>
      <c r="T155" s="55">
        <v>1993</v>
      </c>
      <c r="U155" s="55">
        <v>2513</v>
      </c>
      <c r="V155" s="56">
        <v>2460</v>
      </c>
      <c r="W155" s="60">
        <f t="shared" si="32"/>
        <v>1</v>
      </c>
      <c r="X155" s="40">
        <f t="shared" si="38"/>
        <v>1</v>
      </c>
      <c r="Y155" s="40">
        <f t="shared" si="33"/>
        <v>0</v>
      </c>
      <c r="Z155" s="43">
        <f t="shared" si="34"/>
        <v>0</v>
      </c>
      <c r="AA155" s="96" t="str">
        <f t="shared" si="39"/>
        <v>SRSA</v>
      </c>
      <c r="AB155" s="60">
        <f t="shared" si="40"/>
        <v>1</v>
      </c>
      <c r="AC155" s="40">
        <f t="shared" si="41"/>
        <v>0</v>
      </c>
      <c r="AD155" s="43">
        <f t="shared" si="42"/>
        <v>0</v>
      </c>
      <c r="AE155" s="96" t="str">
        <f t="shared" si="35"/>
        <v>-</v>
      </c>
      <c r="AF155" s="60">
        <f t="shared" si="36"/>
        <v>0</v>
      </c>
    </row>
    <row r="156" spans="1:32" ht="12.75">
      <c r="A156" s="103">
        <v>904290</v>
      </c>
      <c r="B156" s="104">
        <v>134</v>
      </c>
      <c r="C156" s="60" t="s">
        <v>70</v>
      </c>
      <c r="D156" s="40" t="s">
        <v>71</v>
      </c>
      <c r="E156" s="40" t="s">
        <v>72</v>
      </c>
      <c r="F156" s="41">
        <v>6076</v>
      </c>
      <c r="G156" s="42">
        <v>147</v>
      </c>
      <c r="H156" s="43">
        <v>8606844211</v>
      </c>
      <c r="I156" s="44" t="s">
        <v>556</v>
      </c>
      <c r="J156" s="45" t="s">
        <v>550</v>
      </c>
      <c r="K156" s="83"/>
      <c r="L156" s="75"/>
      <c r="M156" s="79"/>
      <c r="N156" s="59">
        <v>5.258344765</v>
      </c>
      <c r="O156" s="45" t="s">
        <v>550</v>
      </c>
      <c r="P156" s="51"/>
      <c r="Q156" s="83" t="str">
        <f t="shared" si="37"/>
        <v>NO</v>
      </c>
      <c r="R156" s="87" t="s">
        <v>550</v>
      </c>
      <c r="S156" s="49"/>
      <c r="T156" s="53"/>
      <c r="U156" s="53"/>
      <c r="V156" s="48"/>
      <c r="W156" s="60">
        <f t="shared" si="32"/>
        <v>0</v>
      </c>
      <c r="X156" s="40">
        <f t="shared" si="38"/>
        <v>0</v>
      </c>
      <c r="Y156" s="40">
        <f t="shared" si="33"/>
        <v>0</v>
      </c>
      <c r="Z156" s="43">
        <f t="shared" si="34"/>
        <v>0</v>
      </c>
      <c r="AA156" s="96" t="str">
        <f t="shared" si="39"/>
        <v>-</v>
      </c>
      <c r="AB156" s="60">
        <f t="shared" si="40"/>
        <v>0</v>
      </c>
      <c r="AC156" s="40">
        <f t="shared" si="41"/>
        <v>0</v>
      </c>
      <c r="AD156" s="43">
        <f t="shared" si="42"/>
        <v>0</v>
      </c>
      <c r="AE156" s="96" t="str">
        <f t="shared" si="35"/>
        <v>-</v>
      </c>
      <c r="AF156" s="60">
        <f t="shared" si="36"/>
        <v>0</v>
      </c>
    </row>
    <row r="157" spans="1:32" ht="12.75">
      <c r="A157" s="103">
        <v>904320</v>
      </c>
      <c r="B157" s="104">
        <v>135</v>
      </c>
      <c r="C157" s="60" t="s">
        <v>73</v>
      </c>
      <c r="D157" s="40" t="s">
        <v>74</v>
      </c>
      <c r="E157" s="40" t="s">
        <v>202</v>
      </c>
      <c r="F157" s="41">
        <v>6901</v>
      </c>
      <c r="G157" s="42">
        <v>9310</v>
      </c>
      <c r="H157" s="43">
        <v>2039774543</v>
      </c>
      <c r="I157" s="44">
        <v>2</v>
      </c>
      <c r="J157" s="45" t="s">
        <v>550</v>
      </c>
      <c r="K157" s="83"/>
      <c r="L157" s="75"/>
      <c r="M157" s="79"/>
      <c r="N157" s="59">
        <v>7.553133515</v>
      </c>
      <c r="O157" s="45" t="s">
        <v>550</v>
      </c>
      <c r="P157" s="51"/>
      <c r="Q157" s="83" t="str">
        <f t="shared" si="37"/>
        <v>NO</v>
      </c>
      <c r="R157" s="87" t="s">
        <v>550</v>
      </c>
      <c r="S157" s="49"/>
      <c r="T157" s="53"/>
      <c r="U157" s="53"/>
      <c r="V157" s="48"/>
      <c r="W157" s="60">
        <f t="shared" si="32"/>
        <v>0</v>
      </c>
      <c r="X157" s="40">
        <f t="shared" si="38"/>
        <v>0</v>
      </c>
      <c r="Y157" s="40">
        <f t="shared" si="33"/>
        <v>0</v>
      </c>
      <c r="Z157" s="43">
        <f t="shared" si="34"/>
        <v>0</v>
      </c>
      <c r="AA157" s="96" t="str">
        <f t="shared" si="39"/>
        <v>-</v>
      </c>
      <c r="AB157" s="60">
        <f t="shared" si="40"/>
        <v>0</v>
      </c>
      <c r="AC157" s="40">
        <f t="shared" si="41"/>
        <v>0</v>
      </c>
      <c r="AD157" s="43">
        <f t="shared" si="42"/>
        <v>0</v>
      </c>
      <c r="AE157" s="96" t="str">
        <f t="shared" si="35"/>
        <v>-</v>
      </c>
      <c r="AF157" s="60">
        <f t="shared" si="36"/>
        <v>0</v>
      </c>
    </row>
    <row r="158" spans="1:32" ht="12.75">
      <c r="A158" s="103">
        <v>900002</v>
      </c>
      <c r="B158" s="104">
        <v>900</v>
      </c>
      <c r="C158" s="60" t="s">
        <v>167</v>
      </c>
      <c r="D158" s="40" t="s">
        <v>168</v>
      </c>
      <c r="E158" s="40" t="s">
        <v>488</v>
      </c>
      <c r="F158" s="41">
        <v>6457</v>
      </c>
      <c r="G158" s="42">
        <v>1543</v>
      </c>
      <c r="H158" s="43">
        <v>8608072200</v>
      </c>
      <c r="I158" s="44" t="s">
        <v>549</v>
      </c>
      <c r="J158" s="45" t="s">
        <v>550</v>
      </c>
      <c r="K158" s="83"/>
      <c r="L158" s="75"/>
      <c r="M158" s="79"/>
      <c r="N158" s="59" t="s">
        <v>551</v>
      </c>
      <c r="O158" s="45" t="s">
        <v>551</v>
      </c>
      <c r="P158" s="51"/>
      <c r="Q158" s="83" t="str">
        <f t="shared" si="37"/>
        <v>NO</v>
      </c>
      <c r="R158" s="87" t="s">
        <v>550</v>
      </c>
      <c r="S158" s="49"/>
      <c r="T158" s="53"/>
      <c r="U158" s="53"/>
      <c r="V158" s="48"/>
      <c r="W158" s="60">
        <f t="shared" si="32"/>
        <v>0</v>
      </c>
      <c r="X158" s="40">
        <f t="shared" si="38"/>
        <v>0</v>
      </c>
      <c r="Y158" s="40">
        <f t="shared" si="33"/>
        <v>0</v>
      </c>
      <c r="Z158" s="43">
        <f t="shared" si="34"/>
        <v>0</v>
      </c>
      <c r="AA158" s="96" t="str">
        <f t="shared" si="39"/>
        <v>-</v>
      </c>
      <c r="AB158" s="60">
        <f t="shared" si="40"/>
        <v>0</v>
      </c>
      <c r="AC158" s="40">
        <f t="shared" si="41"/>
        <v>0</v>
      </c>
      <c r="AD158" s="43">
        <f t="shared" si="42"/>
        <v>0</v>
      </c>
      <c r="AE158" s="96" t="str">
        <f t="shared" si="35"/>
        <v>-</v>
      </c>
      <c r="AF158" s="60">
        <f t="shared" si="36"/>
        <v>0</v>
      </c>
    </row>
    <row r="159" spans="1:32" ht="12.75">
      <c r="A159" s="103">
        <v>904350</v>
      </c>
      <c r="B159" s="104">
        <v>136</v>
      </c>
      <c r="C159" s="60" t="s">
        <v>75</v>
      </c>
      <c r="D159" s="40" t="s">
        <v>485</v>
      </c>
      <c r="E159" s="40" t="s">
        <v>76</v>
      </c>
      <c r="F159" s="41">
        <v>6373</v>
      </c>
      <c r="G159" s="42">
        <v>159</v>
      </c>
      <c r="H159" s="43">
        <v>8605644219</v>
      </c>
      <c r="I159" s="44">
        <v>8</v>
      </c>
      <c r="J159" s="45" t="s">
        <v>553</v>
      </c>
      <c r="K159" s="83" t="s">
        <v>548</v>
      </c>
      <c r="L159" s="75">
        <v>476</v>
      </c>
      <c r="M159" s="79" t="s">
        <v>548</v>
      </c>
      <c r="N159" s="59">
        <v>7.631160572</v>
      </c>
      <c r="O159" s="45" t="s">
        <v>550</v>
      </c>
      <c r="P159" s="51"/>
      <c r="Q159" s="83" t="str">
        <f t="shared" si="37"/>
        <v>NO</v>
      </c>
      <c r="R159" s="87" t="s">
        <v>553</v>
      </c>
      <c r="S159" s="54">
        <v>16055</v>
      </c>
      <c r="T159" s="55">
        <v>1417</v>
      </c>
      <c r="U159" s="55">
        <v>1940</v>
      </c>
      <c r="V159" s="56">
        <v>2269</v>
      </c>
      <c r="W159" s="60">
        <f t="shared" si="32"/>
        <v>1</v>
      </c>
      <c r="X159" s="40">
        <f t="shared" si="38"/>
        <v>1</v>
      </c>
      <c r="Y159" s="40">
        <f t="shared" si="33"/>
        <v>0</v>
      </c>
      <c r="Z159" s="43">
        <f t="shared" si="34"/>
        <v>0</v>
      </c>
      <c r="AA159" s="96" t="str">
        <f t="shared" si="39"/>
        <v>SRSA</v>
      </c>
      <c r="AB159" s="60">
        <f t="shared" si="40"/>
        <v>1</v>
      </c>
      <c r="AC159" s="40">
        <f t="shared" si="41"/>
        <v>0</v>
      </c>
      <c r="AD159" s="43">
        <f t="shared" si="42"/>
        <v>0</v>
      </c>
      <c r="AE159" s="96" t="str">
        <f t="shared" si="35"/>
        <v>-</v>
      </c>
      <c r="AF159" s="60">
        <f t="shared" si="36"/>
        <v>0</v>
      </c>
    </row>
    <row r="160" spans="1:32" ht="12.75">
      <c r="A160" s="103">
        <v>904380</v>
      </c>
      <c r="B160" s="104">
        <v>137</v>
      </c>
      <c r="C160" s="60" t="s">
        <v>77</v>
      </c>
      <c r="D160" s="40" t="s">
        <v>78</v>
      </c>
      <c r="E160" s="40" t="s">
        <v>79</v>
      </c>
      <c r="F160" s="41">
        <v>6372</v>
      </c>
      <c r="G160" s="42">
        <v>479</v>
      </c>
      <c r="H160" s="43">
        <v>8605720506</v>
      </c>
      <c r="I160" s="44" t="s">
        <v>556</v>
      </c>
      <c r="J160" s="45" t="s">
        <v>550</v>
      </c>
      <c r="K160" s="83"/>
      <c r="L160" s="75"/>
      <c r="M160" s="79"/>
      <c r="N160" s="59">
        <v>5.43554007</v>
      </c>
      <c r="O160" s="45" t="s">
        <v>550</v>
      </c>
      <c r="P160" s="51"/>
      <c r="Q160" s="83" t="str">
        <f t="shared" si="37"/>
        <v>NO</v>
      </c>
      <c r="R160" s="87" t="s">
        <v>550</v>
      </c>
      <c r="S160" s="49"/>
      <c r="T160" s="53"/>
      <c r="U160" s="53"/>
      <c r="V160" s="48"/>
      <c r="W160" s="60">
        <f t="shared" si="32"/>
        <v>0</v>
      </c>
      <c r="X160" s="40">
        <f t="shared" si="38"/>
        <v>0</v>
      </c>
      <c r="Y160" s="40">
        <f t="shared" si="33"/>
        <v>0</v>
      </c>
      <c r="Z160" s="43">
        <f t="shared" si="34"/>
        <v>0</v>
      </c>
      <c r="AA160" s="96" t="str">
        <f t="shared" si="39"/>
        <v>-</v>
      </c>
      <c r="AB160" s="60">
        <f t="shared" si="40"/>
        <v>0</v>
      </c>
      <c r="AC160" s="40">
        <f t="shared" si="41"/>
        <v>0</v>
      </c>
      <c r="AD160" s="43">
        <f t="shared" si="42"/>
        <v>0</v>
      </c>
      <c r="AE160" s="96" t="str">
        <f t="shared" si="35"/>
        <v>-</v>
      </c>
      <c r="AF160" s="60">
        <f t="shared" si="36"/>
        <v>0</v>
      </c>
    </row>
    <row r="161" spans="1:32" ht="12.75">
      <c r="A161" s="103">
        <v>904440</v>
      </c>
      <c r="B161" s="104">
        <v>138</v>
      </c>
      <c r="C161" s="60" t="s">
        <v>80</v>
      </c>
      <c r="D161" s="40" t="s">
        <v>81</v>
      </c>
      <c r="E161" s="40" t="s">
        <v>82</v>
      </c>
      <c r="F161" s="41">
        <v>6615</v>
      </c>
      <c r="G161" s="42">
        <v>2739</v>
      </c>
      <c r="H161" s="43">
        <v>2033854210</v>
      </c>
      <c r="I161" s="44">
        <v>4</v>
      </c>
      <c r="J161" s="45" t="s">
        <v>550</v>
      </c>
      <c r="K161" s="83"/>
      <c r="L161" s="75"/>
      <c r="M161" s="79"/>
      <c r="N161" s="59">
        <v>5.163785259</v>
      </c>
      <c r="O161" s="45" t="s">
        <v>550</v>
      </c>
      <c r="P161" s="51"/>
      <c r="Q161" s="83" t="str">
        <f t="shared" si="37"/>
        <v>NO</v>
      </c>
      <c r="R161" s="87" t="s">
        <v>550</v>
      </c>
      <c r="S161" s="49"/>
      <c r="T161" s="53"/>
      <c r="U161" s="53"/>
      <c r="V161" s="48"/>
      <c r="W161" s="60">
        <f t="shared" si="32"/>
        <v>0</v>
      </c>
      <c r="X161" s="40">
        <f t="shared" si="38"/>
        <v>0</v>
      </c>
      <c r="Y161" s="40">
        <f t="shared" si="33"/>
        <v>0</v>
      </c>
      <c r="Z161" s="43">
        <f t="shared" si="34"/>
        <v>0</v>
      </c>
      <c r="AA161" s="96" t="str">
        <f t="shared" si="39"/>
        <v>-</v>
      </c>
      <c r="AB161" s="60">
        <f t="shared" si="40"/>
        <v>0</v>
      </c>
      <c r="AC161" s="40">
        <f t="shared" si="41"/>
        <v>0</v>
      </c>
      <c r="AD161" s="43">
        <f t="shared" si="42"/>
        <v>0</v>
      </c>
      <c r="AE161" s="96" t="str">
        <f t="shared" si="35"/>
        <v>-</v>
      </c>
      <c r="AF161" s="60">
        <f t="shared" si="36"/>
        <v>0</v>
      </c>
    </row>
    <row r="162" spans="1:32" ht="12.75">
      <c r="A162" s="103">
        <v>904470</v>
      </c>
      <c r="B162" s="104">
        <v>139</v>
      </c>
      <c r="C162" s="60" t="s">
        <v>83</v>
      </c>
      <c r="D162" s="40" t="s">
        <v>84</v>
      </c>
      <c r="E162" s="40" t="s">
        <v>85</v>
      </c>
      <c r="F162" s="41">
        <v>6078</v>
      </c>
      <c r="G162" s="42">
        <v>2078</v>
      </c>
      <c r="H162" s="43">
        <v>8606683800</v>
      </c>
      <c r="I162" s="44" t="s">
        <v>556</v>
      </c>
      <c r="J162" s="45" t="s">
        <v>550</v>
      </c>
      <c r="K162" s="83"/>
      <c r="L162" s="75"/>
      <c r="M162" s="79"/>
      <c r="N162" s="59">
        <v>2.854633289</v>
      </c>
      <c r="O162" s="45" t="s">
        <v>550</v>
      </c>
      <c r="P162" s="51"/>
      <c r="Q162" s="83" t="str">
        <f t="shared" si="37"/>
        <v>NO</v>
      </c>
      <c r="R162" s="87" t="s">
        <v>550</v>
      </c>
      <c r="S162" s="49"/>
      <c r="T162" s="53"/>
      <c r="U162" s="53"/>
      <c r="V162" s="48"/>
      <c r="W162" s="60">
        <f t="shared" si="32"/>
        <v>0</v>
      </c>
      <c r="X162" s="40">
        <f t="shared" si="38"/>
        <v>0</v>
      </c>
      <c r="Y162" s="40">
        <f t="shared" si="33"/>
        <v>0</v>
      </c>
      <c r="Z162" s="43">
        <f t="shared" si="34"/>
        <v>0</v>
      </c>
      <c r="AA162" s="96" t="str">
        <f t="shared" si="39"/>
        <v>-</v>
      </c>
      <c r="AB162" s="60">
        <f t="shared" si="40"/>
        <v>0</v>
      </c>
      <c r="AC162" s="40">
        <f t="shared" si="41"/>
        <v>0</v>
      </c>
      <c r="AD162" s="43">
        <f t="shared" si="42"/>
        <v>0</v>
      </c>
      <c r="AE162" s="96" t="str">
        <f t="shared" si="35"/>
        <v>-</v>
      </c>
      <c r="AF162" s="60">
        <f t="shared" si="36"/>
        <v>0</v>
      </c>
    </row>
    <row r="163" spans="1:32" ht="12.75">
      <c r="A163" s="103">
        <v>900015</v>
      </c>
      <c r="B163" s="104">
        <v>269</v>
      </c>
      <c r="C163" s="60" t="s">
        <v>190</v>
      </c>
      <c r="D163" s="40" t="s">
        <v>191</v>
      </c>
      <c r="E163" s="40" t="s">
        <v>481</v>
      </c>
      <c r="F163" s="41">
        <v>6608</v>
      </c>
      <c r="G163" s="42">
        <v>2408</v>
      </c>
      <c r="H163" s="43">
        <v>2033369999</v>
      </c>
      <c r="I163" s="44">
        <v>2</v>
      </c>
      <c r="J163" s="45" t="s">
        <v>550</v>
      </c>
      <c r="K163" s="83"/>
      <c r="L163" s="75"/>
      <c r="M163" s="79"/>
      <c r="N163" s="59" t="s">
        <v>551</v>
      </c>
      <c r="O163" s="45" t="s">
        <v>551</v>
      </c>
      <c r="P163" s="51"/>
      <c r="Q163" s="83" t="str">
        <f t="shared" si="37"/>
        <v>NO</v>
      </c>
      <c r="R163" s="87" t="s">
        <v>550</v>
      </c>
      <c r="S163" s="49"/>
      <c r="T163" s="53"/>
      <c r="U163" s="53"/>
      <c r="V163" s="48"/>
      <c r="W163" s="60">
        <f t="shared" si="32"/>
        <v>0</v>
      </c>
      <c r="X163" s="40">
        <f t="shared" si="38"/>
        <v>0</v>
      </c>
      <c r="Y163" s="40">
        <f t="shared" si="33"/>
        <v>0</v>
      </c>
      <c r="Z163" s="43">
        <f t="shared" si="34"/>
        <v>0</v>
      </c>
      <c r="AA163" s="96" t="str">
        <f t="shared" si="39"/>
        <v>-</v>
      </c>
      <c r="AB163" s="60">
        <f t="shared" si="40"/>
        <v>0</v>
      </c>
      <c r="AC163" s="40">
        <f t="shared" si="41"/>
        <v>0</v>
      </c>
      <c r="AD163" s="43">
        <f t="shared" si="42"/>
        <v>0</v>
      </c>
      <c r="AE163" s="96" t="str">
        <f t="shared" si="35"/>
        <v>-</v>
      </c>
      <c r="AF163" s="60">
        <f t="shared" si="36"/>
        <v>0</v>
      </c>
    </row>
    <row r="164" spans="1:32" ht="12.75">
      <c r="A164" s="103">
        <v>905372</v>
      </c>
      <c r="B164" s="104">
        <v>902</v>
      </c>
      <c r="C164" s="60" t="s">
        <v>158</v>
      </c>
      <c r="D164" s="40" t="s">
        <v>159</v>
      </c>
      <c r="E164" s="40" t="s">
        <v>196</v>
      </c>
      <c r="F164" s="41">
        <v>6098</v>
      </c>
      <c r="G164" s="42">
        <v>1190</v>
      </c>
      <c r="H164" s="43">
        <v>8603796163</v>
      </c>
      <c r="I164" s="44">
        <v>6</v>
      </c>
      <c r="J164" s="45" t="s">
        <v>550</v>
      </c>
      <c r="K164" s="83"/>
      <c r="L164" s="75"/>
      <c r="M164" s="79"/>
      <c r="N164" s="59" t="s">
        <v>551</v>
      </c>
      <c r="O164" s="45" t="s">
        <v>551</v>
      </c>
      <c r="P164" s="51"/>
      <c r="Q164" s="83" t="str">
        <f t="shared" si="37"/>
        <v>NO</v>
      </c>
      <c r="R164" s="87" t="s">
        <v>553</v>
      </c>
      <c r="S164" s="49"/>
      <c r="T164" s="53"/>
      <c r="U164" s="53"/>
      <c r="V164" s="48"/>
      <c r="W164" s="60">
        <f t="shared" si="32"/>
        <v>0</v>
      </c>
      <c r="X164" s="40">
        <f t="shared" si="38"/>
        <v>0</v>
      </c>
      <c r="Y164" s="40">
        <f t="shared" si="33"/>
        <v>0</v>
      </c>
      <c r="Z164" s="43">
        <f t="shared" si="34"/>
        <v>0</v>
      </c>
      <c r="AA164" s="96" t="str">
        <f t="shared" si="39"/>
        <v>-</v>
      </c>
      <c r="AB164" s="60">
        <f t="shared" si="40"/>
        <v>1</v>
      </c>
      <c r="AC164" s="40">
        <f t="shared" si="41"/>
        <v>0</v>
      </c>
      <c r="AD164" s="43">
        <f t="shared" si="42"/>
        <v>0</v>
      </c>
      <c r="AE164" s="96" t="str">
        <f t="shared" si="35"/>
        <v>-</v>
      </c>
      <c r="AF164" s="60">
        <f t="shared" si="36"/>
        <v>0</v>
      </c>
    </row>
    <row r="165" spans="1:32" ht="12.75">
      <c r="A165" s="103">
        <v>904500</v>
      </c>
      <c r="B165" s="104">
        <v>140</v>
      </c>
      <c r="C165" s="60" t="s">
        <v>86</v>
      </c>
      <c r="D165" s="40" t="s">
        <v>87</v>
      </c>
      <c r="E165" s="40" t="s">
        <v>88</v>
      </c>
      <c r="F165" s="41">
        <v>6787</v>
      </c>
      <c r="G165" s="42">
        <v>1984</v>
      </c>
      <c r="H165" s="43">
        <v>8602836560</v>
      </c>
      <c r="I165" s="44">
        <v>6</v>
      </c>
      <c r="J165" s="45" t="s">
        <v>550</v>
      </c>
      <c r="K165" s="83"/>
      <c r="L165" s="75"/>
      <c r="M165" s="79"/>
      <c r="N165" s="59">
        <v>7.697642164</v>
      </c>
      <c r="O165" s="45" t="s">
        <v>550</v>
      </c>
      <c r="P165" s="51"/>
      <c r="Q165" s="83" t="str">
        <f t="shared" si="37"/>
        <v>NO</v>
      </c>
      <c r="R165" s="87" t="s">
        <v>553</v>
      </c>
      <c r="S165" s="49"/>
      <c r="T165" s="53"/>
      <c r="U165" s="53"/>
      <c r="V165" s="48"/>
      <c r="W165" s="60">
        <f aca="true" t="shared" si="43" ref="W165:W195">IF(OR(J165="YES",K165="YES"),1,0)</f>
        <v>0</v>
      </c>
      <c r="X165" s="40">
        <f t="shared" si="38"/>
        <v>0</v>
      </c>
      <c r="Y165" s="40">
        <f aca="true" t="shared" si="44" ref="Y165:Y195">IF(AND(OR(J165="YES",K165="YES"),(W165=0)),"Trouble",0)</f>
        <v>0</v>
      </c>
      <c r="Z165" s="43">
        <f aca="true" t="shared" si="45" ref="Z165:Z195">IF(AND(OR(AND(ISNUMBER(L165),AND(L165&gt;0,L165&lt;600)),AND(ISNUMBER(L165),AND(L165&gt;0,M165="YES"))),(X165=0)),"Trouble",0)</f>
        <v>0</v>
      </c>
      <c r="AA165" s="96" t="str">
        <f t="shared" si="39"/>
        <v>-</v>
      </c>
      <c r="AB165" s="60">
        <f t="shared" si="40"/>
        <v>1</v>
      </c>
      <c r="AC165" s="40">
        <f t="shared" si="41"/>
        <v>0</v>
      </c>
      <c r="AD165" s="43">
        <f t="shared" si="42"/>
        <v>0</v>
      </c>
      <c r="AE165" s="96" t="str">
        <f aca="true" t="shared" si="46" ref="AE165:AE195">IF(AND(AND(AD165="Initial",AF165=0),AND(ISNUMBER(L165),L165&gt;0)),"RLIS","-")</f>
        <v>-</v>
      </c>
      <c r="AF165" s="60">
        <f aca="true" t="shared" si="47" ref="AF165:AF195">IF(AND(AA165="SRSA",AD165="Initial"),"SRSA",0)</f>
        <v>0</v>
      </c>
    </row>
    <row r="166" spans="1:32" ht="12.75">
      <c r="A166" s="103">
        <v>904530</v>
      </c>
      <c r="B166" s="104">
        <v>141</v>
      </c>
      <c r="C166" s="60" t="s">
        <v>89</v>
      </c>
      <c r="D166" s="40" t="s">
        <v>90</v>
      </c>
      <c r="E166" s="40" t="s">
        <v>91</v>
      </c>
      <c r="F166" s="41">
        <v>6255</v>
      </c>
      <c r="G166" s="42">
        <v>835</v>
      </c>
      <c r="H166" s="43">
        <v>8609239581</v>
      </c>
      <c r="I166" s="44">
        <v>4</v>
      </c>
      <c r="J166" s="45" t="s">
        <v>550</v>
      </c>
      <c r="K166" s="83"/>
      <c r="L166" s="75"/>
      <c r="M166" s="79"/>
      <c r="N166" s="59">
        <v>4.405552203</v>
      </c>
      <c r="O166" s="45" t="s">
        <v>550</v>
      </c>
      <c r="P166" s="51"/>
      <c r="Q166" s="83" t="str">
        <f aca="true" t="shared" si="48" ref="Q166:Q195">IF(AND(ISNUMBER(P166),P166&gt;=20),"YES","NO")</f>
        <v>NO</v>
      </c>
      <c r="R166" s="87" t="s">
        <v>550</v>
      </c>
      <c r="S166" s="49"/>
      <c r="T166" s="53"/>
      <c r="U166" s="53"/>
      <c r="V166" s="48"/>
      <c r="W166" s="60">
        <f t="shared" si="43"/>
        <v>0</v>
      </c>
      <c r="X166" s="40">
        <f aca="true" t="shared" si="49" ref="X166:X195">IF(OR(AND(ISNUMBER(L166),AND(L166&gt;0,L166&lt;600)),AND(ISNUMBER(L166),AND(L166&gt;0,M166="YES"))),1,0)</f>
        <v>0</v>
      </c>
      <c r="Y166" s="40">
        <f t="shared" si="44"/>
        <v>0</v>
      </c>
      <c r="Z166" s="43">
        <f t="shared" si="45"/>
        <v>0</v>
      </c>
      <c r="AA166" s="96" t="str">
        <f aca="true" t="shared" si="50" ref="AA166:AA195">IF(AND(W166=1,X166=1),"SRSA","-")</f>
        <v>-</v>
      </c>
      <c r="AB166" s="60">
        <f aca="true" t="shared" si="51" ref="AB166:AB195">IF(R166="YES",1,0)</f>
        <v>0</v>
      </c>
      <c r="AC166" s="40">
        <f aca="true" t="shared" si="52" ref="AC166:AC195">IF(OR(AND(ISNUMBER(P166),P166&gt;=20),(AND(ISNUMBER(P166)=FALSE,AND(ISNUMBER(N166),N166&gt;=20)))),1,0)</f>
        <v>0</v>
      </c>
      <c r="AD166" s="43">
        <f aca="true" t="shared" si="53" ref="AD166:AD195">IF(AND(AB166=1,AC166=1),"Initial",0)</f>
        <v>0</v>
      </c>
      <c r="AE166" s="96" t="str">
        <f t="shared" si="46"/>
        <v>-</v>
      </c>
      <c r="AF166" s="60">
        <f t="shared" si="47"/>
        <v>0</v>
      </c>
    </row>
    <row r="167" spans="1:32" ht="12.75">
      <c r="A167" s="103">
        <v>904560</v>
      </c>
      <c r="B167" s="104">
        <v>142</v>
      </c>
      <c r="C167" s="60" t="s">
        <v>92</v>
      </c>
      <c r="D167" s="40" t="s">
        <v>93</v>
      </c>
      <c r="E167" s="40" t="s">
        <v>94</v>
      </c>
      <c r="F167" s="41">
        <v>6084</v>
      </c>
      <c r="G167" s="42">
        <v>3099</v>
      </c>
      <c r="H167" s="43">
        <v>8608707737</v>
      </c>
      <c r="I167" s="44">
        <v>8</v>
      </c>
      <c r="J167" s="45" t="s">
        <v>553</v>
      </c>
      <c r="K167" s="83" t="s">
        <v>548</v>
      </c>
      <c r="L167" s="97">
        <v>3102</v>
      </c>
      <c r="M167" s="79" t="s">
        <v>548</v>
      </c>
      <c r="N167" s="59">
        <v>2.643969576</v>
      </c>
      <c r="O167" s="45" t="s">
        <v>550</v>
      </c>
      <c r="P167" s="51"/>
      <c r="Q167" s="83" t="str">
        <f t="shared" si="48"/>
        <v>NO</v>
      </c>
      <c r="R167" s="87" t="s">
        <v>553</v>
      </c>
      <c r="S167" s="54">
        <v>60960</v>
      </c>
      <c r="T167" s="55">
        <v>3883</v>
      </c>
      <c r="U167" s="55">
        <v>9043</v>
      </c>
      <c r="V167" s="56">
        <v>10847</v>
      </c>
      <c r="W167" s="60">
        <f t="shared" si="43"/>
        <v>1</v>
      </c>
      <c r="X167" s="40">
        <f t="shared" si="49"/>
        <v>0</v>
      </c>
      <c r="Y167" s="40">
        <f t="shared" si="44"/>
        <v>0</v>
      </c>
      <c r="Z167" s="43">
        <f t="shared" si="45"/>
        <v>0</v>
      </c>
      <c r="AA167" s="96" t="str">
        <f t="shared" si="50"/>
        <v>-</v>
      </c>
      <c r="AB167" s="60">
        <f t="shared" si="51"/>
        <v>1</v>
      </c>
      <c r="AC167" s="40">
        <f t="shared" si="52"/>
        <v>0</v>
      </c>
      <c r="AD167" s="43">
        <f t="shared" si="53"/>
        <v>0</v>
      </c>
      <c r="AE167" s="96" t="str">
        <f t="shared" si="46"/>
        <v>-</v>
      </c>
      <c r="AF167" s="60">
        <f t="shared" si="47"/>
        <v>0</v>
      </c>
    </row>
    <row r="168" spans="1:32" ht="12.75">
      <c r="A168" s="103">
        <v>904590</v>
      </c>
      <c r="B168" s="104">
        <v>143</v>
      </c>
      <c r="C168" s="60" t="s">
        <v>95</v>
      </c>
      <c r="D168" s="40" t="s">
        <v>96</v>
      </c>
      <c r="E168" s="40" t="s">
        <v>97</v>
      </c>
      <c r="F168" s="41">
        <v>6790</v>
      </c>
      <c r="G168" s="42">
        <v>4822</v>
      </c>
      <c r="H168" s="43">
        <v>8604892327</v>
      </c>
      <c r="I168" s="44">
        <v>5</v>
      </c>
      <c r="J168" s="45" t="s">
        <v>550</v>
      </c>
      <c r="K168" s="83"/>
      <c r="L168" s="75"/>
      <c r="M168" s="79"/>
      <c r="N168" s="59">
        <v>10.45154744</v>
      </c>
      <c r="O168" s="45" t="s">
        <v>550</v>
      </c>
      <c r="P168" s="51"/>
      <c r="Q168" s="83" t="str">
        <f t="shared" si="48"/>
        <v>NO</v>
      </c>
      <c r="R168" s="87" t="s">
        <v>550</v>
      </c>
      <c r="S168" s="49"/>
      <c r="T168" s="53"/>
      <c r="U168" s="53"/>
      <c r="V168" s="48"/>
      <c r="W168" s="60">
        <f t="shared" si="43"/>
        <v>0</v>
      </c>
      <c r="X168" s="40">
        <f t="shared" si="49"/>
        <v>0</v>
      </c>
      <c r="Y168" s="40">
        <f t="shared" si="44"/>
        <v>0</v>
      </c>
      <c r="Z168" s="43">
        <f t="shared" si="45"/>
        <v>0</v>
      </c>
      <c r="AA168" s="96" t="str">
        <f t="shared" si="50"/>
        <v>-</v>
      </c>
      <c r="AB168" s="60">
        <f t="shared" si="51"/>
        <v>0</v>
      </c>
      <c r="AC168" s="40">
        <f t="shared" si="52"/>
        <v>0</v>
      </c>
      <c r="AD168" s="43">
        <f t="shared" si="53"/>
        <v>0</v>
      </c>
      <c r="AE168" s="96" t="str">
        <f t="shared" si="46"/>
        <v>-</v>
      </c>
      <c r="AF168" s="60">
        <f t="shared" si="47"/>
        <v>0</v>
      </c>
    </row>
    <row r="169" spans="1:32" ht="12.75">
      <c r="A169" s="103">
        <v>900023</v>
      </c>
      <c r="B169" s="104">
        <v>278</v>
      </c>
      <c r="C169" s="60" t="s">
        <v>200</v>
      </c>
      <c r="D169" s="40" t="s">
        <v>201</v>
      </c>
      <c r="E169" s="40" t="s">
        <v>202</v>
      </c>
      <c r="F169" s="41">
        <v>6901</v>
      </c>
      <c r="G169" s="42">
        <v>360</v>
      </c>
      <c r="H169" s="43">
        <v>2039775690</v>
      </c>
      <c r="I169" s="44">
        <v>2</v>
      </c>
      <c r="J169" s="45" t="s">
        <v>550</v>
      </c>
      <c r="K169" s="83"/>
      <c r="L169" s="75"/>
      <c r="M169" s="79"/>
      <c r="N169" s="59" t="s">
        <v>551</v>
      </c>
      <c r="O169" s="45" t="s">
        <v>551</v>
      </c>
      <c r="P169" s="51"/>
      <c r="Q169" s="83" t="str">
        <f t="shared" si="48"/>
        <v>NO</v>
      </c>
      <c r="R169" s="87" t="s">
        <v>550</v>
      </c>
      <c r="S169" s="49"/>
      <c r="T169" s="53"/>
      <c r="U169" s="53"/>
      <c r="V169" s="48"/>
      <c r="W169" s="60">
        <f t="shared" si="43"/>
        <v>0</v>
      </c>
      <c r="X169" s="40">
        <f t="shared" si="49"/>
        <v>0</v>
      </c>
      <c r="Y169" s="40">
        <f t="shared" si="44"/>
        <v>0</v>
      </c>
      <c r="Z169" s="43">
        <f t="shared" si="45"/>
        <v>0</v>
      </c>
      <c r="AA169" s="96" t="str">
        <f t="shared" si="50"/>
        <v>-</v>
      </c>
      <c r="AB169" s="60">
        <f t="shared" si="51"/>
        <v>0</v>
      </c>
      <c r="AC169" s="40">
        <f t="shared" si="52"/>
        <v>0</v>
      </c>
      <c r="AD169" s="43">
        <f t="shared" si="53"/>
        <v>0</v>
      </c>
      <c r="AE169" s="96" t="str">
        <f t="shared" si="46"/>
        <v>-</v>
      </c>
      <c r="AF169" s="60">
        <f t="shared" si="47"/>
        <v>0</v>
      </c>
    </row>
    <row r="170" spans="1:32" ht="12.75">
      <c r="A170" s="103">
        <v>904620</v>
      </c>
      <c r="B170" s="104">
        <v>144</v>
      </c>
      <c r="C170" s="60" t="s">
        <v>98</v>
      </c>
      <c r="D170" s="40" t="s">
        <v>99</v>
      </c>
      <c r="E170" s="40" t="s">
        <v>287</v>
      </c>
      <c r="F170" s="41">
        <v>6611</v>
      </c>
      <c r="G170" s="42">
        <v>2052</v>
      </c>
      <c r="H170" s="43">
        <v>2034524301</v>
      </c>
      <c r="I170" s="44">
        <v>4</v>
      </c>
      <c r="J170" s="45" t="s">
        <v>550</v>
      </c>
      <c r="K170" s="83"/>
      <c r="L170" s="75"/>
      <c r="M170" s="79"/>
      <c r="N170" s="59">
        <v>2.087651762</v>
      </c>
      <c r="O170" s="45" t="s">
        <v>550</v>
      </c>
      <c r="P170" s="51"/>
      <c r="Q170" s="83" t="str">
        <f t="shared" si="48"/>
        <v>NO</v>
      </c>
      <c r="R170" s="87" t="s">
        <v>550</v>
      </c>
      <c r="S170" s="49"/>
      <c r="T170" s="53"/>
      <c r="U170" s="53"/>
      <c r="V170" s="48"/>
      <c r="W170" s="60">
        <f t="shared" si="43"/>
        <v>0</v>
      </c>
      <c r="X170" s="40">
        <f t="shared" si="49"/>
        <v>0</v>
      </c>
      <c r="Y170" s="40">
        <f t="shared" si="44"/>
        <v>0</v>
      </c>
      <c r="Z170" s="43">
        <f t="shared" si="45"/>
        <v>0</v>
      </c>
      <c r="AA170" s="96" t="str">
        <f t="shared" si="50"/>
        <v>-</v>
      </c>
      <c r="AB170" s="60">
        <f t="shared" si="51"/>
        <v>0</v>
      </c>
      <c r="AC170" s="40">
        <f t="shared" si="52"/>
        <v>0</v>
      </c>
      <c r="AD170" s="43">
        <f t="shared" si="53"/>
        <v>0</v>
      </c>
      <c r="AE170" s="96" t="str">
        <f t="shared" si="46"/>
        <v>-</v>
      </c>
      <c r="AF170" s="60">
        <f t="shared" si="47"/>
        <v>0</v>
      </c>
    </row>
    <row r="171" spans="1:32" ht="12.75">
      <c r="A171" s="103">
        <v>900003</v>
      </c>
      <c r="B171" s="104">
        <v>336</v>
      </c>
      <c r="C171" s="60" t="s">
        <v>169</v>
      </c>
      <c r="D171" s="40" t="s">
        <v>170</v>
      </c>
      <c r="E171" s="40" t="s">
        <v>171</v>
      </c>
      <c r="F171" s="41">
        <v>6109</v>
      </c>
      <c r="G171" s="42">
        <v>1604</v>
      </c>
      <c r="H171" s="43">
        <v>8606927537</v>
      </c>
      <c r="I171" s="44" t="s">
        <v>552</v>
      </c>
      <c r="J171" s="45" t="s">
        <v>550</v>
      </c>
      <c r="K171" s="83"/>
      <c r="L171" s="75"/>
      <c r="M171" s="79"/>
      <c r="N171" s="59" t="s">
        <v>551</v>
      </c>
      <c r="O171" s="45" t="s">
        <v>551</v>
      </c>
      <c r="P171" s="51"/>
      <c r="Q171" s="83" t="str">
        <f t="shared" si="48"/>
        <v>NO</v>
      </c>
      <c r="R171" s="87" t="s">
        <v>550</v>
      </c>
      <c r="S171" s="49"/>
      <c r="T171" s="53"/>
      <c r="U171" s="53"/>
      <c r="V171" s="48"/>
      <c r="W171" s="60">
        <f t="shared" si="43"/>
        <v>0</v>
      </c>
      <c r="X171" s="40">
        <f t="shared" si="49"/>
        <v>0</v>
      </c>
      <c r="Y171" s="40">
        <f t="shared" si="44"/>
        <v>0</v>
      </c>
      <c r="Z171" s="43">
        <f t="shared" si="45"/>
        <v>0</v>
      </c>
      <c r="AA171" s="96" t="str">
        <f t="shared" si="50"/>
        <v>-</v>
      </c>
      <c r="AB171" s="60">
        <f t="shared" si="51"/>
        <v>0</v>
      </c>
      <c r="AC171" s="40">
        <f t="shared" si="52"/>
        <v>0</v>
      </c>
      <c r="AD171" s="43">
        <f t="shared" si="53"/>
        <v>0</v>
      </c>
      <c r="AE171" s="96" t="str">
        <f t="shared" si="46"/>
        <v>-</v>
      </c>
      <c r="AF171" s="60">
        <f t="shared" si="47"/>
        <v>0</v>
      </c>
    </row>
    <row r="172" spans="1:32" ht="12.75">
      <c r="A172" s="103">
        <v>900004</v>
      </c>
      <c r="B172" s="104">
        <v>347</v>
      </c>
      <c r="C172" s="60" t="s">
        <v>172</v>
      </c>
      <c r="D172" s="40" t="s">
        <v>173</v>
      </c>
      <c r="E172" s="40" t="s">
        <v>503</v>
      </c>
      <c r="F172" s="41">
        <v>6106</v>
      </c>
      <c r="G172" s="42">
        <v>7107</v>
      </c>
      <c r="H172" s="43">
        <v>8605506416</v>
      </c>
      <c r="I172" s="44" t="s">
        <v>552</v>
      </c>
      <c r="J172" s="45" t="s">
        <v>550</v>
      </c>
      <c r="K172" s="83"/>
      <c r="L172" s="75"/>
      <c r="M172" s="79"/>
      <c r="N172" s="59" t="s">
        <v>551</v>
      </c>
      <c r="O172" s="45" t="s">
        <v>551</v>
      </c>
      <c r="P172" s="51"/>
      <c r="Q172" s="83" t="str">
        <f t="shared" si="48"/>
        <v>NO</v>
      </c>
      <c r="R172" s="87" t="s">
        <v>550</v>
      </c>
      <c r="S172" s="49"/>
      <c r="T172" s="53"/>
      <c r="U172" s="53"/>
      <c r="V172" s="48"/>
      <c r="W172" s="60">
        <f t="shared" si="43"/>
        <v>0</v>
      </c>
      <c r="X172" s="40">
        <f t="shared" si="49"/>
        <v>0</v>
      </c>
      <c r="Y172" s="40">
        <f t="shared" si="44"/>
        <v>0</v>
      </c>
      <c r="Z172" s="43">
        <f t="shared" si="45"/>
        <v>0</v>
      </c>
      <c r="AA172" s="96" t="str">
        <f t="shared" si="50"/>
        <v>-</v>
      </c>
      <c r="AB172" s="60">
        <f t="shared" si="51"/>
        <v>0</v>
      </c>
      <c r="AC172" s="40">
        <f t="shared" si="52"/>
        <v>0</v>
      </c>
      <c r="AD172" s="43">
        <f t="shared" si="53"/>
        <v>0</v>
      </c>
      <c r="AE172" s="96" t="str">
        <f t="shared" si="46"/>
        <v>-</v>
      </c>
      <c r="AF172" s="60">
        <f t="shared" si="47"/>
        <v>0</v>
      </c>
    </row>
    <row r="173" spans="1:32" ht="12.75">
      <c r="A173" s="103">
        <v>904650</v>
      </c>
      <c r="B173" s="104">
        <v>145</v>
      </c>
      <c r="C173" s="60" t="s">
        <v>497</v>
      </c>
      <c r="D173" s="40" t="s">
        <v>100</v>
      </c>
      <c r="E173" s="40" t="s">
        <v>101</v>
      </c>
      <c r="F173" s="41">
        <v>6076</v>
      </c>
      <c r="G173" s="42">
        <v>4922</v>
      </c>
      <c r="H173" s="43">
        <v>8606843146</v>
      </c>
      <c r="I173" s="44">
        <v>8</v>
      </c>
      <c r="J173" s="45" t="s">
        <v>553</v>
      </c>
      <c r="K173" s="83" t="s">
        <v>547</v>
      </c>
      <c r="L173" s="75">
        <v>76</v>
      </c>
      <c r="M173" s="79" t="s">
        <v>548</v>
      </c>
      <c r="N173" s="59">
        <v>4.901960784</v>
      </c>
      <c r="O173" s="45" t="s">
        <v>550</v>
      </c>
      <c r="P173" s="51"/>
      <c r="Q173" s="83" t="str">
        <f t="shared" si="48"/>
        <v>NO</v>
      </c>
      <c r="R173" s="87" t="s">
        <v>553</v>
      </c>
      <c r="S173" s="54">
        <v>1518</v>
      </c>
      <c r="T173" s="53">
        <v>322</v>
      </c>
      <c r="U173" s="53">
        <v>324</v>
      </c>
      <c r="V173" s="48">
        <v>210</v>
      </c>
      <c r="W173" s="60">
        <f t="shared" si="43"/>
        <v>1</v>
      </c>
      <c r="X173" s="40">
        <f t="shared" si="49"/>
        <v>1</v>
      </c>
      <c r="Y173" s="40">
        <f t="shared" si="44"/>
        <v>0</v>
      </c>
      <c r="Z173" s="43">
        <f t="shared" si="45"/>
        <v>0</v>
      </c>
      <c r="AA173" s="96" t="str">
        <f t="shared" si="50"/>
        <v>SRSA</v>
      </c>
      <c r="AB173" s="60">
        <f t="shared" si="51"/>
        <v>1</v>
      </c>
      <c r="AC173" s="40">
        <f t="shared" si="52"/>
        <v>0</v>
      </c>
      <c r="AD173" s="43">
        <f t="shared" si="53"/>
        <v>0</v>
      </c>
      <c r="AE173" s="96" t="str">
        <f t="shared" si="46"/>
        <v>-</v>
      </c>
      <c r="AF173" s="60">
        <f t="shared" si="47"/>
        <v>0</v>
      </c>
    </row>
    <row r="174" spans="1:32" ht="12.75">
      <c r="A174" s="103">
        <v>904680</v>
      </c>
      <c r="B174" s="104">
        <v>146</v>
      </c>
      <c r="C174" s="60" t="s">
        <v>102</v>
      </c>
      <c r="D174" s="40" t="s">
        <v>494</v>
      </c>
      <c r="E174" s="40" t="s">
        <v>544</v>
      </c>
      <c r="F174" s="41">
        <v>6066</v>
      </c>
      <c r="G174" s="42">
        <v>3244</v>
      </c>
      <c r="H174" s="43">
        <v>8608706000</v>
      </c>
      <c r="I174" s="44">
        <v>4</v>
      </c>
      <c r="J174" s="45" t="s">
        <v>550</v>
      </c>
      <c r="K174" s="83"/>
      <c r="L174" s="75"/>
      <c r="M174" s="79"/>
      <c r="N174" s="59">
        <v>6.033913235</v>
      </c>
      <c r="O174" s="45" t="s">
        <v>550</v>
      </c>
      <c r="P174" s="51"/>
      <c r="Q174" s="83" t="str">
        <f t="shared" si="48"/>
        <v>NO</v>
      </c>
      <c r="R174" s="87" t="s">
        <v>550</v>
      </c>
      <c r="S174" s="49"/>
      <c r="T174" s="53"/>
      <c r="U174" s="53"/>
      <c r="V174" s="48"/>
      <c r="W174" s="60">
        <f t="shared" si="43"/>
        <v>0</v>
      </c>
      <c r="X174" s="40">
        <f t="shared" si="49"/>
        <v>0</v>
      </c>
      <c r="Y174" s="40">
        <f t="shared" si="44"/>
        <v>0</v>
      </c>
      <c r="Z174" s="43">
        <f t="shared" si="45"/>
        <v>0</v>
      </c>
      <c r="AA174" s="96" t="str">
        <f t="shared" si="50"/>
        <v>-</v>
      </c>
      <c r="AB174" s="60">
        <f t="shared" si="51"/>
        <v>0</v>
      </c>
      <c r="AC174" s="40">
        <f t="shared" si="52"/>
        <v>0</v>
      </c>
      <c r="AD174" s="43">
        <f t="shared" si="53"/>
        <v>0</v>
      </c>
      <c r="AE174" s="96" t="str">
        <f t="shared" si="46"/>
        <v>-</v>
      </c>
      <c r="AF174" s="60">
        <f t="shared" si="47"/>
        <v>0</v>
      </c>
    </row>
    <row r="175" spans="1:32" ht="12.75">
      <c r="A175" s="103">
        <v>904710</v>
      </c>
      <c r="B175" s="104">
        <v>147</v>
      </c>
      <c r="C175" s="60" t="s">
        <v>103</v>
      </c>
      <c r="D175" s="40" t="s">
        <v>482</v>
      </c>
      <c r="E175" s="40" t="s">
        <v>104</v>
      </c>
      <c r="F175" s="41">
        <v>6384</v>
      </c>
      <c r="G175" s="42">
        <v>129</v>
      </c>
      <c r="H175" s="43">
        <v>8603769167</v>
      </c>
      <c r="I175" s="44">
        <v>8</v>
      </c>
      <c r="J175" s="45" t="s">
        <v>553</v>
      </c>
      <c r="K175" s="83" t="s">
        <v>547</v>
      </c>
      <c r="L175" s="75">
        <v>334</v>
      </c>
      <c r="M175" s="79" t="s">
        <v>548</v>
      </c>
      <c r="N175" s="59">
        <v>7.436399217</v>
      </c>
      <c r="O175" s="45" t="s">
        <v>550</v>
      </c>
      <c r="P175" s="51"/>
      <c r="Q175" s="83" t="str">
        <f t="shared" si="48"/>
        <v>NO</v>
      </c>
      <c r="R175" s="87" t="s">
        <v>553</v>
      </c>
      <c r="S175" s="54">
        <v>12978</v>
      </c>
      <c r="T175" s="55">
        <v>1090</v>
      </c>
      <c r="U175" s="55">
        <v>1500</v>
      </c>
      <c r="V175" s="56">
        <v>1616</v>
      </c>
      <c r="W175" s="60">
        <f t="shared" si="43"/>
        <v>1</v>
      </c>
      <c r="X175" s="40">
        <f t="shared" si="49"/>
        <v>1</v>
      </c>
      <c r="Y175" s="40">
        <f t="shared" si="44"/>
        <v>0</v>
      </c>
      <c r="Z175" s="43">
        <f t="shared" si="45"/>
        <v>0</v>
      </c>
      <c r="AA175" s="96" t="str">
        <f t="shared" si="50"/>
        <v>SRSA</v>
      </c>
      <c r="AB175" s="60">
        <f t="shared" si="51"/>
        <v>1</v>
      </c>
      <c r="AC175" s="40">
        <f t="shared" si="52"/>
        <v>0</v>
      </c>
      <c r="AD175" s="43">
        <f t="shared" si="53"/>
        <v>0</v>
      </c>
      <c r="AE175" s="96" t="str">
        <f t="shared" si="46"/>
        <v>-</v>
      </c>
      <c r="AF175" s="60">
        <f t="shared" si="47"/>
        <v>0</v>
      </c>
    </row>
    <row r="176" spans="1:32" ht="12.75">
      <c r="A176" s="103">
        <v>904740</v>
      </c>
      <c r="B176" s="104">
        <v>148</v>
      </c>
      <c r="C176" s="60" t="s">
        <v>105</v>
      </c>
      <c r="D176" s="40" t="s">
        <v>106</v>
      </c>
      <c r="E176" s="40" t="s">
        <v>107</v>
      </c>
      <c r="F176" s="41">
        <v>6492</v>
      </c>
      <c r="G176" s="42">
        <v>2254</v>
      </c>
      <c r="H176" s="43">
        <v>2039496500</v>
      </c>
      <c r="I176" s="44">
        <v>4</v>
      </c>
      <c r="J176" s="45" t="s">
        <v>550</v>
      </c>
      <c r="K176" s="83"/>
      <c r="L176" s="75"/>
      <c r="M176" s="79"/>
      <c r="N176" s="59">
        <v>5.105452675</v>
      </c>
      <c r="O176" s="45" t="s">
        <v>550</v>
      </c>
      <c r="P176" s="51"/>
      <c r="Q176" s="83" t="str">
        <f t="shared" si="48"/>
        <v>NO</v>
      </c>
      <c r="R176" s="87" t="s">
        <v>550</v>
      </c>
      <c r="S176" s="49"/>
      <c r="T176" s="53"/>
      <c r="U176" s="53"/>
      <c r="V176" s="48"/>
      <c r="W176" s="60">
        <f t="shared" si="43"/>
        <v>0</v>
      </c>
      <c r="X176" s="40">
        <f t="shared" si="49"/>
        <v>0</v>
      </c>
      <c r="Y176" s="40">
        <f t="shared" si="44"/>
        <v>0</v>
      </c>
      <c r="Z176" s="43">
        <f t="shared" si="45"/>
        <v>0</v>
      </c>
      <c r="AA176" s="96" t="str">
        <f t="shared" si="50"/>
        <v>-</v>
      </c>
      <c r="AB176" s="60">
        <f t="shared" si="51"/>
        <v>0</v>
      </c>
      <c r="AC176" s="40">
        <f t="shared" si="52"/>
        <v>0</v>
      </c>
      <c r="AD176" s="43">
        <f t="shared" si="53"/>
        <v>0</v>
      </c>
      <c r="AE176" s="96" t="str">
        <f t="shared" si="46"/>
        <v>-</v>
      </c>
      <c r="AF176" s="60">
        <f t="shared" si="47"/>
        <v>0</v>
      </c>
    </row>
    <row r="177" spans="1:32" ht="12.75">
      <c r="A177" s="103">
        <v>904830</v>
      </c>
      <c r="B177" s="104">
        <v>151</v>
      </c>
      <c r="C177" s="60" t="s">
        <v>108</v>
      </c>
      <c r="D177" s="40" t="s">
        <v>109</v>
      </c>
      <c r="E177" s="40" t="s">
        <v>110</v>
      </c>
      <c r="F177" s="41">
        <v>6702</v>
      </c>
      <c r="G177" s="42">
        <v>1972</v>
      </c>
      <c r="H177" s="43">
        <v>2035748004</v>
      </c>
      <c r="I177" s="44">
        <v>2</v>
      </c>
      <c r="J177" s="45" t="s">
        <v>550</v>
      </c>
      <c r="K177" s="83"/>
      <c r="L177" s="75"/>
      <c r="M177" s="79"/>
      <c r="N177" s="59">
        <v>22.27499755</v>
      </c>
      <c r="O177" s="45" t="s">
        <v>553</v>
      </c>
      <c r="P177" s="51"/>
      <c r="Q177" s="83" t="str">
        <f t="shared" si="48"/>
        <v>NO</v>
      </c>
      <c r="R177" s="87" t="s">
        <v>550</v>
      </c>
      <c r="S177" s="49"/>
      <c r="T177" s="53"/>
      <c r="U177" s="53"/>
      <c r="V177" s="48"/>
      <c r="W177" s="60">
        <f t="shared" si="43"/>
        <v>0</v>
      </c>
      <c r="X177" s="40">
        <f t="shared" si="49"/>
        <v>0</v>
      </c>
      <c r="Y177" s="40">
        <f t="shared" si="44"/>
        <v>0</v>
      </c>
      <c r="Z177" s="43">
        <f t="shared" si="45"/>
        <v>0</v>
      </c>
      <c r="AA177" s="96" t="str">
        <f t="shared" si="50"/>
        <v>-</v>
      </c>
      <c r="AB177" s="60">
        <f t="shared" si="51"/>
        <v>0</v>
      </c>
      <c r="AC177" s="40">
        <f t="shared" si="52"/>
        <v>1</v>
      </c>
      <c r="AD177" s="43">
        <f t="shared" si="53"/>
        <v>0</v>
      </c>
      <c r="AE177" s="96" t="str">
        <f t="shared" si="46"/>
        <v>-</v>
      </c>
      <c r="AF177" s="60">
        <f t="shared" si="47"/>
        <v>0</v>
      </c>
    </row>
    <row r="178" spans="1:32" ht="12.75">
      <c r="A178" s="103">
        <v>904860</v>
      </c>
      <c r="B178" s="104">
        <v>152</v>
      </c>
      <c r="C178" s="60" t="s">
        <v>111</v>
      </c>
      <c r="D178" s="40" t="s">
        <v>112</v>
      </c>
      <c r="E178" s="40" t="s">
        <v>510</v>
      </c>
      <c r="F178" s="41">
        <v>6385</v>
      </c>
      <c r="G178" s="42">
        <v>2886</v>
      </c>
      <c r="H178" s="43">
        <v>8604445870</v>
      </c>
      <c r="I178" s="44" t="s">
        <v>556</v>
      </c>
      <c r="J178" s="45" t="s">
        <v>550</v>
      </c>
      <c r="K178" s="83"/>
      <c r="L178" s="75"/>
      <c r="M178" s="79"/>
      <c r="N178" s="59">
        <v>5.7382134</v>
      </c>
      <c r="O178" s="45" t="s">
        <v>550</v>
      </c>
      <c r="P178" s="51"/>
      <c r="Q178" s="83" t="str">
        <f t="shared" si="48"/>
        <v>NO</v>
      </c>
      <c r="R178" s="87" t="s">
        <v>550</v>
      </c>
      <c r="S178" s="49"/>
      <c r="T178" s="53"/>
      <c r="U178" s="53"/>
      <c r="V178" s="48"/>
      <c r="W178" s="60">
        <f t="shared" si="43"/>
        <v>0</v>
      </c>
      <c r="X178" s="40">
        <f t="shared" si="49"/>
        <v>0</v>
      </c>
      <c r="Y178" s="40">
        <f t="shared" si="44"/>
        <v>0</v>
      </c>
      <c r="Z178" s="43">
        <f t="shared" si="45"/>
        <v>0</v>
      </c>
      <c r="AA178" s="96" t="str">
        <f t="shared" si="50"/>
        <v>-</v>
      </c>
      <c r="AB178" s="60">
        <f t="shared" si="51"/>
        <v>0</v>
      </c>
      <c r="AC178" s="40">
        <f t="shared" si="52"/>
        <v>0</v>
      </c>
      <c r="AD178" s="43">
        <f t="shared" si="53"/>
        <v>0</v>
      </c>
      <c r="AE178" s="96" t="str">
        <f t="shared" si="46"/>
        <v>-</v>
      </c>
      <c r="AF178" s="60">
        <f t="shared" si="47"/>
        <v>0</v>
      </c>
    </row>
    <row r="179" spans="1:32" ht="12.75">
      <c r="A179" s="103">
        <v>904890</v>
      </c>
      <c r="B179" s="104">
        <v>153</v>
      </c>
      <c r="C179" s="60" t="s">
        <v>113</v>
      </c>
      <c r="D179" s="40" t="s">
        <v>114</v>
      </c>
      <c r="E179" s="40" t="s">
        <v>115</v>
      </c>
      <c r="F179" s="41">
        <v>6795</v>
      </c>
      <c r="G179" s="42">
        <v>2190</v>
      </c>
      <c r="H179" s="43">
        <v>8609454801</v>
      </c>
      <c r="I179" s="44" t="s">
        <v>556</v>
      </c>
      <c r="J179" s="45" t="s">
        <v>550</v>
      </c>
      <c r="K179" s="83"/>
      <c r="L179" s="75"/>
      <c r="M179" s="79"/>
      <c r="N179" s="59">
        <v>0.493949123</v>
      </c>
      <c r="O179" s="45" t="s">
        <v>550</v>
      </c>
      <c r="P179" s="51"/>
      <c r="Q179" s="83" t="str">
        <f t="shared" si="48"/>
        <v>NO</v>
      </c>
      <c r="R179" s="87" t="s">
        <v>550</v>
      </c>
      <c r="S179" s="49"/>
      <c r="T179" s="53"/>
      <c r="U179" s="53"/>
      <c r="V179" s="48"/>
      <c r="W179" s="60">
        <f t="shared" si="43"/>
        <v>0</v>
      </c>
      <c r="X179" s="40">
        <f t="shared" si="49"/>
        <v>0</v>
      </c>
      <c r="Y179" s="40">
        <f t="shared" si="44"/>
        <v>0</v>
      </c>
      <c r="Z179" s="43">
        <f t="shared" si="45"/>
        <v>0</v>
      </c>
      <c r="AA179" s="96" t="str">
        <f t="shared" si="50"/>
        <v>-</v>
      </c>
      <c r="AB179" s="60">
        <f t="shared" si="51"/>
        <v>0</v>
      </c>
      <c r="AC179" s="40">
        <f t="shared" si="52"/>
        <v>0</v>
      </c>
      <c r="AD179" s="43">
        <f t="shared" si="53"/>
        <v>0</v>
      </c>
      <c r="AE179" s="96" t="str">
        <f t="shared" si="46"/>
        <v>-</v>
      </c>
      <c r="AF179" s="60">
        <f t="shared" si="47"/>
        <v>0</v>
      </c>
    </row>
    <row r="180" spans="1:32" ht="12.75">
      <c r="A180" s="103">
        <v>904920</v>
      </c>
      <c r="B180" s="104">
        <v>155</v>
      </c>
      <c r="C180" s="60" t="s">
        <v>116</v>
      </c>
      <c r="D180" s="40" t="s">
        <v>117</v>
      </c>
      <c r="E180" s="40" t="s">
        <v>118</v>
      </c>
      <c r="F180" s="41">
        <v>6107</v>
      </c>
      <c r="G180" s="42">
        <v>2447</v>
      </c>
      <c r="H180" s="43">
        <v>8605233500</v>
      </c>
      <c r="I180" s="44" t="s">
        <v>554</v>
      </c>
      <c r="J180" s="45" t="s">
        <v>550</v>
      </c>
      <c r="K180" s="83"/>
      <c r="L180" s="75"/>
      <c r="M180" s="79"/>
      <c r="N180" s="59">
        <v>3.514499712</v>
      </c>
      <c r="O180" s="45" t="s">
        <v>550</v>
      </c>
      <c r="P180" s="51"/>
      <c r="Q180" s="83" t="str">
        <f t="shared" si="48"/>
        <v>NO</v>
      </c>
      <c r="R180" s="87" t="s">
        <v>550</v>
      </c>
      <c r="S180" s="49"/>
      <c r="T180" s="53"/>
      <c r="U180" s="53"/>
      <c r="V180" s="48"/>
      <c r="W180" s="60">
        <f t="shared" si="43"/>
        <v>0</v>
      </c>
      <c r="X180" s="40">
        <f t="shared" si="49"/>
        <v>0</v>
      </c>
      <c r="Y180" s="40">
        <f t="shared" si="44"/>
        <v>0</v>
      </c>
      <c r="Z180" s="43">
        <f t="shared" si="45"/>
        <v>0</v>
      </c>
      <c r="AA180" s="96" t="str">
        <f t="shared" si="50"/>
        <v>-</v>
      </c>
      <c r="AB180" s="60">
        <f t="shared" si="51"/>
        <v>0</v>
      </c>
      <c r="AC180" s="40">
        <f t="shared" si="52"/>
        <v>0</v>
      </c>
      <c r="AD180" s="43">
        <f t="shared" si="53"/>
        <v>0</v>
      </c>
      <c r="AE180" s="96" t="str">
        <f t="shared" si="46"/>
        <v>-</v>
      </c>
      <c r="AF180" s="60">
        <f t="shared" si="47"/>
        <v>0</v>
      </c>
    </row>
    <row r="181" spans="1:32" ht="12.75">
      <c r="A181" s="103">
        <v>904950</v>
      </c>
      <c r="B181" s="104">
        <v>156</v>
      </c>
      <c r="C181" s="60" t="s">
        <v>119</v>
      </c>
      <c r="D181" s="40" t="s">
        <v>120</v>
      </c>
      <c r="E181" s="40" t="s">
        <v>121</v>
      </c>
      <c r="F181" s="41">
        <v>6516</v>
      </c>
      <c r="G181" s="42">
        <v>1800</v>
      </c>
      <c r="H181" s="43">
        <v>2039374300</v>
      </c>
      <c r="I181" s="44" t="s">
        <v>555</v>
      </c>
      <c r="J181" s="45" t="s">
        <v>550</v>
      </c>
      <c r="K181" s="83"/>
      <c r="L181" s="75"/>
      <c r="M181" s="79"/>
      <c r="N181" s="59">
        <v>11.46032102</v>
      </c>
      <c r="O181" s="45" t="s">
        <v>550</v>
      </c>
      <c r="P181" s="51"/>
      <c r="Q181" s="83" t="str">
        <f t="shared" si="48"/>
        <v>NO</v>
      </c>
      <c r="R181" s="87" t="s">
        <v>550</v>
      </c>
      <c r="S181" s="49"/>
      <c r="T181" s="53"/>
      <c r="U181" s="53"/>
      <c r="V181" s="48"/>
      <c r="W181" s="60">
        <f t="shared" si="43"/>
        <v>0</v>
      </c>
      <c r="X181" s="40">
        <f t="shared" si="49"/>
        <v>0</v>
      </c>
      <c r="Y181" s="40">
        <f t="shared" si="44"/>
        <v>0</v>
      </c>
      <c r="Z181" s="43">
        <f t="shared" si="45"/>
        <v>0</v>
      </c>
      <c r="AA181" s="96" t="str">
        <f t="shared" si="50"/>
        <v>-</v>
      </c>
      <c r="AB181" s="60">
        <f t="shared" si="51"/>
        <v>0</v>
      </c>
      <c r="AC181" s="40">
        <f t="shared" si="52"/>
        <v>0</v>
      </c>
      <c r="AD181" s="43">
        <f t="shared" si="53"/>
        <v>0</v>
      </c>
      <c r="AE181" s="96" t="str">
        <f t="shared" si="46"/>
        <v>-</v>
      </c>
      <c r="AF181" s="60">
        <f t="shared" si="47"/>
        <v>0</v>
      </c>
    </row>
    <row r="182" spans="1:32" ht="12.75">
      <c r="A182" s="103">
        <v>904980</v>
      </c>
      <c r="B182" s="104">
        <v>154</v>
      </c>
      <c r="C182" s="60" t="s">
        <v>122</v>
      </c>
      <c r="D182" s="40" t="s">
        <v>123</v>
      </c>
      <c r="E182" s="40" t="s">
        <v>124</v>
      </c>
      <c r="F182" s="41">
        <v>6498</v>
      </c>
      <c r="G182" s="42">
        <v>1997</v>
      </c>
      <c r="H182" s="43">
        <v>8603996432</v>
      </c>
      <c r="I182" s="44" t="s">
        <v>556</v>
      </c>
      <c r="J182" s="45" t="s">
        <v>550</v>
      </c>
      <c r="K182" s="83" t="s">
        <v>547</v>
      </c>
      <c r="L182" s="97">
        <v>1025</v>
      </c>
      <c r="M182" s="79" t="s">
        <v>548</v>
      </c>
      <c r="N182" s="59">
        <v>3.119092628</v>
      </c>
      <c r="O182" s="45" t="s">
        <v>550</v>
      </c>
      <c r="P182" s="51"/>
      <c r="Q182" s="83" t="str">
        <f t="shared" si="48"/>
        <v>NO</v>
      </c>
      <c r="R182" s="87" t="s">
        <v>550</v>
      </c>
      <c r="S182" s="54">
        <v>21735</v>
      </c>
      <c r="T182" s="55">
        <v>1230</v>
      </c>
      <c r="U182" s="55">
        <v>3084</v>
      </c>
      <c r="V182" s="56">
        <v>2063</v>
      </c>
      <c r="W182" s="60">
        <f t="shared" si="43"/>
        <v>1</v>
      </c>
      <c r="X182" s="40">
        <f t="shared" si="49"/>
        <v>0</v>
      </c>
      <c r="Y182" s="40">
        <f t="shared" si="44"/>
        <v>0</v>
      </c>
      <c r="Z182" s="43">
        <f t="shared" si="45"/>
        <v>0</v>
      </c>
      <c r="AA182" s="96" t="str">
        <f t="shared" si="50"/>
        <v>-</v>
      </c>
      <c r="AB182" s="60">
        <f t="shared" si="51"/>
        <v>0</v>
      </c>
      <c r="AC182" s="40">
        <f t="shared" si="52"/>
        <v>0</v>
      </c>
      <c r="AD182" s="43">
        <f t="shared" si="53"/>
        <v>0</v>
      </c>
      <c r="AE182" s="96" t="str">
        <f t="shared" si="46"/>
        <v>-</v>
      </c>
      <c r="AF182" s="60">
        <f t="shared" si="47"/>
        <v>0</v>
      </c>
    </row>
    <row r="183" spans="1:32" ht="12.75">
      <c r="A183" s="103">
        <v>905010</v>
      </c>
      <c r="B183" s="104">
        <v>157</v>
      </c>
      <c r="C183" s="60" t="s">
        <v>125</v>
      </c>
      <c r="D183" s="40" t="s">
        <v>126</v>
      </c>
      <c r="E183" s="40" t="s">
        <v>165</v>
      </c>
      <c r="F183" s="41">
        <v>6883</v>
      </c>
      <c r="G183" s="42">
        <v>1698</v>
      </c>
      <c r="H183" s="43">
        <v>2032911401</v>
      </c>
      <c r="I183" s="44">
        <v>4</v>
      </c>
      <c r="J183" s="45" t="s">
        <v>550</v>
      </c>
      <c r="K183" s="83"/>
      <c r="L183" s="75"/>
      <c r="M183" s="79"/>
      <c r="N183" s="59">
        <v>1.303680982</v>
      </c>
      <c r="O183" s="45" t="s">
        <v>550</v>
      </c>
      <c r="P183" s="51"/>
      <c r="Q183" s="83" t="str">
        <f t="shared" si="48"/>
        <v>NO</v>
      </c>
      <c r="R183" s="87" t="s">
        <v>550</v>
      </c>
      <c r="S183" s="49"/>
      <c r="T183" s="53"/>
      <c r="U183" s="53"/>
      <c r="V183" s="48"/>
      <c r="W183" s="60">
        <f t="shared" si="43"/>
        <v>0</v>
      </c>
      <c r="X183" s="40">
        <f t="shared" si="49"/>
        <v>0</v>
      </c>
      <c r="Y183" s="40">
        <f t="shared" si="44"/>
        <v>0</v>
      </c>
      <c r="Z183" s="43">
        <f t="shared" si="45"/>
        <v>0</v>
      </c>
      <c r="AA183" s="96" t="str">
        <f t="shared" si="50"/>
        <v>-</v>
      </c>
      <c r="AB183" s="60">
        <f t="shared" si="51"/>
        <v>0</v>
      </c>
      <c r="AC183" s="40">
        <f t="shared" si="52"/>
        <v>0</v>
      </c>
      <c r="AD183" s="43">
        <f t="shared" si="53"/>
        <v>0</v>
      </c>
      <c r="AE183" s="96" t="str">
        <f t="shared" si="46"/>
        <v>-</v>
      </c>
      <c r="AF183" s="60">
        <f t="shared" si="47"/>
        <v>0</v>
      </c>
    </row>
    <row r="184" spans="1:32" ht="12.75">
      <c r="A184" s="103">
        <v>905040</v>
      </c>
      <c r="B184" s="104">
        <v>158</v>
      </c>
      <c r="C184" s="60" t="s">
        <v>127</v>
      </c>
      <c r="D184" s="40" t="s">
        <v>128</v>
      </c>
      <c r="E184" s="40" t="s">
        <v>129</v>
      </c>
      <c r="F184" s="41">
        <v>6880</v>
      </c>
      <c r="G184" s="42">
        <v>3513</v>
      </c>
      <c r="H184" s="43">
        <v>2033411025</v>
      </c>
      <c r="I184" s="44">
        <v>4</v>
      </c>
      <c r="J184" s="45" t="s">
        <v>550</v>
      </c>
      <c r="K184" s="83"/>
      <c r="L184" s="75"/>
      <c r="M184" s="79"/>
      <c r="N184" s="59">
        <v>3.200883002</v>
      </c>
      <c r="O184" s="45" t="s">
        <v>550</v>
      </c>
      <c r="P184" s="51"/>
      <c r="Q184" s="83" t="str">
        <f t="shared" si="48"/>
        <v>NO</v>
      </c>
      <c r="R184" s="87" t="s">
        <v>550</v>
      </c>
      <c r="S184" s="49"/>
      <c r="T184" s="53"/>
      <c r="U184" s="53"/>
      <c r="V184" s="48"/>
      <c r="W184" s="60">
        <f t="shared" si="43"/>
        <v>0</v>
      </c>
      <c r="X184" s="40">
        <f t="shared" si="49"/>
        <v>0</v>
      </c>
      <c r="Y184" s="40">
        <f t="shared" si="44"/>
        <v>0</v>
      </c>
      <c r="Z184" s="43">
        <f t="shared" si="45"/>
        <v>0</v>
      </c>
      <c r="AA184" s="96" t="str">
        <f t="shared" si="50"/>
        <v>-</v>
      </c>
      <c r="AB184" s="60">
        <f t="shared" si="51"/>
        <v>0</v>
      </c>
      <c r="AC184" s="40">
        <f t="shared" si="52"/>
        <v>0</v>
      </c>
      <c r="AD184" s="43">
        <f t="shared" si="53"/>
        <v>0</v>
      </c>
      <c r="AE184" s="96" t="str">
        <f t="shared" si="46"/>
        <v>-</v>
      </c>
      <c r="AF184" s="60">
        <f t="shared" si="47"/>
        <v>0</v>
      </c>
    </row>
    <row r="185" spans="1:32" ht="12.75">
      <c r="A185" s="103">
        <v>905070</v>
      </c>
      <c r="B185" s="104">
        <v>159</v>
      </c>
      <c r="C185" s="60" t="s">
        <v>130</v>
      </c>
      <c r="D185" s="40" t="s">
        <v>131</v>
      </c>
      <c r="E185" s="40" t="s">
        <v>171</v>
      </c>
      <c r="F185" s="41">
        <v>6109</v>
      </c>
      <c r="G185" s="42">
        <v>2798</v>
      </c>
      <c r="H185" s="43">
        <v>8605718110</v>
      </c>
      <c r="I185" s="44">
        <v>4</v>
      </c>
      <c r="J185" s="45" t="s">
        <v>550</v>
      </c>
      <c r="K185" s="83"/>
      <c r="L185" s="75"/>
      <c r="M185" s="79"/>
      <c r="N185" s="59">
        <v>4.122648802</v>
      </c>
      <c r="O185" s="45" t="s">
        <v>550</v>
      </c>
      <c r="P185" s="51"/>
      <c r="Q185" s="83" t="str">
        <f t="shared" si="48"/>
        <v>NO</v>
      </c>
      <c r="R185" s="87" t="s">
        <v>550</v>
      </c>
      <c r="S185" s="49"/>
      <c r="T185" s="53"/>
      <c r="U185" s="53"/>
      <c r="V185" s="48"/>
      <c r="W185" s="60">
        <f t="shared" si="43"/>
        <v>0</v>
      </c>
      <c r="X185" s="40">
        <f t="shared" si="49"/>
        <v>0</v>
      </c>
      <c r="Y185" s="40">
        <f t="shared" si="44"/>
        <v>0</v>
      </c>
      <c r="Z185" s="43">
        <f t="shared" si="45"/>
        <v>0</v>
      </c>
      <c r="AA185" s="96" t="str">
        <f t="shared" si="50"/>
        <v>-</v>
      </c>
      <c r="AB185" s="60">
        <f t="shared" si="51"/>
        <v>0</v>
      </c>
      <c r="AC185" s="40">
        <f t="shared" si="52"/>
        <v>0</v>
      </c>
      <c r="AD185" s="43">
        <f t="shared" si="53"/>
        <v>0</v>
      </c>
      <c r="AE185" s="96" t="str">
        <f t="shared" si="46"/>
        <v>-</v>
      </c>
      <c r="AF185" s="60">
        <f t="shared" si="47"/>
        <v>0</v>
      </c>
    </row>
    <row r="186" spans="1:32" ht="12.75">
      <c r="A186" s="103">
        <v>905100</v>
      </c>
      <c r="B186" s="104">
        <v>160</v>
      </c>
      <c r="C186" s="60" t="s">
        <v>132</v>
      </c>
      <c r="D186" s="40" t="s">
        <v>133</v>
      </c>
      <c r="E186" s="40" t="s">
        <v>134</v>
      </c>
      <c r="F186" s="41">
        <v>6279</v>
      </c>
      <c r="G186" s="42">
        <v>1700</v>
      </c>
      <c r="H186" s="43">
        <v>8604873130</v>
      </c>
      <c r="I186" s="44" t="s">
        <v>556</v>
      </c>
      <c r="J186" s="45" t="s">
        <v>550</v>
      </c>
      <c r="K186" s="83" t="s">
        <v>547</v>
      </c>
      <c r="L186" s="75">
        <v>580</v>
      </c>
      <c r="M186" s="79" t="s">
        <v>548</v>
      </c>
      <c r="N186" s="59">
        <v>4.671532847</v>
      </c>
      <c r="O186" s="45" t="s">
        <v>550</v>
      </c>
      <c r="P186" s="51"/>
      <c r="Q186" s="83" t="str">
        <f t="shared" si="48"/>
        <v>NO</v>
      </c>
      <c r="R186" s="87" t="s">
        <v>550</v>
      </c>
      <c r="S186" s="54">
        <v>18806</v>
      </c>
      <c r="T186" s="55">
        <v>1413</v>
      </c>
      <c r="U186" s="55">
        <v>2267</v>
      </c>
      <c r="V186" s="56">
        <v>2507</v>
      </c>
      <c r="W186" s="60">
        <f t="shared" si="43"/>
        <v>1</v>
      </c>
      <c r="X186" s="40">
        <f t="shared" si="49"/>
        <v>1</v>
      </c>
      <c r="Y186" s="40">
        <f t="shared" si="44"/>
        <v>0</v>
      </c>
      <c r="Z186" s="43">
        <f t="shared" si="45"/>
        <v>0</v>
      </c>
      <c r="AA186" s="96" t="str">
        <f t="shared" si="50"/>
        <v>SRSA</v>
      </c>
      <c r="AB186" s="60">
        <f t="shared" si="51"/>
        <v>0</v>
      </c>
      <c r="AC186" s="40">
        <f t="shared" si="52"/>
        <v>0</v>
      </c>
      <c r="AD186" s="43">
        <f t="shared" si="53"/>
        <v>0</v>
      </c>
      <c r="AE186" s="96" t="str">
        <f t="shared" si="46"/>
        <v>-</v>
      </c>
      <c r="AF186" s="60">
        <f t="shared" si="47"/>
        <v>0</v>
      </c>
    </row>
    <row r="187" spans="1:32" ht="12.75">
      <c r="A187" s="103">
        <v>905130</v>
      </c>
      <c r="B187" s="104">
        <v>161</v>
      </c>
      <c r="C187" s="60" t="s">
        <v>135</v>
      </c>
      <c r="D187" s="40" t="s">
        <v>136</v>
      </c>
      <c r="E187" s="40" t="s">
        <v>137</v>
      </c>
      <c r="F187" s="41">
        <v>6897</v>
      </c>
      <c r="G187" s="42">
        <v>277</v>
      </c>
      <c r="H187" s="43">
        <v>2037623381</v>
      </c>
      <c r="I187" s="44">
        <v>4</v>
      </c>
      <c r="J187" s="45" t="s">
        <v>550</v>
      </c>
      <c r="K187" s="83"/>
      <c r="L187" s="75"/>
      <c r="M187" s="79"/>
      <c r="N187" s="59">
        <v>1.742160279</v>
      </c>
      <c r="O187" s="45" t="s">
        <v>550</v>
      </c>
      <c r="P187" s="51"/>
      <c r="Q187" s="83" t="str">
        <f t="shared" si="48"/>
        <v>NO</v>
      </c>
      <c r="R187" s="87" t="s">
        <v>550</v>
      </c>
      <c r="S187" s="49"/>
      <c r="T187" s="53"/>
      <c r="U187" s="53"/>
      <c r="V187" s="48"/>
      <c r="W187" s="60">
        <f t="shared" si="43"/>
        <v>0</v>
      </c>
      <c r="X187" s="40">
        <f t="shared" si="49"/>
        <v>0</v>
      </c>
      <c r="Y187" s="40">
        <f t="shared" si="44"/>
        <v>0</v>
      </c>
      <c r="Z187" s="43">
        <f t="shared" si="45"/>
        <v>0</v>
      </c>
      <c r="AA187" s="96" t="str">
        <f t="shared" si="50"/>
        <v>-</v>
      </c>
      <c r="AB187" s="60">
        <f t="shared" si="51"/>
        <v>0</v>
      </c>
      <c r="AC187" s="40">
        <f t="shared" si="52"/>
        <v>0</v>
      </c>
      <c r="AD187" s="43">
        <f t="shared" si="53"/>
        <v>0</v>
      </c>
      <c r="AE187" s="96" t="str">
        <f t="shared" si="46"/>
        <v>-</v>
      </c>
      <c r="AF187" s="60">
        <f t="shared" si="47"/>
        <v>0</v>
      </c>
    </row>
    <row r="188" spans="1:32" ht="12.75">
      <c r="A188" s="103">
        <v>905160</v>
      </c>
      <c r="B188" s="104">
        <v>162</v>
      </c>
      <c r="C188" s="60" t="s">
        <v>138</v>
      </c>
      <c r="D188" s="40" t="s">
        <v>139</v>
      </c>
      <c r="E188" s="40" t="s">
        <v>196</v>
      </c>
      <c r="F188" s="41">
        <v>6098</v>
      </c>
      <c r="G188" s="42">
        <v>1228</v>
      </c>
      <c r="H188" s="43">
        <v>8603790706</v>
      </c>
      <c r="I188" s="44" t="s">
        <v>561</v>
      </c>
      <c r="J188" s="45" t="s">
        <v>550</v>
      </c>
      <c r="K188" s="83"/>
      <c r="L188" s="75"/>
      <c r="M188" s="79"/>
      <c r="N188" s="59">
        <v>9.810298103</v>
      </c>
      <c r="O188" s="45" t="s">
        <v>550</v>
      </c>
      <c r="P188" s="51"/>
      <c r="Q188" s="83" t="str">
        <f t="shared" si="48"/>
        <v>NO</v>
      </c>
      <c r="R188" s="87" t="s">
        <v>553</v>
      </c>
      <c r="S188" s="49"/>
      <c r="T188" s="53"/>
      <c r="U188" s="53"/>
      <c r="V188" s="48"/>
      <c r="W188" s="60">
        <f t="shared" si="43"/>
        <v>0</v>
      </c>
      <c r="X188" s="40">
        <f t="shared" si="49"/>
        <v>0</v>
      </c>
      <c r="Y188" s="40">
        <f t="shared" si="44"/>
        <v>0</v>
      </c>
      <c r="Z188" s="43">
        <f t="shared" si="45"/>
        <v>0</v>
      </c>
      <c r="AA188" s="96" t="str">
        <f t="shared" si="50"/>
        <v>-</v>
      </c>
      <c r="AB188" s="60">
        <f t="shared" si="51"/>
        <v>1</v>
      </c>
      <c r="AC188" s="40">
        <f t="shared" si="52"/>
        <v>0</v>
      </c>
      <c r="AD188" s="43">
        <f t="shared" si="53"/>
        <v>0</v>
      </c>
      <c r="AE188" s="96" t="str">
        <f t="shared" si="46"/>
        <v>-</v>
      </c>
      <c r="AF188" s="60">
        <f t="shared" si="47"/>
        <v>0</v>
      </c>
    </row>
    <row r="189" spans="1:32" ht="12.75">
      <c r="A189" s="103">
        <v>905190</v>
      </c>
      <c r="B189" s="104">
        <v>163</v>
      </c>
      <c r="C189" s="60" t="s">
        <v>140</v>
      </c>
      <c r="D189" s="40" t="s">
        <v>141</v>
      </c>
      <c r="E189" s="40" t="s">
        <v>142</v>
      </c>
      <c r="F189" s="41">
        <v>6226</v>
      </c>
      <c r="G189" s="42">
        <v>2202</v>
      </c>
      <c r="H189" s="43">
        <v>8604652310</v>
      </c>
      <c r="I189" s="44" t="s">
        <v>566</v>
      </c>
      <c r="J189" s="45" t="s">
        <v>550</v>
      </c>
      <c r="K189" s="83"/>
      <c r="L189" s="75"/>
      <c r="M189" s="79"/>
      <c r="N189" s="59">
        <v>23.23369565</v>
      </c>
      <c r="O189" s="45" t="s">
        <v>553</v>
      </c>
      <c r="P189" s="51"/>
      <c r="Q189" s="83" t="str">
        <f t="shared" si="48"/>
        <v>NO</v>
      </c>
      <c r="R189" s="87" t="s">
        <v>550</v>
      </c>
      <c r="S189" s="49"/>
      <c r="T189" s="53"/>
      <c r="U189" s="53"/>
      <c r="V189" s="48"/>
      <c r="W189" s="60">
        <f t="shared" si="43"/>
        <v>0</v>
      </c>
      <c r="X189" s="40">
        <f t="shared" si="49"/>
        <v>0</v>
      </c>
      <c r="Y189" s="40">
        <f t="shared" si="44"/>
        <v>0</v>
      </c>
      <c r="Z189" s="43">
        <f t="shared" si="45"/>
        <v>0</v>
      </c>
      <c r="AA189" s="96" t="str">
        <f t="shared" si="50"/>
        <v>-</v>
      </c>
      <c r="AB189" s="60">
        <f t="shared" si="51"/>
        <v>0</v>
      </c>
      <c r="AC189" s="40">
        <f t="shared" si="52"/>
        <v>1</v>
      </c>
      <c r="AD189" s="43">
        <f t="shared" si="53"/>
        <v>0</v>
      </c>
      <c r="AE189" s="96" t="str">
        <f t="shared" si="46"/>
        <v>-</v>
      </c>
      <c r="AF189" s="60">
        <f t="shared" si="47"/>
        <v>0</v>
      </c>
    </row>
    <row r="190" spans="1:32" ht="12.75">
      <c r="A190" s="103">
        <v>905250</v>
      </c>
      <c r="B190" s="104">
        <v>165</v>
      </c>
      <c r="C190" s="60" t="s">
        <v>145</v>
      </c>
      <c r="D190" s="40" t="s">
        <v>146</v>
      </c>
      <c r="E190" s="40" t="s">
        <v>147</v>
      </c>
      <c r="F190" s="41">
        <v>6096</v>
      </c>
      <c r="G190" s="42">
        <v>2399</v>
      </c>
      <c r="H190" s="43">
        <v>8602925000</v>
      </c>
      <c r="I190" s="44">
        <v>4</v>
      </c>
      <c r="J190" s="45" t="s">
        <v>550</v>
      </c>
      <c r="K190" s="83"/>
      <c r="L190" s="75"/>
      <c r="M190" s="79"/>
      <c r="N190" s="59">
        <v>4.211511465</v>
      </c>
      <c r="O190" s="45" t="s">
        <v>550</v>
      </c>
      <c r="P190" s="51"/>
      <c r="Q190" s="83" t="str">
        <f t="shared" si="48"/>
        <v>NO</v>
      </c>
      <c r="R190" s="87" t="s">
        <v>550</v>
      </c>
      <c r="S190" s="49"/>
      <c r="T190" s="53"/>
      <c r="U190" s="53"/>
      <c r="V190" s="48"/>
      <c r="W190" s="60">
        <f t="shared" si="43"/>
        <v>0</v>
      </c>
      <c r="X190" s="40">
        <f t="shared" si="49"/>
        <v>0</v>
      </c>
      <c r="Y190" s="40">
        <f t="shared" si="44"/>
        <v>0</v>
      </c>
      <c r="Z190" s="43">
        <f t="shared" si="45"/>
        <v>0</v>
      </c>
      <c r="AA190" s="96" t="str">
        <f t="shared" si="50"/>
        <v>-</v>
      </c>
      <c r="AB190" s="60">
        <f t="shared" si="51"/>
        <v>0</v>
      </c>
      <c r="AC190" s="40">
        <f t="shared" si="52"/>
        <v>0</v>
      </c>
      <c r="AD190" s="43">
        <f t="shared" si="53"/>
        <v>0</v>
      </c>
      <c r="AE190" s="96" t="str">
        <f t="shared" si="46"/>
        <v>-</v>
      </c>
      <c r="AF190" s="60">
        <f t="shared" si="47"/>
        <v>0</v>
      </c>
    </row>
    <row r="191" spans="1:32" ht="12.75">
      <c r="A191" s="103">
        <v>905220</v>
      </c>
      <c r="B191" s="104">
        <v>164</v>
      </c>
      <c r="C191" s="60" t="s">
        <v>143</v>
      </c>
      <c r="D191" s="40" t="s">
        <v>144</v>
      </c>
      <c r="E191" s="40" t="s">
        <v>508</v>
      </c>
      <c r="F191" s="41">
        <v>6095</v>
      </c>
      <c r="G191" s="42">
        <v>10</v>
      </c>
      <c r="H191" s="43">
        <v>8606872000</v>
      </c>
      <c r="I191" s="44">
        <v>4</v>
      </c>
      <c r="J191" s="45" t="s">
        <v>550</v>
      </c>
      <c r="K191" s="83"/>
      <c r="L191" s="75"/>
      <c r="M191" s="79"/>
      <c r="N191" s="59">
        <v>3.61354127</v>
      </c>
      <c r="O191" s="45" t="s">
        <v>550</v>
      </c>
      <c r="P191" s="51"/>
      <c r="Q191" s="83" t="str">
        <f t="shared" si="48"/>
        <v>NO</v>
      </c>
      <c r="R191" s="87" t="s">
        <v>550</v>
      </c>
      <c r="S191" s="49"/>
      <c r="T191" s="53"/>
      <c r="U191" s="53"/>
      <c r="V191" s="48"/>
      <c r="W191" s="60">
        <f t="shared" si="43"/>
        <v>0</v>
      </c>
      <c r="X191" s="40">
        <f t="shared" si="49"/>
        <v>0</v>
      </c>
      <c r="Y191" s="40">
        <f t="shared" si="44"/>
        <v>0</v>
      </c>
      <c r="Z191" s="43">
        <f t="shared" si="45"/>
        <v>0</v>
      </c>
      <c r="AA191" s="96" t="str">
        <f t="shared" si="50"/>
        <v>-</v>
      </c>
      <c r="AB191" s="60">
        <f t="shared" si="51"/>
        <v>0</v>
      </c>
      <c r="AC191" s="40">
        <f t="shared" si="52"/>
        <v>0</v>
      </c>
      <c r="AD191" s="43">
        <f t="shared" si="53"/>
        <v>0</v>
      </c>
      <c r="AE191" s="96" t="str">
        <f t="shared" si="46"/>
        <v>-</v>
      </c>
      <c r="AF191" s="60">
        <f t="shared" si="47"/>
        <v>0</v>
      </c>
    </row>
    <row r="192" spans="1:32" ht="12.75">
      <c r="A192" s="103">
        <v>905280</v>
      </c>
      <c r="B192" s="104">
        <v>166</v>
      </c>
      <c r="C192" s="60" t="s">
        <v>148</v>
      </c>
      <c r="D192" s="40" t="s">
        <v>149</v>
      </c>
      <c r="E192" s="40" t="s">
        <v>150</v>
      </c>
      <c r="F192" s="41">
        <v>6716</v>
      </c>
      <c r="G192" s="42">
        <v>2035</v>
      </c>
      <c r="H192" s="43">
        <v>2038798183</v>
      </c>
      <c r="I192" s="44" t="s">
        <v>556</v>
      </c>
      <c r="J192" s="45" t="s">
        <v>550</v>
      </c>
      <c r="K192" s="83"/>
      <c r="L192" s="75"/>
      <c r="M192" s="79"/>
      <c r="N192" s="59">
        <v>2.943121693</v>
      </c>
      <c r="O192" s="45" t="s">
        <v>550</v>
      </c>
      <c r="P192" s="51"/>
      <c r="Q192" s="83" t="str">
        <f t="shared" si="48"/>
        <v>NO</v>
      </c>
      <c r="R192" s="87" t="s">
        <v>550</v>
      </c>
      <c r="S192" s="49"/>
      <c r="T192" s="53"/>
      <c r="U192" s="53"/>
      <c r="V192" s="48"/>
      <c r="W192" s="60">
        <f t="shared" si="43"/>
        <v>0</v>
      </c>
      <c r="X192" s="40">
        <f t="shared" si="49"/>
        <v>0</v>
      </c>
      <c r="Y192" s="40">
        <f t="shared" si="44"/>
        <v>0</v>
      </c>
      <c r="Z192" s="43">
        <f t="shared" si="45"/>
        <v>0</v>
      </c>
      <c r="AA192" s="96" t="str">
        <f t="shared" si="50"/>
        <v>-</v>
      </c>
      <c r="AB192" s="60">
        <f t="shared" si="51"/>
        <v>0</v>
      </c>
      <c r="AC192" s="40">
        <f t="shared" si="52"/>
        <v>0</v>
      </c>
      <c r="AD192" s="43">
        <f t="shared" si="53"/>
        <v>0</v>
      </c>
      <c r="AE192" s="96" t="str">
        <f t="shared" si="46"/>
        <v>-</v>
      </c>
      <c r="AF192" s="60">
        <f t="shared" si="47"/>
        <v>0</v>
      </c>
    </row>
    <row r="193" spans="1:32" ht="12.75">
      <c r="A193" s="103">
        <v>905310</v>
      </c>
      <c r="B193" s="104">
        <v>167</v>
      </c>
      <c r="C193" s="60" t="s">
        <v>151</v>
      </c>
      <c r="D193" s="40" t="s">
        <v>152</v>
      </c>
      <c r="E193" s="40" t="s">
        <v>32</v>
      </c>
      <c r="F193" s="41">
        <v>6525</v>
      </c>
      <c r="G193" s="42">
        <v>2099</v>
      </c>
      <c r="H193" s="43">
        <v>2033876631</v>
      </c>
      <c r="I193" s="44" t="s">
        <v>556</v>
      </c>
      <c r="J193" s="45" t="s">
        <v>550</v>
      </c>
      <c r="K193" s="83"/>
      <c r="L193" s="75"/>
      <c r="M193" s="79"/>
      <c r="N193" s="59">
        <v>4.869565217</v>
      </c>
      <c r="O193" s="45" t="s">
        <v>550</v>
      </c>
      <c r="P193" s="51"/>
      <c r="Q193" s="83" t="str">
        <f t="shared" si="48"/>
        <v>NO</v>
      </c>
      <c r="R193" s="87" t="s">
        <v>550</v>
      </c>
      <c r="S193" s="49"/>
      <c r="T193" s="53"/>
      <c r="U193" s="53"/>
      <c r="V193" s="48"/>
      <c r="W193" s="60">
        <f t="shared" si="43"/>
        <v>0</v>
      </c>
      <c r="X193" s="40">
        <f t="shared" si="49"/>
        <v>0</v>
      </c>
      <c r="Y193" s="40">
        <f t="shared" si="44"/>
        <v>0</v>
      </c>
      <c r="Z193" s="43">
        <f t="shared" si="45"/>
        <v>0</v>
      </c>
      <c r="AA193" s="96" t="str">
        <f t="shared" si="50"/>
        <v>-</v>
      </c>
      <c r="AB193" s="60">
        <f t="shared" si="51"/>
        <v>0</v>
      </c>
      <c r="AC193" s="40">
        <f t="shared" si="52"/>
        <v>0</v>
      </c>
      <c r="AD193" s="43">
        <f t="shared" si="53"/>
        <v>0</v>
      </c>
      <c r="AE193" s="96" t="str">
        <f t="shared" si="46"/>
        <v>-</v>
      </c>
      <c r="AF193" s="60">
        <f t="shared" si="47"/>
        <v>0</v>
      </c>
    </row>
    <row r="194" spans="1:32" ht="12.75">
      <c r="A194" s="103">
        <v>905373</v>
      </c>
      <c r="B194" s="104">
        <v>903</v>
      </c>
      <c r="C194" s="60" t="s">
        <v>160</v>
      </c>
      <c r="D194" s="40" t="s">
        <v>161</v>
      </c>
      <c r="E194" s="40" t="s">
        <v>155</v>
      </c>
      <c r="F194" s="41">
        <v>6281</v>
      </c>
      <c r="G194" s="42">
        <v>2303</v>
      </c>
      <c r="H194" s="43">
        <v>8609286575</v>
      </c>
      <c r="I194" s="44">
        <v>8</v>
      </c>
      <c r="J194" s="45" t="s">
        <v>553</v>
      </c>
      <c r="K194" s="83" t="s">
        <v>548</v>
      </c>
      <c r="L194" s="97">
        <v>1075</v>
      </c>
      <c r="M194" s="79" t="s">
        <v>548</v>
      </c>
      <c r="N194" s="59" t="s">
        <v>551</v>
      </c>
      <c r="O194" s="45" t="s">
        <v>551</v>
      </c>
      <c r="P194" s="51"/>
      <c r="Q194" s="83" t="str">
        <f t="shared" si="48"/>
        <v>NO</v>
      </c>
      <c r="R194" s="87" t="s">
        <v>553</v>
      </c>
      <c r="S194" s="54">
        <v>19930</v>
      </c>
      <c r="T194" s="55">
        <v>1154</v>
      </c>
      <c r="U194" s="55">
        <v>2944</v>
      </c>
      <c r="V194" s="56">
        <v>3961</v>
      </c>
      <c r="W194" s="60">
        <f t="shared" si="43"/>
        <v>1</v>
      </c>
      <c r="X194" s="40">
        <f t="shared" si="49"/>
        <v>0</v>
      </c>
      <c r="Y194" s="40">
        <f t="shared" si="44"/>
        <v>0</v>
      </c>
      <c r="Z194" s="43">
        <f t="shared" si="45"/>
        <v>0</v>
      </c>
      <c r="AA194" s="96" t="str">
        <f t="shared" si="50"/>
        <v>-</v>
      </c>
      <c r="AB194" s="60">
        <f t="shared" si="51"/>
        <v>1</v>
      </c>
      <c r="AC194" s="40">
        <f t="shared" si="52"/>
        <v>0</v>
      </c>
      <c r="AD194" s="43">
        <f t="shared" si="53"/>
        <v>0</v>
      </c>
      <c r="AE194" s="96" t="str">
        <f t="shared" si="46"/>
        <v>-</v>
      </c>
      <c r="AF194" s="60">
        <f t="shared" si="47"/>
        <v>0</v>
      </c>
    </row>
    <row r="195" spans="1:32" ht="12.75">
      <c r="A195" s="103">
        <v>905370</v>
      </c>
      <c r="B195" s="104">
        <v>169</v>
      </c>
      <c r="C195" s="60" t="s">
        <v>153</v>
      </c>
      <c r="D195" s="40" t="s">
        <v>154</v>
      </c>
      <c r="E195" s="40" t="s">
        <v>155</v>
      </c>
      <c r="F195" s="41">
        <v>6281</v>
      </c>
      <c r="G195" s="42">
        <v>3009</v>
      </c>
      <c r="H195" s="43">
        <v>8609287453</v>
      </c>
      <c r="I195" s="44">
        <v>8</v>
      </c>
      <c r="J195" s="45" t="s">
        <v>553</v>
      </c>
      <c r="K195" s="83" t="s">
        <v>548</v>
      </c>
      <c r="L195" s="75">
        <v>994</v>
      </c>
      <c r="M195" s="79" t="s">
        <v>548</v>
      </c>
      <c r="N195" s="59">
        <v>6.02739726</v>
      </c>
      <c r="O195" s="45" t="s">
        <v>550</v>
      </c>
      <c r="P195" s="51"/>
      <c r="Q195" s="83" t="str">
        <f t="shared" si="48"/>
        <v>NO</v>
      </c>
      <c r="R195" s="87" t="s">
        <v>553</v>
      </c>
      <c r="S195" s="54">
        <v>17437</v>
      </c>
      <c r="T195" s="55">
        <v>1053</v>
      </c>
      <c r="U195" s="55">
        <v>2679</v>
      </c>
      <c r="V195" s="56">
        <v>3592</v>
      </c>
      <c r="W195" s="60">
        <f t="shared" si="43"/>
        <v>1</v>
      </c>
      <c r="X195" s="40">
        <f t="shared" si="49"/>
        <v>0</v>
      </c>
      <c r="Y195" s="40">
        <f t="shared" si="44"/>
        <v>0</v>
      </c>
      <c r="Z195" s="43">
        <f t="shared" si="45"/>
        <v>0</v>
      </c>
      <c r="AA195" s="96" t="str">
        <f t="shared" si="50"/>
        <v>-</v>
      </c>
      <c r="AB195" s="60">
        <f t="shared" si="51"/>
        <v>1</v>
      </c>
      <c r="AC195" s="40">
        <f t="shared" si="52"/>
        <v>0</v>
      </c>
      <c r="AD195" s="43">
        <f t="shared" si="53"/>
        <v>0</v>
      </c>
      <c r="AE195" s="96" t="str">
        <f t="shared" si="46"/>
        <v>-</v>
      </c>
      <c r="AF195" s="60">
        <f t="shared" si="47"/>
        <v>0</v>
      </c>
    </row>
    <row r="196" spans="1:7" ht="12.75">
      <c r="A196" s="29"/>
      <c r="F196" s="31"/>
      <c r="G196" s="30"/>
    </row>
    <row r="197" spans="1:7" ht="12.75">
      <c r="A197" s="29"/>
      <c r="F197" s="31"/>
      <c r="G197" s="30"/>
    </row>
    <row r="198" spans="1:7" ht="12.75">
      <c r="A198" s="29"/>
      <c r="F198" s="31"/>
      <c r="G198" s="30"/>
    </row>
    <row r="199" spans="1:7" ht="12.75">
      <c r="A199" s="29"/>
      <c r="F199" s="31"/>
      <c r="G199" s="30"/>
    </row>
    <row r="200" spans="1:7" ht="12.75">
      <c r="A200" s="29"/>
      <c r="F200" s="31"/>
      <c r="G200" s="30"/>
    </row>
    <row r="201" spans="1:7" ht="12.75">
      <c r="A201" s="29"/>
      <c r="F201" s="31"/>
      <c r="G201" s="30"/>
    </row>
    <row r="202" spans="1:7" ht="12.75">
      <c r="A202" s="29"/>
      <c r="F202" s="31"/>
      <c r="G202" s="30"/>
    </row>
    <row r="203" spans="1:7" ht="12.75">
      <c r="A203" s="29"/>
      <c r="F203" s="31"/>
      <c r="G203" s="30"/>
    </row>
    <row r="204" spans="1:7" ht="12.75">
      <c r="A204" s="29"/>
      <c r="F204" s="31"/>
      <c r="G204" s="30"/>
    </row>
    <row r="205" spans="1:7" ht="12.75">
      <c r="A205" s="29"/>
      <c r="F205" s="31"/>
      <c r="G205" s="30"/>
    </row>
    <row r="206" spans="1:7" ht="12.75">
      <c r="A206" s="29"/>
      <c r="F206" s="31"/>
      <c r="G206" s="30"/>
    </row>
    <row r="207" spans="1:7" ht="12.75">
      <c r="A207" s="29"/>
      <c r="F207" s="31"/>
      <c r="G207" s="30"/>
    </row>
    <row r="208" spans="1:7" ht="12.75">
      <c r="A208" s="29"/>
      <c r="F208" s="31"/>
      <c r="G208" s="30"/>
    </row>
    <row r="209" spans="1:7" ht="12.75">
      <c r="A209" s="29"/>
      <c r="F209" s="31"/>
      <c r="G209" s="30"/>
    </row>
    <row r="210" spans="1:7" ht="12.75">
      <c r="A210" s="29"/>
      <c r="F210" s="31"/>
      <c r="G210" s="30"/>
    </row>
    <row r="211" spans="1:7" ht="12.75">
      <c r="A211" s="29"/>
      <c r="F211" s="31"/>
      <c r="G211" s="30"/>
    </row>
    <row r="212" spans="1:7" ht="12.75">
      <c r="A212" s="29"/>
      <c r="F212" s="31"/>
      <c r="G212" s="30"/>
    </row>
    <row r="213" spans="1:7" ht="12.75">
      <c r="A213" s="29"/>
      <c r="F213" s="31"/>
      <c r="G213" s="30"/>
    </row>
    <row r="214" spans="1:7" ht="12.75">
      <c r="A214" s="29"/>
      <c r="F214" s="31"/>
      <c r="G214" s="30"/>
    </row>
    <row r="215" spans="1:7" ht="12.75">
      <c r="A215" s="29"/>
      <c r="F215" s="31"/>
      <c r="G215" s="30"/>
    </row>
    <row r="216" spans="1:7" ht="12.75">
      <c r="A216" s="29"/>
      <c r="F216" s="31"/>
      <c r="G216" s="30"/>
    </row>
    <row r="217" spans="1:7" ht="12.75">
      <c r="A217" s="29"/>
      <c r="F217" s="31"/>
      <c r="G217" s="30"/>
    </row>
    <row r="218" spans="1:7" ht="12.75">
      <c r="A218" s="29"/>
      <c r="F218" s="31"/>
      <c r="G218" s="30"/>
    </row>
    <row r="219" spans="1:7" ht="12.75">
      <c r="A219" s="29"/>
      <c r="F219" s="31"/>
      <c r="G219" s="30"/>
    </row>
    <row r="220" spans="1:7" ht="12.75">
      <c r="A220" s="29"/>
      <c r="F220" s="31"/>
      <c r="G220" s="30"/>
    </row>
    <row r="221" spans="1:7" ht="12.75">
      <c r="A221" s="29"/>
      <c r="F221" s="31"/>
      <c r="G221" s="30"/>
    </row>
    <row r="222" spans="1:7" ht="12.75">
      <c r="A222" s="29"/>
      <c r="F222" s="31"/>
      <c r="G222" s="30"/>
    </row>
    <row r="223" spans="1:7" ht="12.75">
      <c r="A223" s="29"/>
      <c r="F223" s="31"/>
      <c r="G223" s="30"/>
    </row>
    <row r="224" spans="1:7" ht="12.75">
      <c r="A224" s="29"/>
      <c r="F224" s="31"/>
      <c r="G224" s="30"/>
    </row>
    <row r="225" spans="1:7" ht="12.75">
      <c r="A225" s="29"/>
      <c r="F225" s="31"/>
      <c r="G225" s="30"/>
    </row>
    <row r="226" spans="1:7" ht="12.75">
      <c r="A226" s="29"/>
      <c r="F226" s="31"/>
      <c r="G226" s="30"/>
    </row>
    <row r="227" spans="1:7" ht="12.75">
      <c r="A227" s="29"/>
      <c r="F227" s="31"/>
      <c r="G227" s="30"/>
    </row>
    <row r="228" spans="1:7" ht="12.75">
      <c r="A228" s="29"/>
      <c r="F228" s="31"/>
      <c r="G228" s="30"/>
    </row>
    <row r="229" spans="1:7" ht="12.75">
      <c r="A229" s="29"/>
      <c r="F229" s="31"/>
      <c r="G229" s="30"/>
    </row>
    <row r="230" spans="1:7" ht="12.75">
      <c r="A230" s="29"/>
      <c r="F230" s="31"/>
      <c r="G230" s="30"/>
    </row>
    <row r="231" spans="1:7" ht="12.75">
      <c r="A231" s="29"/>
      <c r="F231" s="31"/>
      <c r="G231" s="30"/>
    </row>
    <row r="232" spans="1:7" ht="12.75">
      <c r="A232" s="29"/>
      <c r="F232" s="31"/>
      <c r="G232" s="30"/>
    </row>
    <row r="233" spans="1:7" ht="12.75">
      <c r="A233" s="29"/>
      <c r="F233" s="31"/>
      <c r="G233" s="30"/>
    </row>
    <row r="234" spans="1:7" ht="12.75">
      <c r="A234" s="29"/>
      <c r="F234" s="31"/>
      <c r="G234" s="30"/>
    </row>
    <row r="235" spans="1:7" ht="12.75">
      <c r="A235" s="29"/>
      <c r="F235" s="31"/>
      <c r="G235" s="30"/>
    </row>
    <row r="236" spans="1:7" ht="12.75">
      <c r="A236" s="29"/>
      <c r="F236" s="31"/>
      <c r="G236" s="30"/>
    </row>
    <row r="237" spans="1:7" ht="12.75">
      <c r="A237" s="29"/>
      <c r="F237" s="31"/>
      <c r="G237" s="30"/>
    </row>
    <row r="238" spans="1:7" ht="12.75">
      <c r="A238" s="29"/>
      <c r="F238" s="31"/>
      <c r="G238" s="30"/>
    </row>
    <row r="239" spans="1:7" ht="12.75">
      <c r="A239" s="29"/>
      <c r="F239" s="31"/>
      <c r="G239" s="30"/>
    </row>
    <row r="240" ht="12.75">
      <c r="A240" s="29"/>
    </row>
    <row r="241" ht="12.75">
      <c r="A241" s="29"/>
    </row>
    <row r="242" ht="12.75">
      <c r="A242" s="29"/>
    </row>
    <row r="243" ht="12.75">
      <c r="A243" s="29"/>
    </row>
    <row r="244" ht="12.75">
      <c r="A244" s="29"/>
    </row>
    <row r="245" ht="12.75">
      <c r="A245" s="29"/>
    </row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spans="6:16" ht="12.75">
      <c r="F272" s="17"/>
      <c r="N272" s="26"/>
      <c r="P272" s="14"/>
    </row>
    <row r="273" spans="6:16" ht="12.75">
      <c r="F273" s="17"/>
      <c r="N273" s="26"/>
      <c r="P273" s="14"/>
    </row>
    <row r="274" spans="6:16" ht="12.75">
      <c r="F274" s="17"/>
      <c r="N274" s="26"/>
      <c r="P274" s="14"/>
    </row>
    <row r="275" spans="6:16" ht="12.75">
      <c r="F275" s="17"/>
      <c r="N275" s="26"/>
      <c r="P275" s="14"/>
    </row>
    <row r="276" spans="6:16" ht="12.75">
      <c r="F276" s="17"/>
      <c r="N276" s="26"/>
      <c r="P276" s="14"/>
    </row>
    <row r="277" spans="6:16" ht="12.75">
      <c r="F277" s="17"/>
      <c r="N277" s="26"/>
      <c r="P277" s="14"/>
    </row>
    <row r="278" spans="6:16" ht="12.75">
      <c r="F278" s="17"/>
      <c r="N278" s="26"/>
      <c r="P278" s="14"/>
    </row>
    <row r="279" spans="6:16" ht="12.75">
      <c r="F279" s="17"/>
      <c r="N279" s="26"/>
      <c r="P279" s="14"/>
    </row>
    <row r="280" spans="6:16" ht="12.75">
      <c r="F280" s="17"/>
      <c r="N280" s="26"/>
      <c r="P280" s="14"/>
    </row>
    <row r="281" spans="6:16" ht="12.75">
      <c r="F281" s="17"/>
      <c r="N281" s="26"/>
      <c r="P281" s="14"/>
    </row>
    <row r="282" spans="6:16" ht="12.75">
      <c r="F282" s="17"/>
      <c r="N282" s="26"/>
      <c r="P282" s="14"/>
    </row>
    <row r="283" spans="6:16" ht="12.75">
      <c r="F283" s="17"/>
      <c r="N283" s="26"/>
      <c r="P283" s="14"/>
    </row>
    <row r="284" spans="6:16" ht="12.75">
      <c r="F284" s="17"/>
      <c r="N284" s="26"/>
      <c r="P284" s="14"/>
    </row>
    <row r="285" spans="6:16" ht="12.75">
      <c r="F285" s="17"/>
      <c r="N285" s="26"/>
      <c r="P285" s="14"/>
    </row>
    <row r="286" spans="6:16" ht="12.75">
      <c r="F286" s="17"/>
      <c r="N286" s="26"/>
      <c r="P286" s="14"/>
    </row>
    <row r="287" spans="6:16" ht="12.75">
      <c r="F287" s="17"/>
      <c r="N287" s="26"/>
      <c r="P287" s="14"/>
    </row>
    <row r="288" spans="6:16" ht="12.75">
      <c r="F288" s="17"/>
      <c r="N288" s="26"/>
      <c r="P288" s="14"/>
    </row>
    <row r="289" spans="6:16" ht="12.75">
      <c r="F289" s="17"/>
      <c r="N289" s="26"/>
      <c r="P289" s="14"/>
    </row>
    <row r="290" spans="6:16" ht="12.75">
      <c r="F290" s="17"/>
      <c r="N290" s="26"/>
      <c r="P290" s="14"/>
    </row>
    <row r="291" spans="6:16" ht="12.75">
      <c r="F291" s="17"/>
      <c r="N291" s="26"/>
      <c r="P291" s="14"/>
    </row>
    <row r="292" spans="6:16" ht="12.75">
      <c r="F292" s="17"/>
      <c r="N292" s="26"/>
      <c r="P292" s="14"/>
    </row>
    <row r="293" spans="6:16" ht="12.75">
      <c r="F293" s="17"/>
      <c r="N293" s="26"/>
      <c r="P293" s="14"/>
    </row>
    <row r="294" spans="6:16" ht="12.75">
      <c r="F294" s="17"/>
      <c r="N294" s="26"/>
      <c r="P294" s="14"/>
    </row>
    <row r="295" spans="6:16" ht="12.75">
      <c r="F295" s="17"/>
      <c r="N295" s="26"/>
      <c r="P295" s="14"/>
    </row>
    <row r="296" spans="6:16" ht="12.75">
      <c r="F296" s="17"/>
      <c r="N296" s="26"/>
      <c r="P296" s="14"/>
    </row>
    <row r="297" spans="6:16" ht="12.75">
      <c r="F297" s="17"/>
      <c r="N297" s="26"/>
      <c r="P297" s="14"/>
    </row>
    <row r="298" spans="6:16" ht="12.75">
      <c r="F298" s="17"/>
      <c r="N298" s="26"/>
      <c r="P298" s="14"/>
    </row>
    <row r="299" spans="6:16" ht="12.75">
      <c r="F299" s="17"/>
      <c r="N299" s="26"/>
      <c r="P299" s="14"/>
    </row>
    <row r="300" spans="6:16" ht="12.75">
      <c r="F300" s="17"/>
      <c r="N300" s="26"/>
      <c r="P300" s="14"/>
    </row>
    <row r="301" spans="6:16" ht="12.75">
      <c r="F301" s="17"/>
      <c r="N301" s="26"/>
      <c r="P301" s="14"/>
    </row>
    <row r="302" spans="6:16" ht="12.75">
      <c r="F302" s="17"/>
      <c r="N302" s="26"/>
      <c r="P302" s="14"/>
    </row>
    <row r="303" spans="6:16" ht="12.75">
      <c r="F303" s="17"/>
      <c r="N303" s="26"/>
      <c r="P303" s="14"/>
    </row>
    <row r="304" spans="6:16" ht="12.75">
      <c r="F304" s="17"/>
      <c r="N304" s="26"/>
      <c r="P304" s="14"/>
    </row>
    <row r="305" spans="6:16" ht="12.75">
      <c r="F305" s="17"/>
      <c r="N305" s="26"/>
      <c r="P305" s="14"/>
    </row>
    <row r="306" spans="6:16" ht="12.75">
      <c r="F306" s="17"/>
      <c r="N306" s="26"/>
      <c r="P306" s="14"/>
    </row>
    <row r="307" spans="6:16" ht="12.75">
      <c r="F307" s="17"/>
      <c r="N307" s="26"/>
      <c r="P307" s="14"/>
    </row>
    <row r="308" spans="6:16" ht="12.75">
      <c r="F308" s="17"/>
      <c r="N308" s="26"/>
      <c r="P308" s="14"/>
    </row>
    <row r="309" spans="6:16" ht="12.75">
      <c r="F309" s="17"/>
      <c r="N309" s="26"/>
      <c r="P309" s="14"/>
    </row>
    <row r="310" spans="6:16" ht="12.75">
      <c r="F310" s="17"/>
      <c r="N310" s="26"/>
      <c r="P310" s="14"/>
    </row>
    <row r="311" spans="6:16" ht="12.75">
      <c r="F311" s="17"/>
      <c r="N311" s="26"/>
      <c r="P311" s="14"/>
    </row>
    <row r="312" spans="6:16" ht="12.75">
      <c r="F312" s="17"/>
      <c r="N312" s="26"/>
      <c r="P312" s="14"/>
    </row>
    <row r="313" spans="6:16" ht="12.75">
      <c r="F313" s="17"/>
      <c r="N313" s="26"/>
      <c r="P313" s="14"/>
    </row>
    <row r="314" spans="6:16" ht="12.75">
      <c r="F314" s="17"/>
      <c r="N314" s="26"/>
      <c r="P314" s="14"/>
    </row>
    <row r="315" spans="6:16" ht="12.75">
      <c r="F315" s="17"/>
      <c r="N315" s="26"/>
      <c r="P315" s="14"/>
    </row>
    <row r="316" spans="6:16" ht="12.75">
      <c r="F316" s="17"/>
      <c r="N316" s="26"/>
      <c r="P316" s="14"/>
    </row>
    <row r="317" spans="6:16" ht="12.75">
      <c r="F317" s="17"/>
      <c r="N317" s="26"/>
      <c r="P317" s="14"/>
    </row>
    <row r="318" spans="6:16" ht="12.75">
      <c r="F318" s="17"/>
      <c r="N318" s="26"/>
      <c r="P318" s="14"/>
    </row>
    <row r="319" spans="6:16" ht="12.75">
      <c r="F319" s="17"/>
      <c r="N319" s="26"/>
      <c r="P319" s="14"/>
    </row>
    <row r="320" spans="6:16" ht="12.75">
      <c r="F320" s="17"/>
      <c r="N320" s="26"/>
      <c r="P320" s="14"/>
    </row>
    <row r="321" spans="6:16" ht="12.75">
      <c r="F321" s="17"/>
      <c r="N321" s="26"/>
      <c r="P321" s="14"/>
    </row>
    <row r="322" spans="6:16" ht="12.75">
      <c r="F322" s="17"/>
      <c r="N322" s="26"/>
      <c r="P322" s="14"/>
    </row>
    <row r="323" spans="6:16" ht="12.75">
      <c r="F323" s="17"/>
      <c r="N323" s="26"/>
      <c r="P323" s="14"/>
    </row>
    <row r="324" spans="6:16" ht="12.75">
      <c r="F324" s="17"/>
      <c r="N324" s="26"/>
      <c r="P324" s="14"/>
    </row>
    <row r="325" spans="6:16" ht="12.75">
      <c r="F325" s="17"/>
      <c r="N325" s="26"/>
      <c r="P325" s="14"/>
    </row>
    <row r="326" spans="6:16" ht="12.75">
      <c r="F326" s="17"/>
      <c r="N326" s="26"/>
      <c r="P326" s="14"/>
    </row>
    <row r="327" spans="6:16" ht="12.75">
      <c r="F327" s="17"/>
      <c r="N327" s="26"/>
      <c r="P327" s="14"/>
    </row>
    <row r="328" spans="6:16" ht="12.75">
      <c r="F328" s="17"/>
      <c r="N328" s="26"/>
      <c r="P328" s="14"/>
    </row>
    <row r="329" spans="6:16" ht="12.75">
      <c r="F329" s="17"/>
      <c r="N329" s="26"/>
      <c r="P329" s="14"/>
    </row>
    <row r="330" spans="6:16" ht="12.75">
      <c r="F330" s="17"/>
      <c r="N330" s="26"/>
      <c r="P330" s="14"/>
    </row>
    <row r="331" spans="6:16" ht="12.75">
      <c r="F331" s="17"/>
      <c r="N331" s="26"/>
      <c r="P331" s="14"/>
    </row>
    <row r="332" spans="6:16" ht="12.75">
      <c r="F332" s="17"/>
      <c r="N332" s="26"/>
      <c r="P332" s="14"/>
    </row>
    <row r="333" spans="6:16" ht="12.75">
      <c r="F333" s="17"/>
      <c r="N333" s="26"/>
      <c r="P333" s="14"/>
    </row>
    <row r="334" spans="6:16" ht="12.75">
      <c r="F334" s="17"/>
      <c r="N334" s="26"/>
      <c r="P334" s="14"/>
    </row>
    <row r="335" spans="6:16" ht="12.75">
      <c r="F335" s="17"/>
      <c r="N335" s="26"/>
      <c r="P335" s="14"/>
    </row>
    <row r="336" spans="6:16" ht="12.75">
      <c r="F336" s="17"/>
      <c r="N336" s="26"/>
      <c r="P336" s="14"/>
    </row>
    <row r="337" spans="6:16" ht="12.75">
      <c r="F337" s="17"/>
      <c r="N337" s="26"/>
      <c r="P337" s="14"/>
    </row>
    <row r="338" spans="6:16" ht="12.75">
      <c r="F338" s="17"/>
      <c r="N338" s="26"/>
      <c r="P338" s="14"/>
    </row>
    <row r="339" spans="6:16" ht="12.75">
      <c r="F339" s="17"/>
      <c r="N339" s="26"/>
      <c r="P339" s="14"/>
    </row>
    <row r="340" spans="6:16" ht="12.75">
      <c r="F340" s="17"/>
      <c r="N340" s="26"/>
      <c r="P340" s="14"/>
    </row>
    <row r="341" spans="6:16" ht="12.75">
      <c r="F341" s="17"/>
      <c r="N341" s="26"/>
      <c r="P341" s="14"/>
    </row>
    <row r="342" spans="6:16" ht="12.75">
      <c r="F342" s="17"/>
      <c r="N342" s="26"/>
      <c r="P342" s="14"/>
    </row>
    <row r="343" spans="6:16" ht="12.75">
      <c r="F343" s="17"/>
      <c r="N343" s="26"/>
      <c r="P343" s="14"/>
    </row>
    <row r="344" spans="6:16" ht="12.75">
      <c r="F344" s="17"/>
      <c r="N344" s="26"/>
      <c r="P344" s="14"/>
    </row>
    <row r="345" spans="6:16" ht="12.75">
      <c r="F345" s="17"/>
      <c r="N345" s="26"/>
      <c r="P345" s="14"/>
    </row>
    <row r="346" spans="6:16" ht="12.75">
      <c r="F346" s="17"/>
      <c r="N346" s="26"/>
      <c r="P346" s="14"/>
    </row>
    <row r="347" spans="6:16" ht="12.75">
      <c r="F347" s="17"/>
      <c r="N347" s="26"/>
      <c r="P347" s="14"/>
    </row>
    <row r="348" spans="6:16" ht="12.75">
      <c r="F348" s="17"/>
      <c r="N348" s="26"/>
      <c r="P348" s="14"/>
    </row>
    <row r="349" spans="6:16" ht="12.75">
      <c r="F349" s="17"/>
      <c r="N349" s="26"/>
      <c r="P349" s="14"/>
    </row>
    <row r="350" spans="6:16" ht="12.75">
      <c r="F350" s="17"/>
      <c r="N350" s="26"/>
      <c r="P350" s="14"/>
    </row>
    <row r="351" spans="6:16" ht="12.75">
      <c r="F351" s="17"/>
      <c r="N351" s="26"/>
      <c r="P351" s="14"/>
    </row>
    <row r="352" spans="6:16" ht="12.75">
      <c r="F352" s="17"/>
      <c r="N352" s="26"/>
      <c r="P352" s="14"/>
    </row>
    <row r="353" spans="6:16" ht="12.75">
      <c r="F353" s="17"/>
      <c r="N353" s="26"/>
      <c r="P353" s="14"/>
    </row>
    <row r="354" spans="6:16" ht="12.75">
      <c r="F354" s="17"/>
      <c r="N354" s="26"/>
      <c r="P354" s="14"/>
    </row>
    <row r="355" spans="6:16" ht="12.75">
      <c r="F355" s="17"/>
      <c r="N355" s="26"/>
      <c r="P355" s="14"/>
    </row>
    <row r="356" spans="6:16" ht="12.75">
      <c r="F356" s="17"/>
      <c r="N356" s="26"/>
      <c r="P356" s="14"/>
    </row>
    <row r="357" spans="6:16" ht="12.75">
      <c r="F357" s="17"/>
      <c r="N357" s="26"/>
      <c r="P357" s="14"/>
    </row>
    <row r="358" spans="6:16" ht="12.75">
      <c r="F358" s="17"/>
      <c r="N358" s="26"/>
      <c r="P358" s="14"/>
    </row>
    <row r="359" spans="6:16" ht="12.75">
      <c r="F359" s="17"/>
      <c r="N359" s="26"/>
      <c r="P359" s="14"/>
    </row>
    <row r="360" spans="6:16" ht="12.75">
      <c r="F360" s="17"/>
      <c r="N360" s="26"/>
      <c r="P360" s="14"/>
    </row>
    <row r="361" spans="6:16" ht="12.75">
      <c r="F361" s="17"/>
      <c r="N361" s="26"/>
      <c r="P361" s="14"/>
    </row>
    <row r="362" spans="6:16" ht="12.75">
      <c r="F362" s="17"/>
      <c r="N362" s="26"/>
      <c r="P362" s="14"/>
    </row>
    <row r="363" spans="6:16" ht="12.75">
      <c r="F363" s="17"/>
      <c r="N363" s="26"/>
      <c r="P363" s="14"/>
    </row>
    <row r="364" spans="6:16" ht="12.75">
      <c r="F364" s="17"/>
      <c r="N364" s="26"/>
      <c r="P364" s="14"/>
    </row>
    <row r="365" spans="6:16" ht="12.75">
      <c r="F365" s="17"/>
      <c r="N365" s="26"/>
      <c r="P365" s="14"/>
    </row>
    <row r="366" spans="6:16" ht="12.75">
      <c r="F366" s="17"/>
      <c r="N366" s="26"/>
      <c r="P366" s="14"/>
    </row>
    <row r="367" spans="6:16" ht="12.75">
      <c r="F367" s="17"/>
      <c r="N367" s="26"/>
      <c r="P367" s="14"/>
    </row>
    <row r="368" spans="6:16" ht="12.75">
      <c r="F368" s="17"/>
      <c r="N368" s="26"/>
      <c r="P368" s="14"/>
    </row>
    <row r="369" spans="6:16" ht="12.75">
      <c r="F369" s="17"/>
      <c r="N369" s="26"/>
      <c r="P369" s="14"/>
    </row>
    <row r="370" spans="6:16" ht="12.75">
      <c r="F370" s="17"/>
      <c r="N370" s="26"/>
      <c r="P370" s="14"/>
    </row>
    <row r="371" spans="6:16" ht="12.75">
      <c r="F371" s="17"/>
      <c r="N371" s="26"/>
      <c r="P371" s="14"/>
    </row>
    <row r="372" spans="6:16" ht="12.75">
      <c r="F372" s="17"/>
      <c r="N372" s="26"/>
      <c r="P372" s="14"/>
    </row>
    <row r="373" spans="6:16" ht="12.75">
      <c r="F373" s="17"/>
      <c r="N373" s="26"/>
      <c r="P373" s="14"/>
    </row>
    <row r="374" spans="6:16" ht="12.75">
      <c r="F374" s="17"/>
      <c r="N374" s="26"/>
      <c r="P374" s="14"/>
    </row>
    <row r="375" spans="6:16" ht="12.75">
      <c r="F375" s="17"/>
      <c r="N375" s="26"/>
      <c r="P375" s="14"/>
    </row>
    <row r="376" spans="6:16" ht="12.75">
      <c r="F376" s="17"/>
      <c r="N376" s="26"/>
      <c r="P376" s="14"/>
    </row>
    <row r="377" spans="6:16" ht="12.75">
      <c r="F377" s="17"/>
      <c r="N377" s="26"/>
      <c r="P377" s="14"/>
    </row>
    <row r="378" spans="6:16" ht="12.75">
      <c r="F378" s="17"/>
      <c r="N378" s="26"/>
      <c r="P378" s="14"/>
    </row>
    <row r="379" spans="6:16" ht="12.75">
      <c r="F379" s="17"/>
      <c r="N379" s="26"/>
      <c r="P379" s="14"/>
    </row>
    <row r="380" spans="6:16" ht="12.75">
      <c r="F380" s="17"/>
      <c r="N380" s="26"/>
      <c r="P380" s="14"/>
    </row>
    <row r="381" spans="6:16" ht="12.75">
      <c r="F381" s="17"/>
      <c r="N381" s="26"/>
      <c r="P381" s="14"/>
    </row>
    <row r="382" spans="6:16" ht="12.75">
      <c r="F382" s="17"/>
      <c r="N382" s="26"/>
      <c r="P382" s="14"/>
    </row>
    <row r="383" spans="6:16" ht="12.75">
      <c r="F383" s="17"/>
      <c r="N383" s="26"/>
      <c r="P383" s="14"/>
    </row>
    <row r="384" spans="6:16" ht="12.75">
      <c r="F384" s="17"/>
      <c r="N384" s="26"/>
      <c r="P384" s="14"/>
    </row>
    <row r="385" spans="6:16" ht="12.75">
      <c r="F385" s="17"/>
      <c r="N385" s="26"/>
      <c r="P385" s="14"/>
    </row>
    <row r="386" spans="6:16" ht="12.75">
      <c r="F386" s="17"/>
      <c r="N386" s="26"/>
      <c r="P386" s="14"/>
    </row>
    <row r="387" spans="6:16" ht="12.75">
      <c r="F387" s="17"/>
      <c r="N387" s="26"/>
      <c r="P387" s="14"/>
    </row>
    <row r="388" spans="6:16" ht="12.75">
      <c r="F388" s="17"/>
      <c r="N388" s="26"/>
      <c r="P388" s="14"/>
    </row>
    <row r="389" spans="6:16" ht="12.75">
      <c r="F389" s="17"/>
      <c r="N389" s="26"/>
      <c r="P389" s="14"/>
    </row>
    <row r="390" spans="6:16" ht="12.75">
      <c r="F390" s="17"/>
      <c r="N390" s="26"/>
      <c r="P390" s="14"/>
    </row>
    <row r="391" spans="6:16" ht="12.75">
      <c r="F391" s="17"/>
      <c r="N391" s="26"/>
      <c r="P391" s="14"/>
    </row>
    <row r="392" spans="6:16" ht="12.75">
      <c r="F392" s="17"/>
      <c r="N392" s="26"/>
      <c r="P392" s="14"/>
    </row>
    <row r="393" spans="6:16" ht="12.75">
      <c r="F393" s="17"/>
      <c r="N393" s="26"/>
      <c r="P393" s="14"/>
    </row>
    <row r="394" spans="6:16" ht="12.75">
      <c r="F394" s="17"/>
      <c r="N394" s="26"/>
      <c r="P394" s="14"/>
    </row>
    <row r="395" spans="6:16" ht="12.75">
      <c r="F395" s="17"/>
      <c r="N395" s="26"/>
      <c r="P395" s="14"/>
    </row>
    <row r="396" spans="6:16" ht="12.75">
      <c r="F396" s="17"/>
      <c r="N396" s="26"/>
      <c r="P396" s="14"/>
    </row>
    <row r="397" spans="6:16" ht="12.75">
      <c r="F397" s="17"/>
      <c r="N397" s="26"/>
      <c r="P397" s="14"/>
    </row>
    <row r="398" spans="6:16" ht="12.75">
      <c r="F398" s="17"/>
      <c r="N398" s="26"/>
      <c r="P398" s="14"/>
    </row>
    <row r="399" spans="6:16" ht="12.75">
      <c r="F399" s="17"/>
      <c r="N399" s="26"/>
      <c r="P399" s="14"/>
    </row>
    <row r="400" spans="6:16" ht="12.75">
      <c r="F400" s="17"/>
      <c r="N400" s="26"/>
      <c r="P400" s="14"/>
    </row>
    <row r="401" spans="6:16" ht="12.75">
      <c r="F401" s="17"/>
      <c r="N401" s="26"/>
      <c r="P401" s="14"/>
    </row>
    <row r="402" spans="6:16" ht="12.75">
      <c r="F402" s="17"/>
      <c r="N402" s="26"/>
      <c r="P402" s="14"/>
    </row>
    <row r="403" spans="6:16" ht="12.75">
      <c r="F403" s="17"/>
      <c r="N403" s="26"/>
      <c r="P403" s="14"/>
    </row>
    <row r="404" spans="6:16" ht="12.75">
      <c r="F404" s="17"/>
      <c r="N404" s="26"/>
      <c r="P404" s="14"/>
    </row>
    <row r="405" spans="6:16" ht="12.75">
      <c r="F405" s="17"/>
      <c r="N405" s="26"/>
      <c r="P405" s="14"/>
    </row>
    <row r="406" spans="6:16" ht="12.75">
      <c r="F406" s="17"/>
      <c r="N406" s="26"/>
      <c r="P406" s="14"/>
    </row>
    <row r="407" spans="6:16" ht="12.75">
      <c r="F407" s="17"/>
      <c r="N407" s="26"/>
      <c r="P407" s="14"/>
    </row>
    <row r="408" spans="6:16" ht="12.75">
      <c r="F408" s="17"/>
      <c r="N408" s="26"/>
      <c r="P408" s="14"/>
    </row>
    <row r="409" spans="6:16" ht="12.75">
      <c r="F409" s="17"/>
      <c r="N409" s="26"/>
      <c r="P409" s="14"/>
    </row>
    <row r="410" spans="6:16" ht="12.75">
      <c r="F410" s="17"/>
      <c r="N410" s="26"/>
      <c r="P410" s="14"/>
    </row>
    <row r="411" spans="6:16" ht="12.75">
      <c r="F411" s="17"/>
      <c r="N411" s="26"/>
      <c r="P411" s="14"/>
    </row>
    <row r="412" spans="6:16" ht="12.75">
      <c r="F412" s="17"/>
      <c r="N412" s="26"/>
      <c r="P412" s="14"/>
    </row>
    <row r="413" spans="6:16" ht="12.75">
      <c r="F413" s="17"/>
      <c r="N413" s="26"/>
      <c r="P413" s="14"/>
    </row>
    <row r="414" spans="6:16" ht="12.75">
      <c r="F414" s="17"/>
      <c r="N414" s="26"/>
      <c r="P414" s="14"/>
    </row>
    <row r="415" spans="6:16" ht="12.75">
      <c r="F415" s="17"/>
      <c r="N415" s="26"/>
      <c r="P415" s="14"/>
    </row>
    <row r="416" spans="6:16" ht="12.75">
      <c r="F416" s="17"/>
      <c r="N416" s="26"/>
      <c r="P416" s="14"/>
    </row>
    <row r="417" spans="6:16" ht="12.75">
      <c r="F417" s="17"/>
      <c r="N417" s="26"/>
      <c r="P417" s="14"/>
    </row>
    <row r="418" spans="6:16" ht="12.75">
      <c r="F418" s="17"/>
      <c r="N418" s="26"/>
      <c r="P418" s="14"/>
    </row>
    <row r="419" spans="6:16" ht="12.75">
      <c r="F419" s="17"/>
      <c r="N419" s="26"/>
      <c r="P419" s="14"/>
    </row>
    <row r="420" spans="6:16" ht="12.75">
      <c r="F420" s="17"/>
      <c r="N420" s="26"/>
      <c r="P420" s="14"/>
    </row>
    <row r="421" spans="6:16" ht="12.75">
      <c r="F421" s="17"/>
      <c r="N421" s="26"/>
      <c r="P421" s="14"/>
    </row>
    <row r="422" spans="6:16" ht="12.75">
      <c r="F422" s="17"/>
      <c r="N422" s="26"/>
      <c r="P422" s="14"/>
    </row>
    <row r="423" spans="6:16" ht="12.75">
      <c r="F423" s="17"/>
      <c r="N423" s="26"/>
      <c r="P423" s="14"/>
    </row>
    <row r="424" spans="6:16" ht="12.75">
      <c r="F424" s="17"/>
      <c r="N424" s="26"/>
      <c r="P424" s="14"/>
    </row>
    <row r="425" spans="6:16" ht="12.75">
      <c r="F425" s="17"/>
      <c r="N425" s="26"/>
      <c r="P425" s="14"/>
    </row>
    <row r="426" spans="6:16" ht="12.75">
      <c r="F426" s="17"/>
      <c r="N426" s="26"/>
      <c r="P426" s="14"/>
    </row>
    <row r="427" spans="6:16" ht="12.75">
      <c r="F427" s="17"/>
      <c r="N427" s="26"/>
      <c r="P427" s="14"/>
    </row>
    <row r="428" spans="6:16" ht="12.75">
      <c r="F428" s="17"/>
      <c r="N428" s="26"/>
      <c r="P428" s="14"/>
    </row>
    <row r="429" spans="6:16" ht="12.75">
      <c r="F429" s="17"/>
      <c r="N429" s="26"/>
      <c r="P429" s="14"/>
    </row>
    <row r="430" spans="6:16" ht="12.75">
      <c r="F430" s="17"/>
      <c r="N430" s="26"/>
      <c r="P430" s="14"/>
    </row>
    <row r="431" spans="6:16" ht="12.75">
      <c r="F431" s="17"/>
      <c r="N431" s="26"/>
      <c r="P431" s="14"/>
    </row>
    <row r="432" spans="6:16" ht="12.75">
      <c r="F432" s="17"/>
      <c r="N432" s="26"/>
      <c r="P432" s="14"/>
    </row>
    <row r="433" spans="6:16" ht="12.75">
      <c r="F433" s="17"/>
      <c r="N433" s="26"/>
      <c r="P433" s="14"/>
    </row>
    <row r="434" spans="6:16" ht="12.75">
      <c r="F434" s="17"/>
      <c r="N434" s="26"/>
      <c r="P434" s="14"/>
    </row>
    <row r="435" spans="6:16" ht="12.75">
      <c r="F435" s="17"/>
      <c r="N435" s="26"/>
      <c r="P435" s="14"/>
    </row>
    <row r="436" spans="6:16" ht="12.75">
      <c r="F436" s="17"/>
      <c r="N436" s="26"/>
      <c r="P436" s="14"/>
    </row>
    <row r="437" spans="6:16" ht="12.75">
      <c r="F437" s="17"/>
      <c r="N437" s="26"/>
      <c r="P437" s="14"/>
    </row>
    <row r="438" spans="6:16" ht="12.75">
      <c r="F438" s="17"/>
      <c r="N438" s="26"/>
      <c r="P438" s="14"/>
    </row>
    <row r="439" spans="6:16" ht="12.75">
      <c r="F439" s="17"/>
      <c r="N439" s="26"/>
      <c r="P439" s="14"/>
    </row>
    <row r="440" spans="6:16" ht="12.75">
      <c r="F440" s="17"/>
      <c r="N440" s="26"/>
      <c r="P440" s="14"/>
    </row>
    <row r="441" spans="6:16" ht="12.75">
      <c r="F441" s="17"/>
      <c r="N441" s="26"/>
      <c r="P441" s="14"/>
    </row>
    <row r="442" spans="6:16" ht="12.75">
      <c r="F442" s="17"/>
      <c r="N442" s="26"/>
      <c r="P442" s="14"/>
    </row>
    <row r="443" spans="6:16" ht="12.75">
      <c r="F443" s="17"/>
      <c r="N443" s="26"/>
      <c r="P443" s="14"/>
    </row>
    <row r="444" spans="6:16" ht="12.75">
      <c r="F444" s="17"/>
      <c r="N444" s="26"/>
      <c r="P444" s="14"/>
    </row>
    <row r="445" spans="6:16" ht="12.75">
      <c r="F445" s="17"/>
      <c r="N445" s="26"/>
      <c r="P445" s="14"/>
    </row>
    <row r="446" spans="6:16" ht="12.75">
      <c r="F446" s="17"/>
      <c r="N446" s="26"/>
      <c r="P446" s="14"/>
    </row>
    <row r="447" spans="6:16" ht="12.75">
      <c r="F447" s="17"/>
      <c r="N447" s="26"/>
      <c r="P447" s="14"/>
    </row>
    <row r="448" spans="6:16" ht="12.75">
      <c r="F448" s="17"/>
      <c r="N448" s="26"/>
      <c r="P448" s="14"/>
    </row>
    <row r="449" spans="6:16" ht="12.75">
      <c r="F449" s="17"/>
      <c r="N449" s="26"/>
      <c r="P449" s="14"/>
    </row>
    <row r="450" spans="6:16" ht="12.75">
      <c r="F450" s="17"/>
      <c r="N450" s="26"/>
      <c r="P450" s="14"/>
    </row>
    <row r="451" spans="6:16" ht="12.75">
      <c r="F451" s="17"/>
      <c r="N451" s="26"/>
      <c r="P451" s="14"/>
    </row>
    <row r="452" spans="6:16" ht="12.75">
      <c r="F452" s="17"/>
      <c r="N452" s="26"/>
      <c r="P452" s="14"/>
    </row>
    <row r="453" spans="6:16" ht="12.75">
      <c r="F453" s="17"/>
      <c r="N453" s="26"/>
      <c r="P453" s="14"/>
    </row>
    <row r="454" spans="6:16" ht="12.75">
      <c r="F454" s="17"/>
      <c r="N454" s="26"/>
      <c r="P454" s="14"/>
    </row>
    <row r="455" spans="6:16" ht="12.75">
      <c r="F455" s="17"/>
      <c r="N455" s="26"/>
      <c r="P455" s="14"/>
    </row>
    <row r="456" spans="6:16" ht="12.75">
      <c r="F456" s="17"/>
      <c r="N456" s="26"/>
      <c r="P456" s="14"/>
    </row>
    <row r="457" spans="6:16" ht="12.75">
      <c r="F457" s="17"/>
      <c r="N457" s="26"/>
      <c r="P457" s="14"/>
    </row>
    <row r="458" spans="6:16" ht="12.75">
      <c r="F458" s="17"/>
      <c r="N458" s="26"/>
      <c r="P458" s="14"/>
    </row>
    <row r="459" spans="6:16" ht="12.75">
      <c r="F459" s="17"/>
      <c r="N459" s="26"/>
      <c r="P459" s="14"/>
    </row>
    <row r="460" spans="6:16" ht="12.75">
      <c r="F460" s="17"/>
      <c r="N460" s="26"/>
      <c r="P460" s="14"/>
    </row>
    <row r="461" spans="6:16" ht="12.75">
      <c r="F461" s="17"/>
      <c r="N461" s="26"/>
      <c r="P461" s="14"/>
    </row>
    <row r="462" spans="6:16" ht="12.75">
      <c r="F462" s="17"/>
      <c r="N462" s="26"/>
      <c r="P462" s="14"/>
    </row>
    <row r="463" spans="6:16" ht="12.75">
      <c r="F463" s="17"/>
      <c r="N463" s="26"/>
      <c r="P463" s="14"/>
    </row>
    <row r="464" spans="6:16" ht="12.75">
      <c r="F464" s="17"/>
      <c r="N464" s="26"/>
      <c r="P464" s="14"/>
    </row>
    <row r="465" spans="6:16" ht="12.75">
      <c r="F465" s="17"/>
      <c r="N465" s="26"/>
      <c r="P465" s="14"/>
    </row>
    <row r="466" spans="6:16" ht="12.75">
      <c r="F466" s="17"/>
      <c r="N466" s="26"/>
      <c r="P466" s="14"/>
    </row>
    <row r="467" spans="6:16" ht="12.75">
      <c r="F467" s="17"/>
      <c r="N467" s="26"/>
      <c r="P467" s="14"/>
    </row>
    <row r="468" spans="6:16" ht="12.75">
      <c r="F468" s="17"/>
      <c r="N468" s="26"/>
      <c r="P468" s="14"/>
    </row>
    <row r="469" spans="6:16" ht="12.75">
      <c r="F469" s="17"/>
      <c r="N469" s="26"/>
      <c r="P469" s="14"/>
    </row>
    <row r="470" spans="6:16" ht="12.75">
      <c r="F470" s="17"/>
      <c r="N470" s="26"/>
      <c r="P470" s="14"/>
    </row>
    <row r="471" spans="6:16" ht="12.75">
      <c r="F471" s="17"/>
      <c r="N471" s="26"/>
      <c r="P471" s="14"/>
    </row>
    <row r="472" spans="6:16" ht="12.75">
      <c r="F472" s="17"/>
      <c r="N472" s="26"/>
      <c r="P472" s="14"/>
    </row>
    <row r="473" spans="6:16" ht="12.75">
      <c r="F473" s="17"/>
      <c r="N473" s="26"/>
      <c r="P473" s="14"/>
    </row>
    <row r="474" spans="6:16" ht="12.75">
      <c r="F474" s="17"/>
      <c r="N474" s="26"/>
      <c r="P474" s="14"/>
    </row>
    <row r="475" spans="6:16" ht="12.75">
      <c r="F475" s="17"/>
      <c r="N475" s="26"/>
      <c r="P475" s="14"/>
    </row>
    <row r="476" spans="6:16" ht="12.75">
      <c r="F476" s="17"/>
      <c r="N476" s="26"/>
      <c r="P476" s="14"/>
    </row>
    <row r="477" spans="6:16" ht="12.75">
      <c r="F477" s="17"/>
      <c r="N477" s="26"/>
      <c r="P477" s="14"/>
    </row>
    <row r="478" spans="6:16" ht="12.75">
      <c r="F478" s="17"/>
      <c r="N478" s="26"/>
      <c r="P478" s="14"/>
    </row>
    <row r="479" spans="6:16" ht="12.75">
      <c r="F479" s="17"/>
      <c r="N479" s="26"/>
      <c r="P479" s="14"/>
    </row>
    <row r="480" spans="6:16" ht="12.75">
      <c r="F480" s="17"/>
      <c r="N480" s="26"/>
      <c r="P480" s="14"/>
    </row>
    <row r="481" spans="6:16" ht="12.75">
      <c r="F481" s="17"/>
      <c r="N481" s="26"/>
      <c r="P481" s="14"/>
    </row>
    <row r="482" spans="6:16" ht="12.75">
      <c r="F482" s="17"/>
      <c r="N482" s="26"/>
      <c r="P482" s="14"/>
    </row>
    <row r="483" spans="6:16" ht="12.75">
      <c r="F483" s="17"/>
      <c r="N483" s="26"/>
      <c r="P483" s="14"/>
    </row>
    <row r="484" spans="6:16" ht="12.75">
      <c r="F484" s="17"/>
      <c r="N484" s="26"/>
      <c r="P484" s="14"/>
    </row>
    <row r="485" spans="6:16" ht="12.75">
      <c r="F485" s="17"/>
      <c r="N485" s="26"/>
      <c r="P485" s="14"/>
    </row>
    <row r="486" spans="6:16" ht="12.75">
      <c r="F486" s="17"/>
      <c r="N486" s="26"/>
      <c r="P486" s="14"/>
    </row>
    <row r="487" spans="6:16" ht="12.75">
      <c r="F487" s="17"/>
      <c r="N487" s="26"/>
      <c r="P487" s="14"/>
    </row>
    <row r="488" spans="6:16" ht="12.75">
      <c r="F488" s="17"/>
      <c r="N488" s="26"/>
      <c r="P488" s="14"/>
    </row>
    <row r="489" spans="6:16" ht="12.75">
      <c r="F489" s="17"/>
      <c r="N489" s="26"/>
      <c r="P489" s="14"/>
    </row>
    <row r="490" spans="6:16" ht="12.75">
      <c r="F490" s="17"/>
      <c r="N490" s="26"/>
      <c r="P490" s="14"/>
    </row>
    <row r="491" spans="6:16" ht="12.75">
      <c r="F491" s="17"/>
      <c r="N491" s="26"/>
      <c r="P491" s="14"/>
    </row>
    <row r="492" spans="6:16" ht="12.75">
      <c r="F492" s="17"/>
      <c r="N492" s="26"/>
      <c r="P492" s="14"/>
    </row>
    <row r="493" spans="6:16" ht="12.75">
      <c r="F493" s="17"/>
      <c r="N493" s="26"/>
      <c r="P493" s="14"/>
    </row>
    <row r="494" spans="6:16" ht="12.75">
      <c r="F494" s="17"/>
      <c r="N494" s="26"/>
      <c r="P494" s="14"/>
    </row>
    <row r="495" spans="6:16" ht="12.75">
      <c r="F495" s="17"/>
      <c r="N495" s="26"/>
      <c r="P495" s="14"/>
    </row>
    <row r="496" spans="6:16" ht="12.75">
      <c r="F496" s="17"/>
      <c r="N496" s="26"/>
      <c r="P496" s="14"/>
    </row>
    <row r="497" spans="6:16" ht="12.75">
      <c r="F497" s="17"/>
      <c r="N497" s="26"/>
      <c r="P497" s="14"/>
    </row>
    <row r="498" spans="6:16" ht="12.75">
      <c r="F498" s="17"/>
      <c r="N498" s="26"/>
      <c r="P498" s="14"/>
    </row>
    <row r="499" spans="6:16" ht="12.75">
      <c r="F499" s="17"/>
      <c r="N499" s="26"/>
      <c r="P499" s="14"/>
    </row>
    <row r="500" spans="6:16" ht="12.75">
      <c r="F500" s="17"/>
      <c r="N500" s="26"/>
      <c r="P500" s="14"/>
    </row>
    <row r="501" spans="6:16" ht="12.75">
      <c r="F501" s="17"/>
      <c r="N501" s="26"/>
      <c r="P501" s="14"/>
    </row>
    <row r="502" spans="6:16" ht="12.75">
      <c r="F502" s="17"/>
      <c r="N502" s="26"/>
      <c r="P502" s="14"/>
    </row>
    <row r="503" spans="6:16" ht="12.75">
      <c r="F503" s="17"/>
      <c r="N503" s="26"/>
      <c r="P503" s="14"/>
    </row>
    <row r="504" spans="6:16" ht="12.75">
      <c r="F504" s="17"/>
      <c r="N504" s="26"/>
      <c r="P504" s="14"/>
    </row>
    <row r="505" spans="6:16" ht="12.75">
      <c r="F505" s="17"/>
      <c r="N505" s="26"/>
      <c r="P505" s="14"/>
    </row>
    <row r="506" spans="6:16" ht="12.75">
      <c r="F506" s="17"/>
      <c r="N506" s="26"/>
      <c r="P506" s="14"/>
    </row>
    <row r="507" spans="6:16" ht="12.75">
      <c r="F507" s="17"/>
      <c r="N507" s="26"/>
      <c r="P507" s="14"/>
    </row>
    <row r="508" spans="6:16" ht="12.75">
      <c r="F508" s="17"/>
      <c r="N508" s="26"/>
      <c r="P508" s="14"/>
    </row>
    <row r="509" spans="6:16" ht="12.75">
      <c r="F509" s="17"/>
      <c r="N509" s="26"/>
      <c r="P509" s="14"/>
    </row>
    <row r="510" spans="6:16" ht="12.75">
      <c r="F510" s="17"/>
      <c r="N510" s="26"/>
      <c r="P510" s="14"/>
    </row>
    <row r="511" spans="6:16" ht="12.75">
      <c r="F511" s="17"/>
      <c r="N511" s="26"/>
      <c r="P511" s="14"/>
    </row>
    <row r="512" spans="6:16" ht="12.75">
      <c r="F512" s="17"/>
      <c r="N512" s="26"/>
      <c r="P512" s="14"/>
    </row>
    <row r="513" spans="6:16" ht="12.75">
      <c r="F513" s="17"/>
      <c r="N513" s="26"/>
      <c r="P513" s="14"/>
    </row>
    <row r="514" spans="6:16" ht="12.75">
      <c r="F514" s="17"/>
      <c r="N514" s="26"/>
      <c r="P514" s="14"/>
    </row>
    <row r="515" spans="6:16" ht="12.75">
      <c r="F515" s="17"/>
      <c r="N515" s="26"/>
      <c r="P515" s="14"/>
    </row>
    <row r="516" spans="6:16" ht="12.75">
      <c r="F516" s="17"/>
      <c r="N516" s="26"/>
      <c r="P516" s="14"/>
    </row>
    <row r="517" spans="6:16" ht="12.75">
      <c r="F517" s="17"/>
      <c r="N517" s="26"/>
      <c r="P517" s="14"/>
    </row>
    <row r="518" spans="6:16" ht="12.75">
      <c r="F518" s="17"/>
      <c r="N518" s="26"/>
      <c r="P518" s="14"/>
    </row>
    <row r="519" spans="6:16" ht="12.75">
      <c r="F519" s="17"/>
      <c r="N519" s="26"/>
      <c r="P519" s="14"/>
    </row>
    <row r="520" spans="6:16" ht="12.75">
      <c r="F520" s="17"/>
      <c r="N520" s="26"/>
      <c r="P520" s="14"/>
    </row>
    <row r="521" spans="6:16" ht="12.75">
      <c r="F521" s="17"/>
      <c r="N521" s="26"/>
      <c r="P521" s="14"/>
    </row>
    <row r="522" spans="6:16" ht="12.75">
      <c r="F522" s="17"/>
      <c r="N522" s="26"/>
      <c r="P522" s="14"/>
    </row>
    <row r="523" spans="6:16" ht="12.75">
      <c r="F523" s="17"/>
      <c r="N523" s="26"/>
      <c r="P523" s="14"/>
    </row>
    <row r="524" spans="6:16" ht="12.75">
      <c r="F524" s="17"/>
      <c r="N524" s="26"/>
      <c r="P524" s="14"/>
    </row>
    <row r="525" spans="6:16" ht="12.75">
      <c r="F525" s="17"/>
      <c r="N525" s="26"/>
      <c r="P525" s="14"/>
    </row>
    <row r="526" spans="6:16" ht="12.75">
      <c r="F526" s="17"/>
      <c r="N526" s="26"/>
      <c r="P526" s="14"/>
    </row>
    <row r="527" spans="6:16" ht="12.75">
      <c r="F527" s="17"/>
      <c r="N527" s="26"/>
      <c r="P527" s="14"/>
    </row>
    <row r="528" spans="6:16" ht="12.75">
      <c r="F528" s="17"/>
      <c r="N528" s="26"/>
      <c r="P528" s="14"/>
    </row>
    <row r="529" spans="6:16" ht="12.75">
      <c r="F529" s="17"/>
      <c r="N529" s="26"/>
      <c r="P529" s="14"/>
    </row>
    <row r="530" spans="6:16" ht="12.75">
      <c r="F530" s="17"/>
      <c r="N530" s="26"/>
      <c r="P530" s="14"/>
    </row>
    <row r="531" spans="6:16" ht="12.75">
      <c r="F531" s="17"/>
      <c r="N531" s="26"/>
      <c r="P531" s="14"/>
    </row>
    <row r="532" spans="6:16" ht="12.75">
      <c r="F532" s="17"/>
      <c r="N532" s="26"/>
      <c r="P532" s="14"/>
    </row>
    <row r="533" spans="6:16" ht="12.75">
      <c r="F533" s="17"/>
      <c r="N533" s="26"/>
      <c r="P533" s="14"/>
    </row>
    <row r="534" spans="6:16" ht="12.75">
      <c r="F534" s="17"/>
      <c r="N534" s="26"/>
      <c r="P534" s="14"/>
    </row>
    <row r="535" spans="6:16" ht="12.75">
      <c r="F535" s="17"/>
      <c r="N535" s="26"/>
      <c r="P535" s="14"/>
    </row>
    <row r="536" spans="6:16" ht="12.75">
      <c r="F536" s="17"/>
      <c r="N536" s="26"/>
      <c r="P536" s="14"/>
    </row>
    <row r="537" spans="6:16" ht="12.75">
      <c r="F537" s="17"/>
      <c r="N537" s="26"/>
      <c r="P537" s="14"/>
    </row>
    <row r="538" spans="6:16" ht="12.75">
      <c r="F538" s="17"/>
      <c r="N538" s="26"/>
      <c r="P538" s="14"/>
    </row>
    <row r="539" spans="6:16" ht="12.75">
      <c r="F539" s="17"/>
      <c r="N539" s="26"/>
      <c r="P539" s="14"/>
    </row>
    <row r="540" spans="6:16" ht="12.75">
      <c r="F540" s="17"/>
      <c r="N540" s="26"/>
      <c r="P540" s="14"/>
    </row>
    <row r="541" spans="6:16" ht="12.75">
      <c r="F541" s="17"/>
      <c r="N541" s="26"/>
      <c r="P541" s="14"/>
    </row>
    <row r="542" spans="6:16" ht="12.75">
      <c r="F542" s="17"/>
      <c r="N542" s="26"/>
      <c r="P542" s="14"/>
    </row>
    <row r="543" spans="6:16" ht="12.75">
      <c r="F543" s="17"/>
      <c r="N543" s="26"/>
      <c r="P543" s="14"/>
    </row>
    <row r="544" spans="6:16" ht="12.75">
      <c r="F544" s="17"/>
      <c r="N544" s="26"/>
      <c r="P544" s="14"/>
    </row>
    <row r="545" spans="6:16" ht="12.75">
      <c r="F545" s="17"/>
      <c r="N545" s="26"/>
      <c r="P545" s="14"/>
    </row>
    <row r="546" spans="6:16" ht="12.75">
      <c r="F546" s="17"/>
      <c r="N546" s="26"/>
      <c r="P546" s="14"/>
    </row>
    <row r="547" spans="6:16" ht="12.75">
      <c r="F547" s="17"/>
      <c r="N547" s="26"/>
      <c r="P547" s="14"/>
    </row>
    <row r="548" spans="6:16" ht="12.75">
      <c r="F548" s="17"/>
      <c r="N548" s="26"/>
      <c r="P548" s="14"/>
    </row>
    <row r="549" spans="6:16" ht="12.75">
      <c r="F549" s="17"/>
      <c r="N549" s="26"/>
      <c r="P549" s="14"/>
    </row>
    <row r="550" spans="6:16" ht="12.75">
      <c r="F550" s="17"/>
      <c r="N550" s="26"/>
      <c r="P550" s="14"/>
    </row>
    <row r="551" spans="6:16" ht="12.75">
      <c r="F551" s="17"/>
      <c r="N551" s="26"/>
      <c r="P551" s="14"/>
    </row>
    <row r="552" spans="6:16" ht="12.75">
      <c r="F552" s="17"/>
      <c r="N552" s="26"/>
      <c r="P552" s="14"/>
    </row>
    <row r="553" spans="6:16" ht="12.75">
      <c r="F553" s="17"/>
      <c r="N553" s="26"/>
      <c r="P553" s="14"/>
    </row>
    <row r="554" spans="6:16" ht="12.75">
      <c r="F554" s="17"/>
      <c r="N554" s="26"/>
      <c r="P554" s="14"/>
    </row>
    <row r="555" spans="6:16" ht="12.75">
      <c r="F555" s="17"/>
      <c r="N555" s="26"/>
      <c r="P555" s="14"/>
    </row>
    <row r="556" spans="6:16" ht="12.75">
      <c r="F556" s="17"/>
      <c r="N556" s="26"/>
      <c r="P556" s="14"/>
    </row>
    <row r="557" spans="6:16" ht="12.75">
      <c r="F557" s="17"/>
      <c r="N557" s="26"/>
      <c r="P557" s="14"/>
    </row>
    <row r="558" spans="6:16" ht="12.75">
      <c r="F558" s="17"/>
      <c r="N558" s="26"/>
      <c r="P558" s="14"/>
    </row>
    <row r="559" spans="6:16" ht="12.75">
      <c r="F559" s="17"/>
      <c r="N559" s="26"/>
      <c r="P559" s="14"/>
    </row>
    <row r="560" spans="6:16" ht="12.75">
      <c r="F560" s="17"/>
      <c r="N560" s="26"/>
      <c r="P560" s="14"/>
    </row>
    <row r="561" spans="6:16" ht="12.75">
      <c r="F561" s="17"/>
      <c r="N561" s="26"/>
      <c r="P561" s="14"/>
    </row>
    <row r="562" spans="6:16" ht="12.75">
      <c r="F562" s="17"/>
      <c r="N562" s="26"/>
      <c r="P562" s="14"/>
    </row>
    <row r="563" spans="6:16" ht="12.75">
      <c r="F563" s="17"/>
      <c r="N563" s="26"/>
      <c r="P563" s="14"/>
    </row>
    <row r="564" spans="6:16" ht="12.75">
      <c r="F564" s="17"/>
      <c r="N564" s="26"/>
      <c r="P564" s="14"/>
    </row>
    <row r="565" spans="6:16" ht="12.75">
      <c r="F565" s="17"/>
      <c r="N565" s="26"/>
      <c r="P565" s="14"/>
    </row>
    <row r="566" spans="6:16" ht="12.75">
      <c r="F566" s="17"/>
      <c r="N566" s="26"/>
      <c r="P566" s="14"/>
    </row>
    <row r="567" spans="6:16" ht="12.75">
      <c r="F567" s="17"/>
      <c r="N567" s="26"/>
      <c r="P567" s="14"/>
    </row>
    <row r="568" spans="6:16" ht="12.75">
      <c r="F568" s="17"/>
      <c r="N568" s="26"/>
      <c r="P568" s="14"/>
    </row>
    <row r="569" spans="6:16" ht="12.75">
      <c r="F569" s="17"/>
      <c r="N569" s="26"/>
      <c r="P569" s="14"/>
    </row>
    <row r="570" spans="6:16" ht="12.75">
      <c r="F570" s="17"/>
      <c r="N570" s="26"/>
      <c r="P570" s="14"/>
    </row>
    <row r="571" spans="6:16" ht="12.75">
      <c r="F571" s="17"/>
      <c r="N571" s="26"/>
      <c r="P571" s="14"/>
    </row>
    <row r="572" spans="6:16" ht="12.75">
      <c r="F572" s="17"/>
      <c r="N572" s="26"/>
      <c r="P572" s="14"/>
    </row>
    <row r="573" spans="6:16" ht="12.75">
      <c r="F573" s="17"/>
      <c r="N573" s="26"/>
      <c r="P573" s="14"/>
    </row>
    <row r="574" spans="6:16" ht="12.75">
      <c r="F574" s="17"/>
      <c r="N574" s="26"/>
      <c r="P574" s="14"/>
    </row>
    <row r="575" spans="6:16" ht="12.75">
      <c r="F575" s="17"/>
      <c r="N575" s="26"/>
      <c r="P575" s="14"/>
    </row>
    <row r="576" spans="6:16" ht="12.75">
      <c r="F576" s="17"/>
      <c r="N576" s="26"/>
      <c r="P576" s="14"/>
    </row>
    <row r="577" spans="6:16" ht="12.75">
      <c r="F577" s="17"/>
      <c r="N577" s="26"/>
      <c r="P577" s="14"/>
    </row>
    <row r="578" spans="6:16" ht="12.75">
      <c r="F578" s="17"/>
      <c r="N578" s="26"/>
      <c r="P578" s="14"/>
    </row>
    <row r="579" spans="6:16" ht="12.75">
      <c r="F579" s="17"/>
      <c r="N579" s="26"/>
      <c r="P579" s="14"/>
    </row>
    <row r="580" spans="6:16" ht="12.75">
      <c r="F580" s="17"/>
      <c r="N580" s="26"/>
      <c r="P580" s="14"/>
    </row>
    <row r="581" spans="6:16" ht="12.75">
      <c r="F581" s="17"/>
      <c r="N581" s="26"/>
      <c r="P581" s="14"/>
    </row>
    <row r="582" spans="6:16" ht="12.75">
      <c r="F582" s="17"/>
      <c r="N582" s="26"/>
      <c r="P582" s="14"/>
    </row>
    <row r="583" spans="6:16" ht="12.75">
      <c r="F583" s="17"/>
      <c r="N583" s="26"/>
      <c r="P583" s="14"/>
    </row>
    <row r="584" spans="6:16" ht="12.75">
      <c r="F584" s="17"/>
      <c r="N584" s="26"/>
      <c r="P584" s="14"/>
    </row>
    <row r="585" spans="6:16" ht="12.75">
      <c r="F585" s="17"/>
      <c r="N585" s="26"/>
      <c r="P585" s="14"/>
    </row>
    <row r="586" spans="6:16" ht="12.75">
      <c r="F586" s="17"/>
      <c r="N586" s="26"/>
      <c r="P586" s="14"/>
    </row>
    <row r="587" spans="6:16" ht="12.75">
      <c r="F587" s="17"/>
      <c r="N587" s="26"/>
      <c r="P587" s="14"/>
    </row>
    <row r="588" spans="6:16" ht="12.75">
      <c r="F588" s="17"/>
      <c r="N588" s="26"/>
      <c r="P588" s="14"/>
    </row>
    <row r="589" spans="6:16" ht="12.75">
      <c r="F589" s="17"/>
      <c r="N589" s="26"/>
      <c r="P589" s="14"/>
    </row>
    <row r="590" spans="6:16" ht="12.75">
      <c r="F590" s="17"/>
      <c r="N590" s="26"/>
      <c r="P590" s="14"/>
    </row>
    <row r="591" spans="6:16" ht="12.75">
      <c r="F591" s="17"/>
      <c r="N591" s="26"/>
      <c r="P591" s="14"/>
    </row>
    <row r="592" spans="6:16" ht="12.75">
      <c r="F592" s="17"/>
      <c r="N592" s="26"/>
      <c r="P592" s="14"/>
    </row>
    <row r="593" spans="6:16" ht="12.75">
      <c r="F593" s="17"/>
      <c r="N593" s="26"/>
      <c r="P593" s="14"/>
    </row>
    <row r="594" spans="6:16" ht="12.75">
      <c r="F594" s="17"/>
      <c r="N594" s="26"/>
      <c r="P594" s="14"/>
    </row>
    <row r="595" spans="6:16" ht="12.75">
      <c r="F595" s="17"/>
      <c r="N595" s="26"/>
      <c r="P595" s="14"/>
    </row>
    <row r="596" spans="6:16" ht="12.75">
      <c r="F596" s="17"/>
      <c r="N596" s="26"/>
      <c r="P596" s="14"/>
    </row>
    <row r="597" spans="6:16" ht="12.75">
      <c r="F597" s="17"/>
      <c r="N597" s="26"/>
      <c r="P597" s="14"/>
    </row>
    <row r="598" spans="6:16" ht="12.75">
      <c r="F598" s="17"/>
      <c r="N598" s="26"/>
      <c r="P598" s="14"/>
    </row>
    <row r="599" spans="6:16" ht="12.75">
      <c r="F599" s="17"/>
      <c r="N599" s="26"/>
      <c r="P599" s="14"/>
    </row>
    <row r="600" spans="6:16" ht="12.75">
      <c r="F600" s="17"/>
      <c r="N600" s="26"/>
      <c r="P600" s="14"/>
    </row>
    <row r="601" spans="6:16" ht="12.75">
      <c r="F601" s="17"/>
      <c r="N601" s="26"/>
      <c r="P601" s="14"/>
    </row>
    <row r="602" spans="6:16" ht="12.75">
      <c r="F602" s="17"/>
      <c r="N602" s="26"/>
      <c r="P602" s="14"/>
    </row>
    <row r="603" spans="6:16" ht="12.75">
      <c r="F603" s="17"/>
      <c r="N603" s="26"/>
      <c r="P603" s="14"/>
    </row>
    <row r="604" spans="6:16" ht="12.75">
      <c r="F604" s="17"/>
      <c r="N604" s="26"/>
      <c r="P604" s="14"/>
    </row>
    <row r="605" spans="6:16" ht="12.75">
      <c r="F605" s="17"/>
      <c r="N605" s="26"/>
      <c r="P605" s="14"/>
    </row>
    <row r="606" spans="6:16" ht="12.75">
      <c r="F606" s="17"/>
      <c r="N606" s="26"/>
      <c r="P606" s="14"/>
    </row>
    <row r="607" spans="6:16" ht="12.75">
      <c r="F607" s="17"/>
      <c r="N607" s="26"/>
      <c r="P607" s="14"/>
    </row>
    <row r="608" spans="6:16" ht="12.75">
      <c r="F608" s="17"/>
      <c r="N608" s="26"/>
      <c r="P608" s="14"/>
    </row>
    <row r="609" spans="6:16" ht="12.75">
      <c r="F609" s="17"/>
      <c r="N609" s="26"/>
      <c r="P609" s="14"/>
    </row>
    <row r="610" spans="6:16" ht="12.75">
      <c r="F610" s="17"/>
      <c r="N610" s="26"/>
      <c r="P610" s="14"/>
    </row>
    <row r="611" spans="6:16" ht="12.75">
      <c r="F611" s="17"/>
      <c r="N611" s="26"/>
      <c r="P611" s="14"/>
    </row>
    <row r="612" spans="6:16" ht="12.75">
      <c r="F612" s="17"/>
      <c r="N612" s="26"/>
      <c r="P612" s="14"/>
    </row>
    <row r="613" spans="6:16" ht="12.75">
      <c r="F613" s="17"/>
      <c r="N613" s="26"/>
      <c r="P613" s="14"/>
    </row>
    <row r="614" spans="6:16" ht="12.75">
      <c r="F614" s="17"/>
      <c r="N614" s="26"/>
      <c r="P614" s="14"/>
    </row>
    <row r="615" spans="6:16" ht="12.75">
      <c r="F615" s="17"/>
      <c r="N615" s="26"/>
      <c r="P615" s="14"/>
    </row>
    <row r="616" spans="6:16" ht="12.75">
      <c r="F616" s="17"/>
      <c r="N616" s="26"/>
      <c r="P616" s="14"/>
    </row>
    <row r="617" spans="6:16" ht="12.75">
      <c r="F617" s="17"/>
      <c r="N617" s="26"/>
      <c r="P617" s="14"/>
    </row>
    <row r="618" spans="6:16" ht="12.75">
      <c r="F618" s="17"/>
      <c r="N618" s="26"/>
      <c r="P618" s="14"/>
    </row>
    <row r="619" spans="6:16" ht="12.75">
      <c r="F619" s="17"/>
      <c r="N619" s="26"/>
      <c r="P619" s="14"/>
    </row>
    <row r="620" spans="6:16" ht="12.75">
      <c r="F620" s="17"/>
      <c r="N620" s="26"/>
      <c r="P620" s="14"/>
    </row>
    <row r="621" spans="6:16" ht="12.75">
      <c r="F621" s="17"/>
      <c r="N621" s="26"/>
      <c r="P621" s="14"/>
    </row>
    <row r="622" spans="6:16" ht="12.75">
      <c r="F622" s="17"/>
      <c r="N622" s="26"/>
      <c r="P622" s="14"/>
    </row>
    <row r="623" spans="6:16" ht="12.75">
      <c r="F623" s="17"/>
      <c r="N623" s="26"/>
      <c r="P623" s="14"/>
    </row>
    <row r="624" spans="6:16" ht="12.75">
      <c r="F624" s="17"/>
      <c r="N624" s="26"/>
      <c r="P624" s="14"/>
    </row>
    <row r="625" spans="6:16" ht="12.75">
      <c r="F625" s="17"/>
      <c r="N625" s="26"/>
      <c r="P625" s="14"/>
    </row>
    <row r="626" spans="6:16" ht="12.75">
      <c r="F626" s="17"/>
      <c r="N626" s="26"/>
      <c r="P626" s="14"/>
    </row>
    <row r="627" spans="6:16" ht="12.75">
      <c r="F627" s="17"/>
      <c r="N627" s="26"/>
      <c r="P627" s="14"/>
    </row>
    <row r="628" spans="6:16" ht="12.75">
      <c r="F628" s="17"/>
      <c r="N628" s="26"/>
      <c r="P628" s="14"/>
    </row>
    <row r="629" spans="6:16" ht="12.75">
      <c r="F629" s="17"/>
      <c r="N629" s="26"/>
      <c r="P629" s="14"/>
    </row>
    <row r="630" spans="6:16" ht="12.75">
      <c r="F630" s="17"/>
      <c r="N630" s="26"/>
      <c r="P630" s="14"/>
    </row>
    <row r="631" spans="6:16" ht="12.75">
      <c r="F631" s="17"/>
      <c r="N631" s="26"/>
      <c r="P631" s="14"/>
    </row>
    <row r="632" spans="6:16" ht="12.75">
      <c r="F632" s="17"/>
      <c r="N632" s="26"/>
      <c r="P632" s="14"/>
    </row>
    <row r="633" spans="6:16" ht="12.75">
      <c r="F633" s="17"/>
      <c r="N633" s="26"/>
      <c r="P633" s="14"/>
    </row>
    <row r="634" spans="6:16" ht="12.75">
      <c r="F634" s="17"/>
      <c r="N634" s="26"/>
      <c r="P634" s="14"/>
    </row>
    <row r="635" spans="6:16" ht="12.75">
      <c r="F635" s="17"/>
      <c r="N635" s="26"/>
      <c r="P635" s="14"/>
    </row>
    <row r="636" spans="6:16" ht="12.75">
      <c r="F636" s="17"/>
      <c r="N636" s="26"/>
      <c r="P636" s="14"/>
    </row>
    <row r="637" spans="6:16" ht="12.75">
      <c r="F637" s="17"/>
      <c r="N637" s="26"/>
      <c r="P637" s="14"/>
    </row>
    <row r="638" spans="6:16" ht="12.75">
      <c r="F638" s="17"/>
      <c r="N638" s="26"/>
      <c r="P638" s="14"/>
    </row>
    <row r="639" spans="6:16" ht="12.75">
      <c r="F639" s="17"/>
      <c r="N639" s="26"/>
      <c r="P639" s="14"/>
    </row>
    <row r="640" spans="6:16" ht="12.75">
      <c r="F640" s="17"/>
      <c r="N640" s="26"/>
      <c r="P640" s="14"/>
    </row>
    <row r="641" spans="6:16" ht="12.75">
      <c r="F641" s="17"/>
      <c r="N641" s="26"/>
      <c r="P641" s="14"/>
    </row>
    <row r="642" spans="6:16" ht="12.75">
      <c r="F642" s="17"/>
      <c r="N642" s="26"/>
      <c r="P642" s="14"/>
    </row>
    <row r="643" spans="6:16" ht="12.75">
      <c r="F643" s="17"/>
      <c r="N643" s="26"/>
      <c r="P643" s="14"/>
    </row>
    <row r="644" spans="6:16" ht="12.75">
      <c r="F644" s="17"/>
      <c r="N644" s="26"/>
      <c r="P644" s="14"/>
    </row>
    <row r="645" spans="6:16" ht="12.75">
      <c r="F645" s="17"/>
      <c r="N645" s="26"/>
      <c r="P645" s="14"/>
    </row>
    <row r="646" spans="6:16" ht="12.75">
      <c r="F646" s="17"/>
      <c r="N646" s="26"/>
      <c r="P646" s="14"/>
    </row>
    <row r="647" spans="6:16" ht="12.75">
      <c r="F647" s="17"/>
      <c r="N647" s="26"/>
      <c r="P647" s="14"/>
    </row>
    <row r="648" spans="6:16" ht="12.75">
      <c r="F648" s="17"/>
      <c r="N648" s="26"/>
      <c r="P648" s="14"/>
    </row>
    <row r="649" spans="6:16" ht="12.75">
      <c r="F649" s="17"/>
      <c r="N649" s="26"/>
      <c r="P649" s="14"/>
    </row>
    <row r="650" spans="6:16" ht="12.75">
      <c r="F650" s="17"/>
      <c r="N650" s="26"/>
      <c r="P650" s="14"/>
    </row>
    <row r="651" spans="6:16" ht="12.75">
      <c r="F651" s="17"/>
      <c r="N651" s="26"/>
      <c r="P651" s="14"/>
    </row>
    <row r="652" spans="6:16" ht="12.75">
      <c r="F652" s="17"/>
      <c r="N652" s="26"/>
      <c r="P652" s="14"/>
    </row>
    <row r="653" spans="6:16" ht="12.75">
      <c r="F653" s="17"/>
      <c r="N653" s="26"/>
      <c r="P653" s="14"/>
    </row>
    <row r="654" spans="6:16" ht="12.75">
      <c r="F654" s="17"/>
      <c r="N654" s="26"/>
      <c r="P654" s="14"/>
    </row>
    <row r="655" spans="6:16" ht="12.75">
      <c r="F655" s="17"/>
      <c r="N655" s="26"/>
      <c r="P655" s="14"/>
    </row>
    <row r="656" spans="6:16" ht="12.75">
      <c r="F656" s="17"/>
      <c r="N656" s="26"/>
      <c r="P656" s="14"/>
    </row>
    <row r="657" spans="6:16" ht="12.75">
      <c r="F657" s="17"/>
      <c r="N657" s="26"/>
      <c r="P657" s="14"/>
    </row>
    <row r="658" spans="6:16" ht="12.75">
      <c r="F658" s="17"/>
      <c r="N658" s="26"/>
      <c r="P658" s="14"/>
    </row>
    <row r="659" spans="6:16" ht="12.75">
      <c r="F659" s="17"/>
      <c r="N659" s="26"/>
      <c r="P659" s="14"/>
    </row>
    <row r="660" spans="6:16" ht="12.75">
      <c r="F660" s="17"/>
      <c r="N660" s="26"/>
      <c r="P660" s="14"/>
    </row>
    <row r="661" spans="6:16" ht="12.75">
      <c r="F661" s="17"/>
      <c r="N661" s="26"/>
      <c r="P661" s="14"/>
    </row>
    <row r="662" spans="6:16" ht="12.75">
      <c r="F662" s="17"/>
      <c r="N662" s="26"/>
      <c r="P662" s="14"/>
    </row>
    <row r="663" spans="6:16" ht="12.75">
      <c r="F663" s="17"/>
      <c r="N663" s="26"/>
      <c r="P663" s="14"/>
    </row>
    <row r="664" spans="6:16" ht="12.75">
      <c r="F664" s="17"/>
      <c r="N664" s="26"/>
      <c r="P664" s="14"/>
    </row>
    <row r="665" spans="6:16" ht="12.75">
      <c r="F665" s="17"/>
      <c r="N665" s="26"/>
      <c r="P665" s="14"/>
    </row>
    <row r="666" spans="6:16" ht="12.75">
      <c r="F666" s="17"/>
      <c r="N666" s="26"/>
      <c r="P666" s="14"/>
    </row>
    <row r="667" spans="6:16" ht="12.75">
      <c r="F667" s="17"/>
      <c r="N667" s="26"/>
      <c r="P667" s="14"/>
    </row>
    <row r="668" spans="6:16" ht="12.75">
      <c r="F668" s="17"/>
      <c r="N668" s="26"/>
      <c r="P668" s="14"/>
    </row>
    <row r="669" spans="6:16" ht="12.75">
      <c r="F669" s="17"/>
      <c r="N669" s="26"/>
      <c r="P669" s="14"/>
    </row>
    <row r="670" spans="6:16" ht="12.75">
      <c r="F670" s="17"/>
      <c r="N670" s="26"/>
      <c r="P670" s="14"/>
    </row>
    <row r="671" spans="6:16" ht="12.75">
      <c r="F671" s="17"/>
      <c r="N671" s="26"/>
      <c r="P671" s="14"/>
    </row>
    <row r="672" spans="6:16" ht="12.75">
      <c r="F672" s="17"/>
      <c r="N672" s="26"/>
      <c r="P672" s="14"/>
    </row>
    <row r="673" spans="6:16" ht="12.75">
      <c r="F673" s="17"/>
      <c r="N673" s="26"/>
      <c r="P673" s="14"/>
    </row>
    <row r="674" spans="6:16" ht="12.75">
      <c r="F674" s="17"/>
      <c r="N674" s="26"/>
      <c r="P674" s="14"/>
    </row>
    <row r="675" spans="6:16" ht="12.75">
      <c r="F675" s="17"/>
      <c r="N675" s="26"/>
      <c r="P675" s="14"/>
    </row>
    <row r="676" spans="6:16" ht="12.75">
      <c r="F676" s="17"/>
      <c r="N676" s="26"/>
      <c r="P676" s="14"/>
    </row>
    <row r="677" spans="6:16" ht="12.75">
      <c r="F677" s="17"/>
      <c r="N677" s="26"/>
      <c r="P677" s="14"/>
    </row>
    <row r="678" spans="6:16" ht="12.75">
      <c r="F678" s="17"/>
      <c r="N678" s="26"/>
      <c r="P678" s="14"/>
    </row>
    <row r="679" spans="6:16" ht="12.75">
      <c r="F679" s="17"/>
      <c r="N679" s="26"/>
      <c r="P679" s="14"/>
    </row>
    <row r="680" spans="6:16" ht="12.75">
      <c r="F680" s="17"/>
      <c r="N680" s="26"/>
      <c r="P680" s="14"/>
    </row>
    <row r="681" spans="6:16" ht="12.75">
      <c r="F681" s="17"/>
      <c r="N681" s="26"/>
      <c r="P681" s="14"/>
    </row>
    <row r="682" spans="6:16" ht="12.75">
      <c r="F682" s="17"/>
      <c r="N682" s="26"/>
      <c r="P682" s="14"/>
    </row>
    <row r="683" spans="6:16" ht="12.75">
      <c r="F683" s="17"/>
      <c r="N683" s="26"/>
      <c r="P683" s="14"/>
    </row>
    <row r="684" spans="6:16" ht="12.75">
      <c r="F684" s="17"/>
      <c r="N684" s="26"/>
      <c r="P684" s="14"/>
    </row>
    <row r="685" spans="6:16" ht="12.75">
      <c r="F685" s="17"/>
      <c r="N685" s="26"/>
      <c r="P685" s="14"/>
    </row>
    <row r="686" spans="6:16" ht="12.75">
      <c r="F686" s="17"/>
      <c r="N686" s="26"/>
      <c r="P686" s="14"/>
    </row>
    <row r="687" spans="6:16" ht="12.75">
      <c r="F687" s="17"/>
      <c r="N687" s="26"/>
      <c r="P687" s="14"/>
    </row>
    <row r="688" spans="6:16" ht="12.75">
      <c r="F688" s="17"/>
      <c r="N688" s="26"/>
      <c r="P688" s="14"/>
    </row>
    <row r="689" spans="6:16" ht="12.75">
      <c r="F689" s="17"/>
      <c r="N689" s="26"/>
      <c r="P689" s="14"/>
    </row>
    <row r="690" spans="6:16" ht="12.75">
      <c r="F690" s="17"/>
      <c r="N690" s="26"/>
      <c r="P690" s="14"/>
    </row>
    <row r="691" spans="6:16" ht="12.75">
      <c r="F691" s="17"/>
      <c r="N691" s="26"/>
      <c r="P691" s="14"/>
    </row>
    <row r="692" spans="6:16" ht="12.75">
      <c r="F692" s="17"/>
      <c r="N692" s="26"/>
      <c r="P692" s="14"/>
    </row>
    <row r="693" spans="6:16" ht="12.75">
      <c r="F693" s="17"/>
      <c r="N693" s="26"/>
      <c r="P693" s="14"/>
    </row>
    <row r="694" spans="6:16" ht="12.75">
      <c r="F694" s="17"/>
      <c r="N694" s="26"/>
      <c r="P694" s="14"/>
    </row>
    <row r="695" spans="6:16" ht="12.75">
      <c r="F695" s="17"/>
      <c r="N695" s="26"/>
      <c r="P695" s="14"/>
    </row>
    <row r="696" spans="6:16" ht="12.75">
      <c r="F696" s="17"/>
      <c r="N696" s="26"/>
      <c r="P696" s="14"/>
    </row>
    <row r="697" spans="6:16" ht="12.75">
      <c r="F697" s="17"/>
      <c r="N697" s="26"/>
      <c r="P697" s="14"/>
    </row>
    <row r="698" spans="6:16" ht="12.75">
      <c r="F698" s="17"/>
      <c r="N698" s="26"/>
      <c r="P698" s="14"/>
    </row>
    <row r="699" spans="6:16" ht="12.75">
      <c r="F699" s="17"/>
      <c r="N699" s="26"/>
      <c r="P699" s="14"/>
    </row>
    <row r="700" spans="6:16" ht="12.75">
      <c r="F700" s="17"/>
      <c r="N700" s="26"/>
      <c r="P700" s="14"/>
    </row>
    <row r="701" spans="6:16" ht="12.75">
      <c r="F701" s="17"/>
      <c r="N701" s="26"/>
      <c r="P701" s="14"/>
    </row>
    <row r="702" spans="6:16" ht="12.75">
      <c r="F702" s="17"/>
      <c r="N702" s="26"/>
      <c r="P702" s="14"/>
    </row>
    <row r="703" spans="6:16" ht="12.75">
      <c r="F703" s="17"/>
      <c r="N703" s="26"/>
      <c r="P703" s="14"/>
    </row>
    <row r="704" spans="6:16" ht="12.75">
      <c r="F704" s="17"/>
      <c r="N704" s="26"/>
      <c r="P704" s="14"/>
    </row>
    <row r="705" spans="6:16" ht="12.75">
      <c r="F705" s="17"/>
      <c r="N705" s="26"/>
      <c r="P705" s="14"/>
    </row>
    <row r="706" spans="6:16" ht="12.75">
      <c r="F706" s="17"/>
      <c r="N706" s="26"/>
      <c r="P706" s="14"/>
    </row>
    <row r="707" spans="6:16" ht="12.75">
      <c r="F707" s="17"/>
      <c r="N707" s="26"/>
      <c r="P707" s="14"/>
    </row>
    <row r="708" spans="6:16" ht="12.75">
      <c r="F708" s="17"/>
      <c r="N708" s="26"/>
      <c r="P708" s="14"/>
    </row>
    <row r="709" spans="6:16" ht="12.75">
      <c r="F709" s="17"/>
      <c r="N709" s="26"/>
      <c r="P709" s="14"/>
    </row>
    <row r="710" spans="6:16" ht="12.75">
      <c r="F710" s="17"/>
      <c r="N710" s="26"/>
      <c r="P710" s="14"/>
    </row>
    <row r="711" spans="6:16" ht="12.75">
      <c r="F711" s="17"/>
      <c r="N711" s="26"/>
      <c r="P711" s="14"/>
    </row>
    <row r="712" spans="6:16" ht="12.75">
      <c r="F712" s="17"/>
      <c r="N712" s="26"/>
      <c r="P712" s="14"/>
    </row>
    <row r="713" spans="6:16" ht="12.75">
      <c r="F713" s="17"/>
      <c r="N713" s="26"/>
      <c r="P713" s="14"/>
    </row>
    <row r="714" spans="6:16" ht="12.75">
      <c r="F714" s="17"/>
      <c r="N714" s="26"/>
      <c r="P714" s="14"/>
    </row>
    <row r="715" spans="6:16" ht="12.75">
      <c r="F715" s="17"/>
      <c r="N715" s="26"/>
      <c r="P715" s="14"/>
    </row>
    <row r="716" spans="6:16" ht="12.75">
      <c r="F716" s="17"/>
      <c r="N716" s="26"/>
      <c r="P716" s="14"/>
    </row>
    <row r="717" spans="6:16" ht="12.75">
      <c r="F717" s="17"/>
      <c r="N717" s="26"/>
      <c r="P717" s="14"/>
    </row>
    <row r="718" spans="6:16" ht="12.75">
      <c r="F718" s="17"/>
      <c r="N718" s="26"/>
      <c r="P718" s="14"/>
    </row>
    <row r="719" spans="6:16" ht="12.75">
      <c r="F719" s="17"/>
      <c r="N719" s="26"/>
      <c r="P719" s="14"/>
    </row>
    <row r="720" spans="6:16" ht="12.75">
      <c r="F720" s="17"/>
      <c r="N720" s="26"/>
      <c r="P720" s="14"/>
    </row>
    <row r="721" spans="6:16" ht="12.75">
      <c r="F721" s="17"/>
      <c r="N721" s="26"/>
      <c r="P721" s="14"/>
    </row>
    <row r="722" spans="6:16" ht="12.75">
      <c r="F722" s="17"/>
      <c r="N722" s="26"/>
      <c r="P722" s="14"/>
    </row>
    <row r="723" spans="6:16" ht="12.75">
      <c r="F723" s="17"/>
      <c r="N723" s="26"/>
      <c r="P723" s="14"/>
    </row>
    <row r="724" spans="6:16" ht="12.75">
      <c r="F724" s="17"/>
      <c r="N724" s="26"/>
      <c r="P724" s="14"/>
    </row>
    <row r="725" spans="6:16" ht="12.75">
      <c r="F725" s="17"/>
      <c r="N725" s="26"/>
      <c r="P725" s="14"/>
    </row>
    <row r="726" spans="6:16" ht="12.75">
      <c r="F726" s="17"/>
      <c r="N726" s="26"/>
      <c r="P726" s="14"/>
    </row>
    <row r="727" spans="6:16" ht="12.75">
      <c r="F727" s="17"/>
      <c r="N727" s="26"/>
      <c r="P727" s="14"/>
    </row>
    <row r="728" spans="6:16" ht="12.75">
      <c r="F728" s="17"/>
      <c r="N728" s="26"/>
      <c r="P728" s="14"/>
    </row>
    <row r="729" spans="6:16" ht="12.75">
      <c r="F729" s="17"/>
      <c r="N729" s="26"/>
      <c r="P729" s="14"/>
    </row>
    <row r="730" spans="6:16" ht="12.75">
      <c r="F730" s="17"/>
      <c r="N730" s="26"/>
      <c r="P730" s="14"/>
    </row>
    <row r="731" spans="6:16" ht="12.75">
      <c r="F731" s="17"/>
      <c r="N731" s="26"/>
      <c r="P731" s="14"/>
    </row>
    <row r="732" spans="6:16" ht="12.75">
      <c r="F732" s="17"/>
      <c r="N732" s="26"/>
      <c r="P732" s="14"/>
    </row>
    <row r="733" spans="6:16" ht="12.75">
      <c r="F733" s="17"/>
      <c r="N733" s="26"/>
      <c r="P733" s="14"/>
    </row>
    <row r="734" spans="6:16" ht="12.75">
      <c r="F734" s="17"/>
      <c r="N734" s="26"/>
      <c r="P734" s="14"/>
    </row>
    <row r="735" spans="6:16" ht="12.75">
      <c r="F735" s="17"/>
      <c r="N735" s="26"/>
      <c r="P735" s="14"/>
    </row>
    <row r="736" spans="6:16" ht="12.75">
      <c r="F736" s="17"/>
      <c r="N736" s="26"/>
      <c r="P736" s="14"/>
    </row>
    <row r="737" spans="6:16" ht="12.75">
      <c r="F737" s="17"/>
      <c r="N737" s="26"/>
      <c r="P737" s="14"/>
    </row>
    <row r="738" spans="6:16" ht="12.75">
      <c r="F738" s="17"/>
      <c r="N738" s="26"/>
      <c r="P738" s="14"/>
    </row>
    <row r="739" spans="6:16" ht="12.75">
      <c r="F739" s="17"/>
      <c r="N739" s="26"/>
      <c r="P739" s="14"/>
    </row>
    <row r="740" spans="6:16" ht="12.75">
      <c r="F740" s="17"/>
      <c r="N740" s="26"/>
      <c r="P740" s="14"/>
    </row>
    <row r="741" spans="6:16" ht="12.75">
      <c r="F741" s="17"/>
      <c r="N741" s="26"/>
      <c r="P741" s="14"/>
    </row>
    <row r="742" spans="6:16" ht="12.75">
      <c r="F742" s="17"/>
      <c r="N742" s="26"/>
      <c r="P742" s="14"/>
    </row>
    <row r="743" spans="6:16" ht="12.75">
      <c r="F743" s="17"/>
      <c r="N743" s="26"/>
      <c r="P743" s="14"/>
    </row>
    <row r="744" spans="6:16" ht="12.75">
      <c r="F744" s="17"/>
      <c r="N744" s="26"/>
      <c r="P744" s="14"/>
    </row>
    <row r="745" spans="6:16" ht="12.75">
      <c r="F745" s="17"/>
      <c r="N745" s="26"/>
      <c r="P745" s="14"/>
    </row>
    <row r="746" spans="6:16" ht="12.75">
      <c r="F746" s="17"/>
      <c r="N746" s="26"/>
      <c r="P746" s="14"/>
    </row>
    <row r="747" spans="6:16" ht="12.75">
      <c r="F747" s="17"/>
      <c r="N747" s="26"/>
      <c r="P747" s="14"/>
    </row>
    <row r="748" spans="6:16" ht="12.75">
      <c r="F748" s="17"/>
      <c r="N748" s="26"/>
      <c r="P748" s="14"/>
    </row>
    <row r="749" spans="6:16" ht="12.75">
      <c r="F749" s="17"/>
      <c r="N749" s="26"/>
      <c r="P749" s="14"/>
    </row>
    <row r="750" spans="6:16" ht="12.75">
      <c r="F750" s="17"/>
      <c r="N750" s="26"/>
      <c r="P750" s="14"/>
    </row>
    <row r="751" spans="6:16" ht="12.75">
      <c r="F751" s="17"/>
      <c r="N751" s="26"/>
      <c r="P751" s="14"/>
    </row>
    <row r="752" spans="6:16" ht="12.75">
      <c r="F752" s="17"/>
      <c r="N752" s="26"/>
      <c r="P752" s="14"/>
    </row>
    <row r="753" spans="6:16" ht="12.75">
      <c r="F753" s="17"/>
      <c r="N753" s="26"/>
      <c r="P753" s="14"/>
    </row>
    <row r="754" spans="6:16" ht="12.75">
      <c r="F754" s="17"/>
      <c r="N754" s="26"/>
      <c r="P754" s="14"/>
    </row>
    <row r="755" spans="6:16" ht="12.75">
      <c r="F755" s="17"/>
      <c r="N755" s="26"/>
      <c r="P755" s="14"/>
    </row>
    <row r="756" spans="6:16" ht="12.75">
      <c r="F756" s="17"/>
      <c r="N756" s="26"/>
      <c r="P756" s="14"/>
    </row>
    <row r="757" spans="6:16" ht="12.75">
      <c r="F757" s="17"/>
      <c r="N757" s="26"/>
      <c r="P757" s="14"/>
    </row>
    <row r="758" spans="6:16" ht="12.75">
      <c r="F758" s="17"/>
      <c r="N758" s="26"/>
      <c r="P758" s="14"/>
    </row>
    <row r="759" spans="6:16" ht="12.75">
      <c r="F759" s="17"/>
      <c r="N759" s="26"/>
      <c r="P759" s="14"/>
    </row>
    <row r="760" spans="6:16" ht="12.75">
      <c r="F760" s="17"/>
      <c r="N760" s="26"/>
      <c r="P760" s="14"/>
    </row>
    <row r="761" spans="6:16" ht="12.75">
      <c r="F761" s="17"/>
      <c r="N761" s="26"/>
      <c r="P761" s="14"/>
    </row>
    <row r="762" spans="6:16" ht="12.75">
      <c r="F762" s="17"/>
      <c r="N762" s="26"/>
      <c r="P762" s="14"/>
    </row>
    <row r="763" spans="6:16" ht="12.75">
      <c r="F763" s="17"/>
      <c r="N763" s="26"/>
      <c r="P763" s="14"/>
    </row>
    <row r="764" spans="6:16" ht="12.75">
      <c r="F764" s="17"/>
      <c r="N764" s="26"/>
      <c r="P764" s="14"/>
    </row>
    <row r="765" spans="6:16" ht="12.75">
      <c r="F765" s="17"/>
      <c r="N765" s="26"/>
      <c r="P765" s="14"/>
    </row>
    <row r="766" spans="6:16" ht="12.75">
      <c r="F766" s="17"/>
      <c r="N766" s="26"/>
      <c r="P766" s="14"/>
    </row>
    <row r="767" spans="6:16" ht="12.75">
      <c r="F767" s="17"/>
      <c r="N767" s="26"/>
      <c r="P767" s="14"/>
    </row>
    <row r="768" spans="6:16" ht="12.75">
      <c r="F768" s="17"/>
      <c r="N768" s="26"/>
      <c r="P768" s="14"/>
    </row>
    <row r="769" spans="6:16" ht="12.75">
      <c r="F769" s="17"/>
      <c r="N769" s="26"/>
      <c r="P769" s="14"/>
    </row>
    <row r="770" spans="6:16" ht="12.75">
      <c r="F770" s="17"/>
      <c r="N770" s="26"/>
      <c r="P770" s="14"/>
    </row>
    <row r="771" spans="6:16" ht="12.75">
      <c r="F771" s="17"/>
      <c r="N771" s="26"/>
      <c r="P771" s="14"/>
    </row>
    <row r="772" spans="6:16" ht="12.75">
      <c r="F772" s="17"/>
      <c r="N772" s="26"/>
      <c r="P772" s="14"/>
    </row>
    <row r="773" spans="6:16" ht="12.75">
      <c r="F773" s="17"/>
      <c r="N773" s="26"/>
      <c r="P773" s="14"/>
    </row>
    <row r="774" spans="6:16" ht="12.75">
      <c r="F774" s="17"/>
      <c r="N774" s="26"/>
      <c r="P774" s="14"/>
    </row>
    <row r="775" spans="6:16" ht="12.75">
      <c r="F775" s="17"/>
      <c r="N775" s="26"/>
      <c r="P775" s="14"/>
    </row>
    <row r="776" spans="6:16" ht="12.75">
      <c r="F776" s="17"/>
      <c r="N776" s="26"/>
      <c r="P776" s="14"/>
    </row>
    <row r="777" spans="6:16" ht="12.75">
      <c r="F777" s="17"/>
      <c r="N777" s="26"/>
      <c r="P777" s="14"/>
    </row>
    <row r="778" spans="6:16" ht="12.75">
      <c r="F778" s="17"/>
      <c r="N778" s="26"/>
      <c r="P778" s="14"/>
    </row>
    <row r="779" spans="6:16" ht="12.75">
      <c r="F779" s="17"/>
      <c r="N779" s="26"/>
      <c r="P779" s="14"/>
    </row>
    <row r="780" spans="6:16" ht="12.75">
      <c r="F780" s="17"/>
      <c r="N780" s="26"/>
      <c r="P780" s="14"/>
    </row>
    <row r="781" spans="6:16" ht="12.75">
      <c r="F781" s="17"/>
      <c r="N781" s="26"/>
      <c r="P781" s="14"/>
    </row>
    <row r="782" spans="6:16" ht="12.75">
      <c r="F782" s="17"/>
      <c r="N782" s="26"/>
      <c r="P782" s="14"/>
    </row>
    <row r="783" spans="6:16" ht="12.75">
      <c r="F783" s="17"/>
      <c r="N783" s="26"/>
      <c r="P783" s="14"/>
    </row>
    <row r="784" spans="6:16" ht="12.75">
      <c r="F784" s="17"/>
      <c r="N784" s="26"/>
      <c r="P784" s="14"/>
    </row>
    <row r="785" spans="6:16" ht="12.75">
      <c r="F785" s="17"/>
      <c r="N785" s="26"/>
      <c r="P785" s="14"/>
    </row>
    <row r="786" spans="6:16" ht="12.75">
      <c r="F786" s="17"/>
      <c r="N786" s="26"/>
      <c r="P786" s="14"/>
    </row>
    <row r="787" spans="6:16" ht="12.75">
      <c r="F787" s="17"/>
      <c r="N787" s="26"/>
      <c r="P787" s="14"/>
    </row>
    <row r="788" spans="6:16" ht="12.75">
      <c r="F788" s="17"/>
      <c r="N788" s="26"/>
      <c r="P788" s="14"/>
    </row>
    <row r="789" spans="6:16" ht="12.75">
      <c r="F789" s="17"/>
      <c r="N789" s="26"/>
      <c r="P789" s="14"/>
    </row>
    <row r="790" spans="6:16" ht="12.75">
      <c r="F790" s="17"/>
      <c r="N790" s="26"/>
      <c r="P790" s="14"/>
    </row>
    <row r="791" spans="6:16" ht="12.75">
      <c r="F791" s="17"/>
      <c r="N791" s="26"/>
      <c r="P791" s="14"/>
    </row>
    <row r="792" spans="6:16" ht="12.75">
      <c r="F792" s="17"/>
      <c r="N792" s="26"/>
      <c r="P792" s="14"/>
    </row>
    <row r="793" spans="6:16" ht="12.75">
      <c r="F793" s="17"/>
      <c r="N793" s="26"/>
      <c r="P793" s="14"/>
    </row>
    <row r="794" spans="6:16" ht="12.75">
      <c r="F794" s="17"/>
      <c r="N794" s="26"/>
      <c r="P794" s="14"/>
    </row>
    <row r="795" spans="6:16" ht="12.75">
      <c r="F795" s="17"/>
      <c r="N795" s="26"/>
      <c r="P795" s="14"/>
    </row>
    <row r="796" spans="6:16" ht="12.75">
      <c r="F796" s="17"/>
      <c r="N796" s="26"/>
      <c r="P796" s="14"/>
    </row>
    <row r="797" spans="6:16" ht="12.75">
      <c r="F797" s="17"/>
      <c r="N797" s="26"/>
      <c r="P797" s="14"/>
    </row>
    <row r="798" spans="6:16" ht="12.75">
      <c r="F798" s="17"/>
      <c r="N798" s="26"/>
      <c r="P798" s="14"/>
    </row>
    <row r="799" spans="6:16" ht="12.75">
      <c r="F799" s="17"/>
      <c r="N799" s="26"/>
      <c r="P799" s="14"/>
    </row>
    <row r="800" spans="6:16" ht="12.75">
      <c r="F800" s="17"/>
      <c r="N800" s="26"/>
      <c r="P800" s="14"/>
    </row>
    <row r="801" spans="6:16" ht="12.75">
      <c r="F801" s="17"/>
      <c r="N801" s="26"/>
      <c r="P801" s="14"/>
    </row>
    <row r="802" spans="6:16" ht="12.75">
      <c r="F802" s="17"/>
      <c r="N802" s="26"/>
      <c r="P802" s="14"/>
    </row>
    <row r="803" spans="6:16" ht="12.75">
      <c r="F803" s="17"/>
      <c r="N803" s="26"/>
      <c r="P803" s="14"/>
    </row>
    <row r="804" spans="6:16" ht="12.75">
      <c r="F804" s="17"/>
      <c r="N804" s="26"/>
      <c r="P804" s="14"/>
    </row>
    <row r="805" spans="6:16" ht="12.75">
      <c r="F805" s="17"/>
      <c r="N805" s="26"/>
      <c r="P805" s="14"/>
    </row>
    <row r="806" spans="6:16" ht="12.75">
      <c r="F806" s="17"/>
      <c r="N806" s="26"/>
      <c r="P806" s="14"/>
    </row>
    <row r="807" spans="6:16" ht="12.75">
      <c r="F807" s="17"/>
      <c r="N807" s="26"/>
      <c r="P807" s="14"/>
    </row>
    <row r="808" spans="6:16" ht="12.75">
      <c r="F808" s="17"/>
      <c r="N808" s="26"/>
      <c r="P808" s="14"/>
    </row>
    <row r="809" spans="6:16" ht="12.75">
      <c r="F809" s="17"/>
      <c r="N809" s="26"/>
      <c r="P809" s="14"/>
    </row>
    <row r="810" spans="6:16" ht="12.75">
      <c r="F810" s="17"/>
      <c r="N810" s="26"/>
      <c r="P810" s="14"/>
    </row>
    <row r="811" spans="6:16" ht="12.75">
      <c r="F811" s="17"/>
      <c r="N811" s="26"/>
      <c r="P811" s="14"/>
    </row>
    <row r="812" spans="6:16" ht="12.75">
      <c r="F812" s="17"/>
      <c r="N812" s="26"/>
      <c r="P812" s="14"/>
    </row>
    <row r="813" spans="6:16" ht="12.75">
      <c r="F813" s="17"/>
      <c r="N813" s="26"/>
      <c r="P813" s="14"/>
    </row>
    <row r="814" spans="6:16" ht="12.75">
      <c r="F814" s="17"/>
      <c r="N814" s="26"/>
      <c r="P814" s="14"/>
    </row>
    <row r="815" spans="6:16" ht="12.75">
      <c r="F815" s="17"/>
      <c r="N815" s="26"/>
      <c r="P815" s="14"/>
    </row>
    <row r="816" spans="6:16" ht="12.75">
      <c r="F816" s="17"/>
      <c r="N816" s="26"/>
      <c r="P816" s="14"/>
    </row>
    <row r="817" spans="6:16" ht="12.75">
      <c r="F817" s="17"/>
      <c r="N817" s="26"/>
      <c r="P817" s="14"/>
    </row>
    <row r="818" spans="6:16" ht="12.75">
      <c r="F818" s="17"/>
      <c r="N818" s="26"/>
      <c r="P818" s="14"/>
    </row>
    <row r="819" spans="6:16" ht="12.75">
      <c r="F819" s="17"/>
      <c r="N819" s="26"/>
      <c r="P819" s="14"/>
    </row>
    <row r="820" spans="6:16" ht="12.75">
      <c r="F820" s="17"/>
      <c r="N820" s="26"/>
      <c r="P820" s="14"/>
    </row>
    <row r="821" spans="6:16" ht="12.75">
      <c r="F821" s="17"/>
      <c r="N821" s="26"/>
      <c r="P821" s="14"/>
    </row>
    <row r="822" spans="6:16" ht="12.75">
      <c r="F822" s="17"/>
      <c r="N822" s="26"/>
      <c r="P822" s="14"/>
    </row>
    <row r="823" spans="6:16" ht="12.75">
      <c r="F823" s="17"/>
      <c r="N823" s="26"/>
      <c r="P823" s="14"/>
    </row>
    <row r="824" spans="6:16" ht="12.75">
      <c r="F824" s="17"/>
      <c r="N824" s="26"/>
      <c r="P824" s="14"/>
    </row>
    <row r="825" spans="6:16" ht="12.75">
      <c r="F825" s="17"/>
      <c r="N825" s="26"/>
      <c r="P825" s="14"/>
    </row>
    <row r="826" spans="6:16" ht="12.75">
      <c r="F826" s="17"/>
      <c r="N826" s="26"/>
      <c r="P826" s="14"/>
    </row>
    <row r="827" spans="6:16" ht="12.75">
      <c r="F827" s="17"/>
      <c r="N827" s="26"/>
      <c r="P827" s="14"/>
    </row>
    <row r="828" spans="6:16" ht="12.75">
      <c r="F828" s="17"/>
      <c r="N828" s="26"/>
      <c r="P828" s="14"/>
    </row>
    <row r="829" spans="6:16" ht="12.75">
      <c r="F829" s="17"/>
      <c r="N829" s="26"/>
      <c r="P829" s="14"/>
    </row>
    <row r="830" spans="6:16" ht="12.75">
      <c r="F830" s="17"/>
      <c r="N830" s="26"/>
      <c r="P830" s="14"/>
    </row>
    <row r="831" spans="6:16" ht="12.75">
      <c r="F831" s="17"/>
      <c r="N831" s="26"/>
      <c r="P831" s="14"/>
    </row>
    <row r="832" spans="6:16" ht="12.75">
      <c r="F832" s="17"/>
      <c r="N832" s="26"/>
      <c r="P832" s="14"/>
    </row>
    <row r="833" spans="6:16" ht="12.75">
      <c r="F833" s="17"/>
      <c r="N833" s="26"/>
      <c r="P833" s="14"/>
    </row>
    <row r="834" spans="6:16" ht="12.75">
      <c r="F834" s="17"/>
      <c r="N834" s="26"/>
      <c r="P834" s="14"/>
    </row>
    <row r="835" spans="6:16" ht="12.75">
      <c r="F835" s="17"/>
      <c r="N835" s="26"/>
      <c r="P835" s="14"/>
    </row>
    <row r="836" spans="6:16" ht="12.75">
      <c r="F836" s="17"/>
      <c r="N836" s="26"/>
      <c r="P836" s="14"/>
    </row>
    <row r="837" spans="6:16" ht="12.75">
      <c r="F837" s="17"/>
      <c r="N837" s="26"/>
      <c r="P837" s="14"/>
    </row>
    <row r="838" spans="6:16" ht="12.75">
      <c r="F838" s="17"/>
      <c r="N838" s="26"/>
      <c r="P838" s="14"/>
    </row>
    <row r="839" spans="6:16" ht="12.75">
      <c r="F839" s="17"/>
      <c r="N839" s="26"/>
      <c r="P839" s="14"/>
    </row>
    <row r="840" spans="6:16" ht="12.75">
      <c r="F840" s="17"/>
      <c r="N840" s="26"/>
      <c r="P840" s="14"/>
    </row>
    <row r="841" spans="6:16" ht="12.75">
      <c r="F841" s="17"/>
      <c r="N841" s="26"/>
      <c r="P841" s="14"/>
    </row>
    <row r="842" spans="6:16" ht="12.75">
      <c r="F842" s="17"/>
      <c r="N842" s="26"/>
      <c r="P842" s="14"/>
    </row>
    <row r="843" spans="6:16" ht="12.75">
      <c r="F843" s="17"/>
      <c r="N843" s="26"/>
      <c r="P843" s="14"/>
    </row>
    <row r="844" spans="6:16" ht="12.75">
      <c r="F844" s="17"/>
      <c r="N844" s="26"/>
      <c r="P844" s="14"/>
    </row>
    <row r="845" spans="6:16" ht="12.75">
      <c r="F845" s="17"/>
      <c r="N845" s="26"/>
      <c r="P845" s="14"/>
    </row>
    <row r="846" spans="6:16" ht="12.75">
      <c r="F846" s="17"/>
      <c r="N846" s="26"/>
      <c r="P846" s="14"/>
    </row>
    <row r="847" spans="6:16" ht="12.75">
      <c r="F847" s="17"/>
      <c r="N847" s="26"/>
      <c r="P847" s="14"/>
    </row>
    <row r="848" spans="6:16" ht="12.75">
      <c r="F848" s="17"/>
      <c r="N848" s="26"/>
      <c r="P848" s="14"/>
    </row>
    <row r="849" spans="6:16" ht="12.75">
      <c r="F849" s="17"/>
      <c r="N849" s="26"/>
      <c r="P849" s="14"/>
    </row>
    <row r="850" spans="6:16" ht="12.75">
      <c r="F850" s="17"/>
      <c r="N850" s="26"/>
      <c r="P850" s="14"/>
    </row>
    <row r="851" spans="6:16" ht="12.75">
      <c r="F851" s="17"/>
      <c r="N851" s="26"/>
      <c r="P851" s="14"/>
    </row>
    <row r="852" spans="6:16" ht="12.75">
      <c r="F852" s="17"/>
      <c r="N852" s="26"/>
      <c r="P852" s="14"/>
    </row>
    <row r="853" spans="6:16" ht="12.75">
      <c r="F853" s="17"/>
      <c r="N853" s="26"/>
      <c r="P853" s="14"/>
    </row>
    <row r="854" spans="6:16" ht="12.75">
      <c r="F854" s="17"/>
      <c r="N854" s="26"/>
      <c r="P854" s="14"/>
    </row>
    <row r="855" spans="6:16" ht="12.75">
      <c r="F855" s="17"/>
      <c r="N855" s="26"/>
      <c r="P855" s="14"/>
    </row>
    <row r="856" spans="6:16" ht="12.75">
      <c r="F856" s="17"/>
      <c r="N856" s="26"/>
      <c r="P856" s="14"/>
    </row>
    <row r="857" spans="6:16" ht="12.75">
      <c r="F857" s="17"/>
      <c r="N857" s="26"/>
      <c r="P857" s="14"/>
    </row>
    <row r="858" spans="6:16" ht="12.75">
      <c r="F858" s="17"/>
      <c r="N858" s="26"/>
      <c r="P858" s="14"/>
    </row>
    <row r="859" spans="6:16" ht="12.75">
      <c r="F859" s="17"/>
      <c r="N859" s="26"/>
      <c r="P859" s="14"/>
    </row>
    <row r="860" spans="6:16" ht="12.75">
      <c r="F860" s="17"/>
      <c r="N860" s="26"/>
      <c r="P860" s="14"/>
    </row>
    <row r="861" spans="6:16" ht="12.75">
      <c r="F861" s="17"/>
      <c r="N861" s="26"/>
      <c r="P861" s="14"/>
    </row>
    <row r="862" spans="6:16" ht="12.75">
      <c r="F862" s="17"/>
      <c r="N862" s="26"/>
      <c r="P862" s="14"/>
    </row>
    <row r="863" spans="6:16" ht="12.75">
      <c r="F863" s="17"/>
      <c r="N863" s="26"/>
      <c r="P863" s="14"/>
    </row>
    <row r="864" spans="6:16" ht="12.75">
      <c r="F864" s="17"/>
      <c r="N864" s="26"/>
      <c r="P864" s="14"/>
    </row>
    <row r="865" spans="6:16" ht="12.75">
      <c r="F865" s="17"/>
      <c r="N865" s="26"/>
      <c r="P865" s="14"/>
    </row>
    <row r="866" spans="6:16" ht="12.75">
      <c r="F866" s="17"/>
      <c r="N866" s="26"/>
      <c r="P866" s="14"/>
    </row>
    <row r="867" spans="6:16" ht="12.75">
      <c r="F867" s="17"/>
      <c r="N867" s="26"/>
      <c r="P867" s="14"/>
    </row>
    <row r="868" spans="6:16" ht="12.75">
      <c r="F868" s="17"/>
      <c r="N868" s="26"/>
      <c r="P868" s="14"/>
    </row>
    <row r="869" spans="6:16" ht="12.75">
      <c r="F869" s="17"/>
      <c r="N869" s="26"/>
      <c r="P869" s="14"/>
    </row>
    <row r="870" spans="6:16" ht="12.75">
      <c r="F870" s="17"/>
      <c r="N870" s="26"/>
      <c r="P870" s="14"/>
    </row>
    <row r="871" spans="6:16" ht="12.75">
      <c r="F871" s="17"/>
      <c r="N871" s="26"/>
      <c r="P871" s="14"/>
    </row>
    <row r="872" spans="6:16" ht="12.75">
      <c r="F872" s="17"/>
      <c r="N872" s="26"/>
      <c r="P872" s="14"/>
    </row>
    <row r="873" spans="6:16" ht="12.75">
      <c r="F873" s="17"/>
      <c r="N873" s="26"/>
      <c r="P873" s="14"/>
    </row>
    <row r="874" spans="6:16" ht="12.75">
      <c r="F874" s="17"/>
      <c r="N874" s="26"/>
      <c r="P874" s="14"/>
    </row>
    <row r="875" spans="6:16" ht="12.75">
      <c r="F875" s="17"/>
      <c r="N875" s="26"/>
      <c r="P875" s="14"/>
    </row>
    <row r="876" spans="6:16" ht="12.75">
      <c r="F876" s="17"/>
      <c r="N876" s="26"/>
      <c r="P876" s="14"/>
    </row>
    <row r="877" spans="6:16" ht="12.75">
      <c r="F877" s="17"/>
      <c r="N877" s="26"/>
      <c r="P877" s="14"/>
    </row>
    <row r="878" spans="6:16" ht="12.75">
      <c r="F878" s="17"/>
      <c r="N878" s="26"/>
      <c r="P878" s="14"/>
    </row>
    <row r="879" spans="6:16" ht="12.75">
      <c r="F879" s="17"/>
      <c r="N879" s="26"/>
      <c r="P879" s="14"/>
    </row>
    <row r="880" spans="6:16" ht="12.75">
      <c r="F880" s="17"/>
      <c r="N880" s="26"/>
      <c r="P880" s="14"/>
    </row>
    <row r="881" spans="6:16" ht="12.75">
      <c r="F881" s="17"/>
      <c r="N881" s="26"/>
      <c r="P881" s="14"/>
    </row>
    <row r="882" spans="6:16" ht="12.75">
      <c r="F882" s="17"/>
      <c r="N882" s="26"/>
      <c r="P882" s="14"/>
    </row>
    <row r="883" spans="6:16" ht="12.75">
      <c r="F883" s="17"/>
      <c r="N883" s="26"/>
      <c r="P883" s="14"/>
    </row>
    <row r="884" spans="6:16" ht="12.75">
      <c r="F884" s="17"/>
      <c r="N884" s="26"/>
      <c r="P884" s="14"/>
    </row>
    <row r="885" spans="6:16" ht="12.75">
      <c r="F885" s="17"/>
      <c r="N885" s="26"/>
      <c r="P885" s="14"/>
    </row>
    <row r="886" spans="6:16" ht="12.75">
      <c r="F886" s="17"/>
      <c r="N886" s="26"/>
      <c r="P886" s="14"/>
    </row>
    <row r="887" spans="6:16" ht="12.75">
      <c r="F887" s="17"/>
      <c r="N887" s="26"/>
      <c r="P887" s="14"/>
    </row>
    <row r="888" spans="6:16" ht="12.75">
      <c r="F888" s="17"/>
      <c r="N888" s="26"/>
      <c r="P888" s="14"/>
    </row>
    <row r="889" spans="6:16" ht="12.75">
      <c r="F889" s="17"/>
      <c r="N889" s="26"/>
      <c r="P889" s="14"/>
    </row>
    <row r="890" spans="6:16" ht="12.75">
      <c r="F890" s="17"/>
      <c r="N890" s="26"/>
      <c r="P890" s="14"/>
    </row>
    <row r="891" spans="6:16" ht="12.75">
      <c r="F891" s="17"/>
      <c r="N891" s="26"/>
      <c r="P891" s="14"/>
    </row>
    <row r="892" spans="6:16" ht="12.75">
      <c r="F892" s="17"/>
      <c r="N892" s="26"/>
      <c r="P892" s="14"/>
    </row>
    <row r="893" spans="6:16" ht="12.75">
      <c r="F893" s="17"/>
      <c r="N893" s="26"/>
      <c r="P893" s="14"/>
    </row>
    <row r="894" spans="6:16" ht="12.75">
      <c r="F894" s="17"/>
      <c r="N894" s="26"/>
      <c r="P894" s="14"/>
    </row>
    <row r="895" spans="6:16" ht="12.75">
      <c r="F895" s="17"/>
      <c r="N895" s="26"/>
      <c r="P895" s="14"/>
    </row>
    <row r="896" spans="6:16" ht="12.75">
      <c r="F896" s="17"/>
      <c r="N896" s="26"/>
      <c r="P896" s="14"/>
    </row>
    <row r="897" spans="6:16" ht="12.75">
      <c r="F897" s="17"/>
      <c r="N897" s="26"/>
      <c r="P897" s="14"/>
    </row>
    <row r="898" spans="6:16" ht="12.75">
      <c r="F898" s="17"/>
      <c r="N898" s="26"/>
      <c r="P898" s="14"/>
    </row>
    <row r="899" spans="6:16" ht="12.75">
      <c r="F899" s="17"/>
      <c r="N899" s="26"/>
      <c r="P899" s="14"/>
    </row>
    <row r="900" spans="6:16" ht="12.75">
      <c r="F900" s="17"/>
      <c r="N900" s="26"/>
      <c r="P900" s="14"/>
    </row>
    <row r="901" spans="6:16" ht="12.75">
      <c r="F901" s="17"/>
      <c r="N901" s="26"/>
      <c r="P901" s="14"/>
    </row>
    <row r="902" spans="6:16" ht="12.75">
      <c r="F902" s="17"/>
      <c r="N902" s="26"/>
      <c r="P902" s="14"/>
    </row>
    <row r="903" spans="6:16" ht="12.75">
      <c r="F903" s="17"/>
      <c r="N903" s="26"/>
      <c r="P903" s="14"/>
    </row>
    <row r="904" spans="6:16" ht="12.75">
      <c r="F904" s="17"/>
      <c r="N904" s="26"/>
      <c r="P904" s="14"/>
    </row>
    <row r="905" spans="6:16" ht="12.75">
      <c r="F905" s="17"/>
      <c r="N905" s="26"/>
      <c r="P905" s="14"/>
    </row>
    <row r="906" spans="6:16" ht="12.75">
      <c r="F906" s="17"/>
      <c r="N906" s="26"/>
      <c r="P906" s="14"/>
    </row>
    <row r="907" spans="6:16" ht="12.75">
      <c r="F907" s="17"/>
      <c r="N907" s="26"/>
      <c r="P907" s="14"/>
    </row>
    <row r="908" spans="6:16" ht="12.75">
      <c r="F908" s="17"/>
      <c r="N908" s="26"/>
      <c r="P908" s="14"/>
    </row>
    <row r="909" spans="6:16" ht="12.75">
      <c r="F909" s="17"/>
      <c r="N909" s="26"/>
      <c r="P909" s="14"/>
    </row>
    <row r="910" spans="6:16" ht="12.75">
      <c r="F910" s="17"/>
      <c r="N910" s="26"/>
      <c r="P910" s="14"/>
    </row>
    <row r="911" spans="6:16" ht="12.75">
      <c r="F911" s="17"/>
      <c r="N911" s="26"/>
      <c r="P911" s="14"/>
    </row>
    <row r="912" spans="6:16" ht="12.75">
      <c r="F912" s="17"/>
      <c r="N912" s="26"/>
      <c r="P912" s="14"/>
    </row>
    <row r="913" spans="6:16" ht="12.75">
      <c r="F913" s="17"/>
      <c r="N913" s="26"/>
      <c r="P913" s="14"/>
    </row>
    <row r="914" spans="6:16" ht="12.75">
      <c r="F914" s="17"/>
      <c r="N914" s="26"/>
      <c r="P914" s="14"/>
    </row>
    <row r="915" spans="6:16" ht="12.75">
      <c r="F915" s="17"/>
      <c r="N915" s="26"/>
      <c r="P915" s="14"/>
    </row>
    <row r="916" spans="6:16" ht="12.75">
      <c r="F916" s="17"/>
      <c r="N916" s="26"/>
      <c r="P916" s="14"/>
    </row>
    <row r="917" spans="6:16" ht="12.75">
      <c r="F917" s="17"/>
      <c r="N917" s="26"/>
      <c r="P917" s="14"/>
    </row>
    <row r="918" spans="6:16" ht="12.75">
      <c r="F918" s="17"/>
      <c r="N918" s="26"/>
      <c r="P918" s="14"/>
    </row>
    <row r="919" spans="6:16" ht="12.75">
      <c r="F919" s="17"/>
      <c r="N919" s="26"/>
      <c r="P919" s="14"/>
    </row>
    <row r="920" spans="6:16" ht="12.75">
      <c r="F920" s="17"/>
      <c r="N920" s="26"/>
      <c r="P920" s="14"/>
    </row>
    <row r="921" spans="6:16" ht="12.75">
      <c r="F921" s="17"/>
      <c r="N921" s="26"/>
      <c r="P921" s="14"/>
    </row>
    <row r="922" spans="6:16" ht="12.75">
      <c r="F922" s="17"/>
      <c r="N922" s="26"/>
      <c r="P922" s="14"/>
    </row>
    <row r="923" spans="6:16" ht="12.75">
      <c r="F923" s="17"/>
      <c r="N923" s="26"/>
      <c r="P923" s="14"/>
    </row>
    <row r="924" spans="6:16" ht="12.75">
      <c r="F924" s="17"/>
      <c r="N924" s="26"/>
      <c r="P924" s="14"/>
    </row>
    <row r="925" spans="6:16" ht="12.75">
      <c r="F925" s="17"/>
      <c r="N925" s="26"/>
      <c r="P925" s="14"/>
    </row>
    <row r="926" spans="6:16" ht="12.75">
      <c r="F926" s="17"/>
      <c r="N926" s="26"/>
      <c r="P926" s="14"/>
    </row>
    <row r="927" spans="6:16" ht="12.75">
      <c r="F927" s="17"/>
      <c r="N927" s="26"/>
      <c r="P927" s="14"/>
    </row>
    <row r="928" spans="6:16" ht="12.75">
      <c r="F928" s="17"/>
      <c r="N928" s="26"/>
      <c r="P928" s="14"/>
    </row>
    <row r="929" spans="6:16" ht="12.75">
      <c r="F929" s="17"/>
      <c r="N929" s="26"/>
      <c r="P929" s="14"/>
    </row>
    <row r="930" spans="6:16" ht="12.75">
      <c r="F930" s="17"/>
      <c r="N930" s="26"/>
      <c r="P930" s="14"/>
    </row>
    <row r="931" spans="6:16" ht="12.75">
      <c r="F931" s="17"/>
      <c r="N931" s="26"/>
      <c r="P931" s="14"/>
    </row>
    <row r="932" spans="6:16" ht="12.75">
      <c r="F932" s="17"/>
      <c r="N932" s="26"/>
      <c r="P932" s="14"/>
    </row>
    <row r="933" spans="6:16" ht="12.75">
      <c r="F933" s="17"/>
      <c r="N933" s="26"/>
      <c r="P933" s="14"/>
    </row>
    <row r="934" spans="6:16" ht="12.75">
      <c r="F934" s="17"/>
      <c r="N934" s="26"/>
      <c r="P934" s="14"/>
    </row>
    <row r="935" spans="6:16" ht="12.75">
      <c r="F935" s="17"/>
      <c r="N935" s="26"/>
      <c r="P935" s="14"/>
    </row>
    <row r="936" spans="6:16" ht="12.75">
      <c r="F936" s="17"/>
      <c r="N936" s="26"/>
      <c r="P936" s="14"/>
    </row>
    <row r="937" spans="6:16" ht="12.75">
      <c r="F937" s="17"/>
      <c r="N937" s="26"/>
      <c r="P937" s="14"/>
    </row>
    <row r="938" spans="6:16" ht="12.75">
      <c r="F938" s="17"/>
      <c r="N938" s="26"/>
      <c r="P938" s="14"/>
    </row>
    <row r="939" spans="6:16" ht="12.75">
      <c r="F939" s="17"/>
      <c r="N939" s="26"/>
      <c r="P939" s="14"/>
    </row>
    <row r="940" spans="6:16" ht="12.75">
      <c r="F940" s="17"/>
      <c r="N940" s="26"/>
      <c r="P940" s="14"/>
    </row>
    <row r="941" spans="6:16" ht="12.75">
      <c r="F941" s="17"/>
      <c r="N941" s="26"/>
      <c r="P941" s="14"/>
    </row>
    <row r="942" spans="6:16" ht="12.75">
      <c r="F942" s="17"/>
      <c r="N942" s="26"/>
      <c r="P942" s="14"/>
    </row>
    <row r="943" spans="6:16" ht="12.75">
      <c r="F943" s="17"/>
      <c r="N943" s="26"/>
      <c r="P943" s="14"/>
    </row>
    <row r="944" spans="6:16" ht="12.75">
      <c r="F944" s="17"/>
      <c r="N944" s="26"/>
      <c r="P944" s="14"/>
    </row>
    <row r="945" spans="6:16" ht="12.75">
      <c r="F945" s="17"/>
      <c r="N945" s="26"/>
      <c r="P945" s="14"/>
    </row>
    <row r="946" spans="6:16" ht="12.75">
      <c r="F946" s="17"/>
      <c r="N946" s="26"/>
      <c r="P946" s="14"/>
    </row>
    <row r="947" spans="6:16" ht="12.75">
      <c r="F947" s="17"/>
      <c r="N947" s="26"/>
      <c r="P947" s="14"/>
    </row>
    <row r="948" spans="6:16" ht="12.75">
      <c r="F948" s="17"/>
      <c r="N948" s="26"/>
      <c r="P948" s="14"/>
    </row>
    <row r="949" spans="6:16" ht="12.75">
      <c r="F949" s="17"/>
      <c r="N949" s="26"/>
      <c r="P949" s="14"/>
    </row>
    <row r="950" spans="6:16" ht="12.75">
      <c r="F950" s="17"/>
      <c r="N950" s="26"/>
      <c r="P950" s="14"/>
    </row>
    <row r="951" spans="6:16" ht="12.75">
      <c r="F951" s="17"/>
      <c r="N951" s="26"/>
      <c r="P951" s="14"/>
    </row>
    <row r="952" spans="6:16" ht="12.75">
      <c r="F952" s="17"/>
      <c r="N952" s="26"/>
      <c r="P952" s="14"/>
    </row>
    <row r="953" spans="6:16" ht="12.75">
      <c r="F953" s="17"/>
      <c r="N953" s="26"/>
      <c r="P953" s="14"/>
    </row>
    <row r="954" spans="6:16" ht="12.75">
      <c r="F954" s="17"/>
      <c r="N954" s="26"/>
      <c r="P954" s="14"/>
    </row>
    <row r="955" spans="6:16" ht="12.75">
      <c r="F955" s="17"/>
      <c r="N955" s="26"/>
      <c r="P955" s="14"/>
    </row>
    <row r="956" spans="6:16" ht="12.75">
      <c r="F956" s="17"/>
      <c r="N956" s="26"/>
      <c r="P956" s="14"/>
    </row>
    <row r="957" spans="6:16" ht="12.75">
      <c r="F957" s="17"/>
      <c r="N957" s="26"/>
      <c r="P957" s="14"/>
    </row>
    <row r="958" spans="6:16" ht="12.75">
      <c r="F958" s="17"/>
      <c r="N958" s="26"/>
      <c r="P958" s="14"/>
    </row>
    <row r="959" spans="6:16" ht="12.75">
      <c r="F959" s="17"/>
      <c r="N959" s="26"/>
      <c r="P959" s="14"/>
    </row>
    <row r="960" spans="6:16" ht="12.75">
      <c r="F960" s="17"/>
      <c r="N960" s="26"/>
      <c r="P960" s="14"/>
    </row>
    <row r="961" spans="6:16" ht="12.75">
      <c r="F961" s="17"/>
      <c r="N961" s="26"/>
      <c r="P961" s="14"/>
    </row>
    <row r="962" spans="6:16" ht="12.75">
      <c r="F962" s="17"/>
      <c r="N962" s="26"/>
      <c r="P962" s="14"/>
    </row>
    <row r="963" spans="6:16" ht="12.75">
      <c r="F963" s="17"/>
      <c r="N963" s="26"/>
      <c r="P963" s="14"/>
    </row>
    <row r="964" spans="6:16" ht="12.75">
      <c r="F964" s="17"/>
      <c r="N964" s="26"/>
      <c r="P964" s="14"/>
    </row>
    <row r="965" spans="6:16" ht="12.75">
      <c r="F965" s="17"/>
      <c r="N965" s="26"/>
      <c r="P965" s="14"/>
    </row>
    <row r="966" spans="6:16" ht="12.75">
      <c r="F966" s="17"/>
      <c r="N966" s="26"/>
      <c r="P966" s="14"/>
    </row>
    <row r="967" spans="6:16" ht="12.75">
      <c r="F967" s="17"/>
      <c r="N967" s="26"/>
      <c r="P967" s="14"/>
    </row>
    <row r="968" spans="6:16" ht="12.75">
      <c r="F968" s="17"/>
      <c r="N968" s="26"/>
      <c r="P968" s="14"/>
    </row>
    <row r="969" spans="6:16" ht="12.75">
      <c r="F969" s="17"/>
      <c r="N969" s="26"/>
      <c r="P969" s="14"/>
    </row>
    <row r="970" spans="6:16" ht="12.75">
      <c r="F970" s="17"/>
      <c r="N970" s="26"/>
      <c r="P970" s="14"/>
    </row>
    <row r="971" spans="6:16" ht="12.75">
      <c r="F971" s="17"/>
      <c r="N971" s="26"/>
      <c r="P971" s="14"/>
    </row>
    <row r="972" spans="6:16" ht="12.75">
      <c r="F972" s="17"/>
      <c r="N972" s="26"/>
      <c r="P972" s="14"/>
    </row>
    <row r="973" spans="6:16" ht="12.75">
      <c r="F973" s="17"/>
      <c r="N973" s="26"/>
      <c r="P973" s="14"/>
    </row>
    <row r="974" spans="6:16" ht="12.75">
      <c r="F974" s="17"/>
      <c r="N974" s="26"/>
      <c r="P974" s="14"/>
    </row>
    <row r="975" spans="6:16" ht="12.75">
      <c r="F975" s="17"/>
      <c r="N975" s="26"/>
      <c r="P975" s="14"/>
    </row>
    <row r="976" spans="6:16" ht="12.75">
      <c r="F976" s="17"/>
      <c r="N976" s="26"/>
      <c r="P976" s="14"/>
    </row>
    <row r="977" spans="6:16" ht="12.75">
      <c r="F977" s="17"/>
      <c r="N977" s="26"/>
      <c r="P977" s="14"/>
    </row>
    <row r="978" spans="6:16" ht="12.75">
      <c r="F978" s="17"/>
      <c r="N978" s="26"/>
      <c r="P978" s="14"/>
    </row>
    <row r="979" spans="6:16" ht="12.75">
      <c r="F979" s="17"/>
      <c r="N979" s="26"/>
      <c r="P979" s="14"/>
    </row>
    <row r="980" spans="6:16" ht="12.75">
      <c r="F980" s="17"/>
      <c r="N980" s="26"/>
      <c r="P980" s="14"/>
    </row>
    <row r="981" spans="6:16" ht="12.75">
      <c r="F981" s="17"/>
      <c r="N981" s="26"/>
      <c r="P981" s="14"/>
    </row>
    <row r="982" spans="6:16" ht="12.75">
      <c r="F982" s="17"/>
      <c r="N982" s="26"/>
      <c r="P982" s="14"/>
    </row>
    <row r="983" spans="6:16" ht="12.75">
      <c r="F983" s="17"/>
      <c r="N983" s="26"/>
      <c r="P983" s="14"/>
    </row>
    <row r="984" spans="6:16" ht="12.75">
      <c r="F984" s="17"/>
      <c r="N984" s="26"/>
      <c r="P984" s="14"/>
    </row>
    <row r="985" spans="6:16" ht="12.75">
      <c r="F985" s="17"/>
      <c r="N985" s="26"/>
      <c r="P985" s="14"/>
    </row>
    <row r="986" spans="6:16" ht="12.75">
      <c r="F986" s="17"/>
      <c r="N986" s="26"/>
      <c r="P986" s="14"/>
    </row>
    <row r="987" spans="6:16" ht="12.75">
      <c r="F987" s="17"/>
      <c r="N987" s="26"/>
      <c r="P987" s="14"/>
    </row>
    <row r="988" spans="6:16" ht="12.75">
      <c r="F988" s="17"/>
      <c r="N988" s="26"/>
      <c r="P988" s="14"/>
    </row>
    <row r="989" spans="6:16" ht="12.75">
      <c r="F989" s="17"/>
      <c r="N989" s="26"/>
      <c r="P989" s="14"/>
    </row>
    <row r="990" spans="6:16" ht="12.75">
      <c r="F990" s="17"/>
      <c r="N990" s="26"/>
      <c r="P990" s="14"/>
    </row>
    <row r="991" spans="6:16" ht="12.75">
      <c r="F991" s="17"/>
      <c r="N991" s="26"/>
      <c r="P991" s="14"/>
    </row>
    <row r="992" spans="6:16" ht="12.75">
      <c r="F992" s="17"/>
      <c r="N992" s="26"/>
      <c r="P992" s="14"/>
    </row>
    <row r="993" spans="6:16" ht="12.75">
      <c r="F993" s="17"/>
      <c r="N993" s="26"/>
      <c r="P993" s="14"/>
    </row>
    <row r="994" spans="6:16" ht="12.75">
      <c r="F994" s="17"/>
      <c r="N994" s="26"/>
      <c r="P994" s="14"/>
    </row>
    <row r="995" spans="6:16" ht="12.75">
      <c r="F995" s="17"/>
      <c r="N995" s="26"/>
      <c r="P995" s="14"/>
    </row>
    <row r="996" spans="6:16" ht="12.75">
      <c r="F996" s="17"/>
      <c r="N996" s="26"/>
      <c r="P996" s="14"/>
    </row>
    <row r="997" spans="6:16" ht="12.75">
      <c r="F997" s="17"/>
      <c r="N997" s="26"/>
      <c r="P997" s="14"/>
    </row>
    <row r="998" spans="6:16" ht="12.75">
      <c r="F998" s="17"/>
      <c r="N998" s="26"/>
      <c r="P998" s="14"/>
    </row>
    <row r="999" spans="6:16" ht="12.75">
      <c r="F999" s="17"/>
      <c r="N999" s="26"/>
      <c r="P999" s="14"/>
    </row>
    <row r="1000" spans="6:16" ht="12.75">
      <c r="F1000" s="17"/>
      <c r="N1000" s="26"/>
      <c r="P1000" s="14"/>
    </row>
    <row r="1001" spans="6:16" ht="12.75">
      <c r="F1001" s="17"/>
      <c r="N1001" s="26"/>
      <c r="P1001" s="14"/>
    </row>
    <row r="1002" spans="6:16" ht="12.75">
      <c r="F1002" s="17"/>
      <c r="N1002" s="26"/>
      <c r="P1002" s="14"/>
    </row>
    <row r="1003" spans="6:16" ht="12.75">
      <c r="F1003" s="17"/>
      <c r="N1003" s="26"/>
      <c r="P1003" s="14"/>
    </row>
    <row r="1004" spans="6:16" ht="12.75">
      <c r="F1004" s="17"/>
      <c r="N1004" s="26"/>
      <c r="P1004" s="14"/>
    </row>
    <row r="1005" spans="6:16" ht="12.75">
      <c r="F1005" s="17"/>
      <c r="N1005" s="26"/>
      <c r="P1005" s="14"/>
    </row>
    <row r="1006" spans="6:16" ht="12.75">
      <c r="F1006" s="17"/>
      <c r="N1006" s="26"/>
      <c r="P1006" s="14"/>
    </row>
    <row r="1007" spans="6:16" ht="12.75">
      <c r="F1007" s="17"/>
      <c r="N1007" s="26"/>
      <c r="P1007" s="14"/>
    </row>
    <row r="1008" spans="6:16" ht="12.75">
      <c r="F1008" s="17"/>
      <c r="N1008" s="26"/>
      <c r="P1008" s="14"/>
    </row>
    <row r="1009" spans="6:16" ht="12.75">
      <c r="F1009" s="17"/>
      <c r="N1009" s="26"/>
      <c r="P1009" s="14"/>
    </row>
    <row r="1010" spans="6:16" ht="12.75">
      <c r="F1010" s="17"/>
      <c r="N1010" s="26"/>
      <c r="P1010" s="14"/>
    </row>
    <row r="1011" spans="6:16" ht="12.75">
      <c r="F1011" s="17"/>
      <c r="N1011" s="26"/>
      <c r="P1011" s="14"/>
    </row>
    <row r="1012" spans="6:16" ht="12.75">
      <c r="F1012" s="17"/>
      <c r="N1012" s="26"/>
      <c r="P1012" s="14"/>
    </row>
    <row r="1013" spans="6:16" ht="12.75">
      <c r="F1013" s="17"/>
      <c r="N1013" s="26"/>
      <c r="P1013" s="14"/>
    </row>
    <row r="1014" spans="6:16" ht="12.75">
      <c r="F1014" s="17"/>
      <c r="N1014" s="26"/>
      <c r="P1014" s="14"/>
    </row>
    <row r="1015" spans="6:16" ht="12.75">
      <c r="F1015" s="17"/>
      <c r="N1015" s="26"/>
      <c r="P1015" s="14"/>
    </row>
    <row r="1016" spans="6:16" ht="12.75">
      <c r="F1016" s="17"/>
      <c r="N1016" s="26"/>
      <c r="P1016" s="14"/>
    </row>
    <row r="1017" spans="6:16" ht="12.75">
      <c r="F1017" s="17"/>
      <c r="N1017" s="26"/>
      <c r="P1017" s="14"/>
    </row>
    <row r="1018" spans="6:16" ht="12.75">
      <c r="F1018" s="17"/>
      <c r="N1018" s="26"/>
      <c r="P1018" s="14"/>
    </row>
    <row r="1019" spans="6:16" ht="12.75">
      <c r="F1019" s="17"/>
      <c r="N1019" s="26"/>
      <c r="P1019" s="14"/>
    </row>
    <row r="1020" spans="6:16" ht="12.75">
      <c r="F1020" s="17"/>
      <c r="N1020" s="26"/>
      <c r="P1020" s="14"/>
    </row>
    <row r="1021" spans="6:16" ht="12.75">
      <c r="F1021" s="17"/>
      <c r="N1021" s="26"/>
      <c r="P1021" s="14"/>
    </row>
    <row r="1022" spans="6:16" ht="12.75">
      <c r="F1022" s="17"/>
      <c r="N1022" s="26"/>
      <c r="P1022" s="14"/>
    </row>
    <row r="1023" spans="6:16" ht="12.75">
      <c r="F1023" s="17"/>
      <c r="N1023" s="26"/>
      <c r="P1023" s="14"/>
    </row>
    <row r="1024" spans="6:16" ht="12.75">
      <c r="F1024" s="17"/>
      <c r="N1024" s="26"/>
      <c r="P1024" s="14"/>
    </row>
    <row r="1025" spans="6:16" ht="12.75">
      <c r="F1025" s="17"/>
      <c r="N1025" s="26"/>
      <c r="P1025" s="14"/>
    </row>
    <row r="1026" spans="6:16" ht="12.75">
      <c r="F1026" s="17"/>
      <c r="N1026" s="26"/>
      <c r="P1026" s="14"/>
    </row>
    <row r="1027" spans="6:16" ht="12.75">
      <c r="F1027" s="17"/>
      <c r="N1027" s="26"/>
      <c r="P1027" s="14"/>
    </row>
    <row r="1028" spans="6:16" ht="12.75">
      <c r="F1028" s="17"/>
      <c r="N1028" s="26"/>
      <c r="P1028" s="14"/>
    </row>
    <row r="1029" spans="6:16" ht="12.75">
      <c r="F1029" s="17"/>
      <c r="N1029" s="26"/>
      <c r="P1029" s="14"/>
    </row>
    <row r="1030" spans="6:16" ht="12.75">
      <c r="F1030" s="17"/>
      <c r="N1030" s="26"/>
      <c r="P1030" s="14"/>
    </row>
    <row r="1031" spans="6:16" ht="12.75">
      <c r="F1031" s="17"/>
      <c r="N1031" s="26"/>
      <c r="P1031" s="14"/>
    </row>
    <row r="1032" spans="6:16" ht="12.75">
      <c r="F1032" s="17"/>
      <c r="N1032" s="26"/>
      <c r="P1032" s="14"/>
    </row>
    <row r="1033" spans="6:16" ht="12.75">
      <c r="F1033" s="17"/>
      <c r="N1033" s="26"/>
      <c r="P1033" s="14"/>
    </row>
    <row r="1034" spans="6:16" ht="12.75">
      <c r="F1034" s="17"/>
      <c r="N1034" s="26"/>
      <c r="P1034" s="14"/>
    </row>
    <row r="1035" spans="6:16" ht="12.75">
      <c r="F1035" s="17"/>
      <c r="N1035" s="26"/>
      <c r="P1035" s="14"/>
    </row>
    <row r="1036" spans="6:16" ht="12.75">
      <c r="F1036" s="17"/>
      <c r="N1036" s="26"/>
      <c r="P1036" s="14"/>
    </row>
    <row r="1037" spans="6:16" ht="12.75">
      <c r="F1037" s="17"/>
      <c r="N1037" s="26"/>
      <c r="P1037" s="14"/>
    </row>
    <row r="1038" spans="6:16" ht="12.75">
      <c r="F1038" s="17"/>
      <c r="N1038" s="26"/>
      <c r="P1038" s="14"/>
    </row>
    <row r="1039" spans="6:16" ht="12.75">
      <c r="F1039" s="17"/>
      <c r="N1039" s="26"/>
      <c r="P1039" s="14"/>
    </row>
    <row r="1040" spans="6:16" ht="12.75">
      <c r="F1040" s="17"/>
      <c r="N1040" s="26"/>
      <c r="P1040" s="14"/>
    </row>
    <row r="1041" spans="6:16" ht="12.75">
      <c r="F1041" s="17"/>
      <c r="N1041" s="26"/>
      <c r="P1041" s="14"/>
    </row>
    <row r="1042" spans="6:16" ht="12.75">
      <c r="F1042" s="17"/>
      <c r="N1042" s="26"/>
      <c r="P1042" s="14"/>
    </row>
    <row r="1043" spans="6:16" ht="12.75">
      <c r="F1043" s="17"/>
      <c r="N1043" s="26"/>
      <c r="P1043" s="14"/>
    </row>
    <row r="1044" spans="6:16" ht="12.75">
      <c r="F1044" s="17"/>
      <c r="N1044" s="26"/>
      <c r="P1044" s="14"/>
    </row>
    <row r="1045" spans="6:16" ht="12.75">
      <c r="F1045" s="17"/>
      <c r="N1045" s="26"/>
      <c r="P1045" s="14"/>
    </row>
    <row r="1046" spans="6:16" ht="12.75">
      <c r="F1046" s="17"/>
      <c r="N1046" s="26"/>
      <c r="P1046" s="14"/>
    </row>
    <row r="1047" spans="6:16" ht="12.75">
      <c r="F1047" s="17"/>
      <c r="N1047" s="26"/>
      <c r="P1047" s="14"/>
    </row>
    <row r="1048" spans="6:16" ht="12.75">
      <c r="F1048" s="17"/>
      <c r="N1048" s="26"/>
      <c r="P1048" s="14"/>
    </row>
    <row r="1049" spans="6:16" ht="12.75">
      <c r="F1049" s="17"/>
      <c r="N1049" s="26"/>
      <c r="P1049" s="14"/>
    </row>
    <row r="1050" spans="6:16" ht="12.75">
      <c r="F1050" s="17"/>
      <c r="N1050" s="26"/>
      <c r="P1050" s="14"/>
    </row>
    <row r="1051" spans="6:16" ht="12.75">
      <c r="F1051" s="17"/>
      <c r="N1051" s="26"/>
      <c r="P1051" s="14"/>
    </row>
    <row r="1052" spans="6:16" ht="12.75">
      <c r="F1052" s="17"/>
      <c r="N1052" s="26"/>
      <c r="P1052" s="14"/>
    </row>
    <row r="1053" spans="6:16" ht="12.75">
      <c r="F1053" s="17"/>
      <c r="N1053" s="26"/>
      <c r="P1053" s="14"/>
    </row>
    <row r="1054" spans="6:16" ht="12.75">
      <c r="F1054" s="17"/>
      <c r="N1054" s="26"/>
      <c r="P1054" s="14"/>
    </row>
    <row r="1055" spans="6:16" ht="12.75">
      <c r="F1055" s="17"/>
      <c r="N1055" s="26"/>
      <c r="P1055" s="14"/>
    </row>
    <row r="1056" spans="6:16" ht="12.75">
      <c r="F1056" s="17"/>
      <c r="N1056" s="26"/>
      <c r="P1056" s="14"/>
    </row>
    <row r="1057" spans="6:16" ht="12.75">
      <c r="F1057" s="17"/>
      <c r="N1057" s="26"/>
      <c r="P1057" s="14"/>
    </row>
    <row r="1058" spans="6:16" ht="12.75">
      <c r="F1058" s="17"/>
      <c r="N1058" s="26"/>
      <c r="P1058" s="14"/>
    </row>
    <row r="1059" spans="6:16" ht="12.75">
      <c r="F1059" s="17"/>
      <c r="N1059" s="26"/>
      <c r="P1059" s="14"/>
    </row>
    <row r="1060" spans="6:16" ht="12.75">
      <c r="F1060" s="17"/>
      <c r="N1060" s="26"/>
      <c r="P1060" s="14"/>
    </row>
    <row r="1061" spans="6:16" ht="12.75">
      <c r="F1061" s="17"/>
      <c r="N1061" s="26"/>
      <c r="P1061" s="14"/>
    </row>
    <row r="1062" spans="6:16" ht="12.75">
      <c r="F1062" s="17"/>
      <c r="N1062" s="26"/>
      <c r="P1062" s="14"/>
    </row>
    <row r="1063" spans="6:16" ht="12.75">
      <c r="F1063" s="17"/>
      <c r="N1063" s="26"/>
      <c r="P1063" s="14"/>
    </row>
    <row r="1064" spans="6:16" ht="12.75">
      <c r="F1064" s="17"/>
      <c r="N1064" s="26"/>
      <c r="P1064" s="14"/>
    </row>
    <row r="1065" spans="6:16" ht="12.75">
      <c r="F1065" s="17"/>
      <c r="N1065" s="26"/>
      <c r="P1065" s="14"/>
    </row>
    <row r="1066" spans="6:16" ht="12.75">
      <c r="F1066" s="17"/>
      <c r="N1066" s="26"/>
      <c r="P1066" s="14"/>
    </row>
    <row r="1067" spans="6:16" ht="12.75">
      <c r="F1067" s="17"/>
      <c r="N1067" s="26"/>
      <c r="P1067" s="14"/>
    </row>
    <row r="1068" spans="6:16" ht="12.75">
      <c r="F1068" s="17"/>
      <c r="N1068" s="26"/>
      <c r="P1068" s="14"/>
    </row>
    <row r="1069" spans="6:16" ht="12.75">
      <c r="F1069" s="17"/>
      <c r="N1069" s="26"/>
      <c r="P1069" s="14"/>
    </row>
    <row r="1070" spans="6:16" ht="12.75">
      <c r="F1070" s="17"/>
      <c r="N1070" s="26"/>
      <c r="P1070" s="14"/>
    </row>
    <row r="1071" spans="6:16" ht="12.75">
      <c r="F1071" s="17"/>
      <c r="N1071" s="26"/>
      <c r="P1071" s="14"/>
    </row>
    <row r="1072" spans="6:16" ht="12.75">
      <c r="F1072" s="17"/>
      <c r="N1072" s="26"/>
      <c r="P1072" s="14"/>
    </row>
    <row r="1073" spans="6:16" ht="12.75">
      <c r="F1073" s="17"/>
      <c r="N1073" s="26"/>
      <c r="P1073" s="14"/>
    </row>
    <row r="1074" spans="6:16" ht="12.75">
      <c r="F1074" s="17"/>
      <c r="N1074" s="26"/>
      <c r="P1074" s="14"/>
    </row>
    <row r="1075" spans="6:16" ht="12.75">
      <c r="F1075" s="17"/>
      <c r="N1075" s="26"/>
      <c r="P1075" s="14"/>
    </row>
    <row r="1076" spans="6:16" ht="12.75">
      <c r="F1076" s="17"/>
      <c r="N1076" s="26"/>
      <c r="P1076" s="14"/>
    </row>
    <row r="1077" spans="6:16" ht="12.75">
      <c r="F1077" s="17"/>
      <c r="N1077" s="26"/>
      <c r="P1077" s="14"/>
    </row>
    <row r="1078" spans="6:16" ht="12.75">
      <c r="F1078" s="17"/>
      <c r="N1078" s="26"/>
      <c r="P1078" s="14"/>
    </row>
    <row r="1079" spans="6:16" ht="12.75">
      <c r="F1079" s="17"/>
      <c r="N1079" s="26"/>
      <c r="P1079" s="14"/>
    </row>
    <row r="1080" spans="6:16" ht="12.75">
      <c r="F1080" s="17"/>
      <c r="N1080" s="26"/>
      <c r="P1080" s="14"/>
    </row>
    <row r="1081" spans="6:16" ht="12.75">
      <c r="F1081" s="17"/>
      <c r="N1081" s="26"/>
      <c r="P1081" s="14"/>
    </row>
    <row r="1082" spans="6:16" ht="12.75">
      <c r="F1082" s="17"/>
      <c r="N1082" s="26"/>
      <c r="P1082" s="14"/>
    </row>
    <row r="1083" spans="6:16" ht="12.75">
      <c r="F1083" s="17"/>
      <c r="N1083" s="26"/>
      <c r="P1083" s="14"/>
    </row>
    <row r="1084" spans="6:16" ht="12.75">
      <c r="F1084" s="17"/>
      <c r="N1084" s="26"/>
      <c r="P1084" s="14"/>
    </row>
    <row r="1085" spans="6:16" ht="12.75">
      <c r="F1085" s="17"/>
      <c r="N1085" s="26"/>
      <c r="P1085" s="14"/>
    </row>
    <row r="1086" spans="6:16" ht="12.75">
      <c r="F1086" s="17"/>
      <c r="N1086" s="26"/>
      <c r="P1086" s="14"/>
    </row>
    <row r="1087" spans="6:16" ht="12.75">
      <c r="F1087" s="17"/>
      <c r="N1087" s="26"/>
      <c r="P1087" s="14"/>
    </row>
    <row r="1088" spans="6:16" ht="12.75">
      <c r="F1088" s="17"/>
      <c r="N1088" s="26"/>
      <c r="P1088" s="14"/>
    </row>
    <row r="1089" spans="6:16" ht="12.75">
      <c r="F1089" s="17"/>
      <c r="N1089" s="26"/>
      <c r="P1089" s="14"/>
    </row>
    <row r="1090" spans="6:16" ht="12.75">
      <c r="F1090" s="17"/>
      <c r="N1090" s="26"/>
      <c r="P1090" s="14"/>
    </row>
    <row r="1091" spans="6:16" ht="12.75">
      <c r="F1091" s="17"/>
      <c r="N1091" s="26"/>
      <c r="P1091" s="14"/>
    </row>
    <row r="1092" spans="6:16" ht="12.75">
      <c r="F1092" s="17"/>
      <c r="N1092" s="26"/>
      <c r="P1092" s="14"/>
    </row>
    <row r="1093" spans="6:16" ht="12.75">
      <c r="F1093" s="17"/>
      <c r="N1093" s="26"/>
      <c r="P1093" s="14"/>
    </row>
    <row r="1094" spans="6:16" ht="12.75">
      <c r="F1094" s="17"/>
      <c r="N1094" s="26"/>
      <c r="P1094" s="14"/>
    </row>
    <row r="1095" spans="6:16" ht="12.75">
      <c r="F1095" s="17"/>
      <c r="N1095" s="26"/>
      <c r="P1095" s="14"/>
    </row>
    <row r="1096" spans="6:16" ht="12.75">
      <c r="F1096" s="17"/>
      <c r="N1096" s="26"/>
      <c r="P1096" s="14"/>
    </row>
    <row r="1097" spans="6:16" ht="12.75">
      <c r="F1097" s="17"/>
      <c r="N1097" s="26"/>
      <c r="P1097" s="14"/>
    </row>
    <row r="1098" spans="6:16" ht="12.75">
      <c r="F1098" s="17"/>
      <c r="N1098" s="26"/>
      <c r="P1098" s="14"/>
    </row>
    <row r="1099" spans="6:16" ht="12.75">
      <c r="F1099" s="17"/>
      <c r="N1099" s="26"/>
      <c r="P1099" s="14"/>
    </row>
    <row r="1100" spans="6:16" ht="12.75">
      <c r="F1100" s="17"/>
      <c r="N1100" s="26"/>
      <c r="P1100" s="14"/>
    </row>
    <row r="1101" spans="6:16" ht="12.75">
      <c r="F1101" s="17"/>
      <c r="N1101" s="26"/>
      <c r="P1101" s="14"/>
    </row>
    <row r="1102" spans="6:16" ht="12.75">
      <c r="F1102" s="17"/>
      <c r="N1102" s="26"/>
      <c r="P1102" s="14"/>
    </row>
    <row r="1103" spans="6:16" ht="12.75">
      <c r="F1103" s="17"/>
      <c r="N1103" s="26"/>
      <c r="P1103" s="14"/>
    </row>
    <row r="1104" spans="6:16" ht="12.75">
      <c r="F1104" s="17"/>
      <c r="N1104" s="26"/>
      <c r="P1104" s="14"/>
    </row>
    <row r="1105" spans="6:16" ht="12.75">
      <c r="F1105" s="17"/>
      <c r="N1105" s="26"/>
      <c r="P1105" s="14"/>
    </row>
    <row r="1106" spans="6:16" ht="12.75">
      <c r="F1106" s="17"/>
      <c r="N1106" s="26"/>
      <c r="P1106" s="14"/>
    </row>
    <row r="1107" spans="6:16" ht="12.75">
      <c r="F1107" s="17"/>
      <c r="N1107" s="26"/>
      <c r="P1107" s="14"/>
    </row>
    <row r="1108" spans="6:16" ht="12.75">
      <c r="F1108" s="17"/>
      <c r="N1108" s="26"/>
      <c r="P1108" s="14"/>
    </row>
    <row r="1109" spans="6:16" ht="12.75">
      <c r="F1109" s="17"/>
      <c r="N1109" s="26"/>
      <c r="P1109" s="14"/>
    </row>
    <row r="1110" spans="6:16" ht="12.75">
      <c r="F1110" s="17"/>
      <c r="N1110" s="26"/>
      <c r="P1110" s="14"/>
    </row>
    <row r="1111" spans="6:16" ht="12.75">
      <c r="F1111" s="17"/>
      <c r="N1111" s="26"/>
      <c r="P1111" s="14"/>
    </row>
    <row r="1112" spans="6:16" ht="12.75">
      <c r="F1112" s="17"/>
      <c r="N1112" s="26"/>
      <c r="P1112" s="14"/>
    </row>
    <row r="1113" spans="6:16" ht="12.75">
      <c r="F1113" s="17"/>
      <c r="N1113" s="26"/>
      <c r="P1113" s="14"/>
    </row>
    <row r="1114" spans="6:16" ht="12.75">
      <c r="F1114" s="17"/>
      <c r="N1114" s="26"/>
      <c r="P1114" s="14"/>
    </row>
    <row r="1115" spans="6:16" ht="12.75">
      <c r="F1115" s="17"/>
      <c r="N1115" s="26"/>
      <c r="P1115" s="14"/>
    </row>
    <row r="1116" spans="6:16" ht="12.75">
      <c r="F1116" s="17"/>
      <c r="N1116" s="26"/>
      <c r="P1116" s="14"/>
    </row>
    <row r="1117" spans="6:16" ht="12.75">
      <c r="F1117" s="17"/>
      <c r="N1117" s="26"/>
      <c r="P1117" s="14"/>
    </row>
    <row r="1118" spans="6:16" ht="12.75">
      <c r="F1118" s="17"/>
      <c r="N1118" s="26"/>
      <c r="P1118" s="14"/>
    </row>
    <row r="1119" spans="6:16" ht="12.75">
      <c r="F1119" s="17"/>
      <c r="N1119" s="26"/>
      <c r="P1119" s="14"/>
    </row>
    <row r="1120" spans="6:16" ht="12.75">
      <c r="F1120" s="17"/>
      <c r="N1120" s="26"/>
      <c r="P1120" s="14"/>
    </row>
    <row r="1121" spans="6:16" ht="12.75">
      <c r="F1121" s="17"/>
      <c r="N1121" s="26"/>
      <c r="P1121" s="14"/>
    </row>
    <row r="1122" spans="6:16" ht="12.75">
      <c r="F1122" s="17"/>
      <c r="N1122" s="26"/>
      <c r="P1122" s="14"/>
    </row>
    <row r="1123" spans="6:16" ht="12.75">
      <c r="F1123" s="17"/>
      <c r="N1123" s="26"/>
      <c r="P1123" s="14"/>
    </row>
    <row r="1124" spans="6:16" ht="12.75">
      <c r="F1124" s="17"/>
      <c r="N1124" s="26"/>
      <c r="P1124" s="14"/>
    </row>
    <row r="1125" spans="6:16" ht="12.75">
      <c r="F1125" s="17"/>
      <c r="N1125" s="26"/>
      <c r="P1125" s="14"/>
    </row>
    <row r="1126" spans="6:16" ht="12.75">
      <c r="F1126" s="17"/>
      <c r="N1126" s="26"/>
      <c r="P1126" s="14"/>
    </row>
    <row r="1127" spans="6:16" ht="12.75">
      <c r="F1127" s="17"/>
      <c r="N1127" s="26"/>
      <c r="P1127" s="14"/>
    </row>
    <row r="1128" spans="6:16" ht="12.75">
      <c r="F1128" s="17"/>
      <c r="N1128" s="26"/>
      <c r="P1128" s="14"/>
    </row>
    <row r="1129" spans="6:16" ht="12.75">
      <c r="F1129" s="17"/>
      <c r="N1129" s="26"/>
      <c r="P1129" s="14"/>
    </row>
    <row r="1130" spans="6:16" ht="12.75">
      <c r="F1130" s="17"/>
      <c r="N1130" s="26"/>
      <c r="P1130" s="14"/>
    </row>
    <row r="1131" spans="6:16" ht="12.75">
      <c r="F1131" s="17"/>
      <c r="N1131" s="26"/>
      <c r="P1131" s="14"/>
    </row>
    <row r="1132" spans="6:16" ht="12.75">
      <c r="F1132" s="17"/>
      <c r="N1132" s="26"/>
      <c r="P1132" s="14"/>
    </row>
    <row r="1133" spans="6:16" ht="12.75">
      <c r="F1133" s="17"/>
      <c r="N1133" s="26"/>
      <c r="P1133" s="14"/>
    </row>
    <row r="1134" spans="6:16" ht="12.75">
      <c r="F1134" s="17"/>
      <c r="N1134" s="26"/>
      <c r="P1134" s="14"/>
    </row>
    <row r="1135" spans="6:16" ht="12.75">
      <c r="F1135" s="17"/>
      <c r="N1135" s="26"/>
      <c r="P1135" s="14"/>
    </row>
    <row r="1136" spans="6:16" ht="12.75">
      <c r="F1136" s="17"/>
      <c r="N1136" s="26"/>
      <c r="P1136" s="14"/>
    </row>
    <row r="1137" spans="6:16" ht="12.75">
      <c r="F1137" s="17"/>
      <c r="N1137" s="26"/>
      <c r="P1137" s="14"/>
    </row>
    <row r="1138" spans="6:16" ht="12.75">
      <c r="F1138" s="17"/>
      <c r="N1138" s="26"/>
      <c r="P1138" s="14"/>
    </row>
    <row r="1139" spans="6:16" ht="12.75">
      <c r="F1139" s="17"/>
      <c r="N1139" s="26"/>
      <c r="P1139" s="14"/>
    </row>
    <row r="1140" spans="6:16" ht="12.75">
      <c r="F1140" s="17"/>
      <c r="N1140" s="26"/>
      <c r="P1140" s="14"/>
    </row>
    <row r="1141" spans="6:16" ht="12.75">
      <c r="F1141" s="17"/>
      <c r="N1141" s="26"/>
      <c r="P1141" s="14"/>
    </row>
    <row r="1142" spans="6:16" ht="12.75">
      <c r="F1142" s="17"/>
      <c r="N1142" s="26"/>
      <c r="P1142" s="14"/>
    </row>
    <row r="1143" spans="6:16" ht="12.75">
      <c r="F1143" s="17"/>
      <c r="N1143" s="26"/>
      <c r="P1143" s="14"/>
    </row>
    <row r="1144" spans="6:16" ht="12.75">
      <c r="F1144" s="17"/>
      <c r="N1144" s="26"/>
      <c r="P1144" s="14"/>
    </row>
    <row r="1145" spans="6:16" ht="12.75">
      <c r="F1145" s="17"/>
      <c r="N1145" s="26"/>
      <c r="P1145" s="14"/>
    </row>
    <row r="1146" spans="6:16" ht="12.75">
      <c r="F1146" s="17"/>
      <c r="N1146" s="26"/>
      <c r="P1146" s="14"/>
    </row>
    <row r="1147" spans="6:16" ht="12.75">
      <c r="F1147" s="17"/>
      <c r="N1147" s="26"/>
      <c r="P1147" s="14"/>
    </row>
    <row r="1148" spans="6:16" ht="12.75">
      <c r="F1148" s="17"/>
      <c r="N1148" s="26"/>
      <c r="P1148" s="14"/>
    </row>
    <row r="1149" spans="6:16" ht="12.75">
      <c r="F1149" s="17"/>
      <c r="N1149" s="26"/>
      <c r="P1149" s="14"/>
    </row>
    <row r="1150" spans="6:16" ht="12.75">
      <c r="F1150" s="17"/>
      <c r="N1150" s="26"/>
      <c r="P1150" s="14"/>
    </row>
    <row r="1151" spans="6:16" ht="12.75">
      <c r="F1151" s="17"/>
      <c r="N1151" s="26"/>
      <c r="P1151" s="14"/>
    </row>
    <row r="1152" spans="6:16" ht="12.75">
      <c r="F1152" s="17"/>
      <c r="N1152" s="26"/>
      <c r="P1152" s="14"/>
    </row>
    <row r="1153" spans="6:16" ht="12.75">
      <c r="F1153" s="17"/>
      <c r="N1153" s="26"/>
      <c r="P1153" s="14"/>
    </row>
    <row r="1154" spans="6:16" ht="12.75">
      <c r="F1154" s="17"/>
      <c r="N1154" s="26"/>
      <c r="P1154" s="14"/>
    </row>
    <row r="1155" spans="6:16" ht="12.75">
      <c r="F1155" s="17"/>
      <c r="N1155" s="26"/>
      <c r="P1155" s="14"/>
    </row>
    <row r="1156" spans="6:16" ht="12.75">
      <c r="F1156" s="17"/>
      <c r="N1156" s="26"/>
      <c r="P1156" s="14"/>
    </row>
    <row r="1157" spans="6:16" ht="12.75">
      <c r="F1157" s="17"/>
      <c r="N1157" s="26"/>
      <c r="P1157" s="14"/>
    </row>
    <row r="1158" spans="6:16" ht="12.75">
      <c r="F1158" s="17"/>
      <c r="N1158" s="26"/>
      <c r="P1158" s="14"/>
    </row>
    <row r="1159" spans="6:16" ht="12.75">
      <c r="F1159" s="17"/>
      <c r="N1159" s="26"/>
      <c r="P1159" s="14"/>
    </row>
    <row r="1160" spans="6:16" ht="12.75">
      <c r="F1160" s="17"/>
      <c r="N1160" s="26"/>
      <c r="P1160" s="14"/>
    </row>
    <row r="1161" spans="6:16" ht="12.75">
      <c r="F1161" s="17"/>
      <c r="N1161" s="26"/>
      <c r="P1161" s="14"/>
    </row>
    <row r="1162" spans="6:16" ht="12.75">
      <c r="F1162" s="17"/>
      <c r="N1162" s="26"/>
      <c r="P1162" s="14"/>
    </row>
    <row r="1163" spans="6:16" ht="12.75">
      <c r="F1163" s="17"/>
      <c r="N1163" s="26"/>
      <c r="P1163" s="14"/>
    </row>
    <row r="1164" spans="6:16" ht="12.75">
      <c r="F1164" s="17"/>
      <c r="N1164" s="26"/>
      <c r="P1164" s="14"/>
    </row>
    <row r="1165" spans="6:16" ht="12.75">
      <c r="F1165" s="17"/>
      <c r="N1165" s="26"/>
      <c r="P1165" s="14"/>
    </row>
    <row r="1166" spans="6:16" ht="12.75">
      <c r="F1166" s="17"/>
      <c r="N1166" s="26"/>
      <c r="P1166" s="14"/>
    </row>
    <row r="1167" spans="6:16" ht="12.75">
      <c r="F1167" s="17"/>
      <c r="N1167" s="26"/>
      <c r="P1167" s="14"/>
    </row>
    <row r="1168" spans="6:16" ht="12.75">
      <c r="F1168" s="17"/>
      <c r="N1168" s="26"/>
      <c r="P1168" s="14"/>
    </row>
    <row r="1169" spans="6:16" ht="12.75">
      <c r="F1169" s="17"/>
      <c r="N1169" s="26"/>
      <c r="P1169" s="14"/>
    </row>
    <row r="1170" spans="6:16" ht="12.75">
      <c r="F1170" s="17"/>
      <c r="N1170" s="26"/>
      <c r="P1170" s="14"/>
    </row>
    <row r="1171" spans="6:16" ht="12.75">
      <c r="F1171" s="17"/>
      <c r="N1171" s="26"/>
      <c r="P1171" s="14"/>
    </row>
    <row r="1172" spans="6:16" ht="12.75">
      <c r="F1172" s="17"/>
      <c r="N1172" s="26"/>
      <c r="P1172" s="14"/>
    </row>
    <row r="1173" spans="6:16" ht="12.75">
      <c r="F1173" s="17"/>
      <c r="N1173" s="26"/>
      <c r="P1173" s="14"/>
    </row>
    <row r="1174" spans="6:16" ht="12.75">
      <c r="F1174" s="17"/>
      <c r="N1174" s="26"/>
      <c r="P1174" s="14"/>
    </row>
    <row r="1175" spans="6:16" ht="12.75">
      <c r="F1175" s="17"/>
      <c r="N1175" s="26"/>
      <c r="P1175" s="14"/>
    </row>
    <row r="1176" spans="6:16" ht="12.75">
      <c r="F1176" s="17"/>
      <c r="N1176" s="26"/>
      <c r="P1176" s="14"/>
    </row>
    <row r="1177" spans="6:16" ht="12.75">
      <c r="F1177" s="17"/>
      <c r="N1177" s="26"/>
      <c r="P1177" s="14"/>
    </row>
    <row r="1178" spans="6:16" ht="12.75">
      <c r="F1178" s="17"/>
      <c r="N1178" s="26"/>
      <c r="P1178" s="14"/>
    </row>
    <row r="1179" spans="6:16" ht="12.75">
      <c r="F1179" s="17"/>
      <c r="N1179" s="26"/>
      <c r="P1179" s="14"/>
    </row>
    <row r="1180" spans="6:16" ht="12.75">
      <c r="F1180" s="17"/>
      <c r="N1180" s="26"/>
      <c r="P1180" s="14"/>
    </row>
    <row r="1181" spans="6:16" ht="12.75">
      <c r="F1181" s="17"/>
      <c r="N1181" s="26"/>
      <c r="P1181" s="14"/>
    </row>
    <row r="1182" spans="6:16" ht="12.75">
      <c r="F1182" s="17"/>
      <c r="N1182" s="26"/>
      <c r="P1182" s="14"/>
    </row>
    <row r="1183" spans="6:16" ht="12.75">
      <c r="F1183" s="17"/>
      <c r="N1183" s="26"/>
      <c r="P1183" s="14"/>
    </row>
    <row r="1184" spans="6:16" ht="12.75">
      <c r="F1184" s="17"/>
      <c r="N1184" s="26"/>
      <c r="P1184" s="14"/>
    </row>
    <row r="1185" spans="6:16" ht="12.75">
      <c r="F1185" s="17"/>
      <c r="N1185" s="26"/>
      <c r="P1185" s="14"/>
    </row>
    <row r="1186" spans="6:16" ht="12.75">
      <c r="F1186" s="17"/>
      <c r="N1186" s="26"/>
      <c r="P1186" s="14"/>
    </row>
    <row r="1187" spans="6:16" ht="12.75">
      <c r="F1187" s="17"/>
      <c r="N1187" s="26"/>
      <c r="P1187" s="14"/>
    </row>
    <row r="1188" spans="6:16" ht="12.75">
      <c r="F1188" s="17"/>
      <c r="N1188" s="26"/>
      <c r="P1188" s="14"/>
    </row>
    <row r="1189" spans="6:16" ht="12.75">
      <c r="F1189" s="17"/>
      <c r="N1189" s="26"/>
      <c r="P1189" s="14"/>
    </row>
    <row r="1190" spans="6:16" ht="12.75">
      <c r="F1190" s="17"/>
      <c r="N1190" s="26"/>
      <c r="P1190" s="14"/>
    </row>
    <row r="1191" spans="6:16" ht="12.75">
      <c r="F1191" s="17"/>
      <c r="N1191" s="26"/>
      <c r="P1191" s="14"/>
    </row>
    <row r="1192" spans="6:16" ht="12.75">
      <c r="F1192" s="17"/>
      <c r="N1192" s="26"/>
      <c r="P1192" s="14"/>
    </row>
    <row r="1193" spans="6:16" ht="12.75">
      <c r="F1193" s="17"/>
      <c r="N1193" s="26"/>
      <c r="P1193" s="14"/>
    </row>
    <row r="1194" spans="6:16" ht="12.75">
      <c r="F1194" s="17"/>
      <c r="N1194" s="26"/>
      <c r="P1194" s="14"/>
    </row>
    <row r="1195" spans="6:16" ht="12.75">
      <c r="F1195" s="17"/>
      <c r="N1195" s="26"/>
      <c r="P1195" s="14"/>
    </row>
    <row r="1196" spans="6:16" ht="12.75">
      <c r="F1196" s="17"/>
      <c r="N1196" s="26"/>
      <c r="P1196" s="14"/>
    </row>
    <row r="1197" spans="6:16" ht="12.75">
      <c r="F1197" s="17"/>
      <c r="N1197" s="26"/>
      <c r="P1197" s="14"/>
    </row>
    <row r="1198" spans="6:16" ht="12.75">
      <c r="F1198" s="17"/>
      <c r="N1198" s="26"/>
      <c r="P1198" s="14"/>
    </row>
    <row r="1199" spans="6:16" ht="12.75">
      <c r="F1199" s="17"/>
      <c r="N1199" s="26"/>
      <c r="P1199" s="14"/>
    </row>
    <row r="1200" spans="6:16" ht="12.75">
      <c r="F1200" s="17"/>
      <c r="N1200" s="26"/>
      <c r="P1200" s="14"/>
    </row>
    <row r="1201" spans="6:16" ht="12.75">
      <c r="F1201" s="17"/>
      <c r="N1201" s="26"/>
      <c r="P1201" s="14"/>
    </row>
    <row r="1202" spans="6:16" ht="12.75">
      <c r="F1202" s="17"/>
      <c r="N1202" s="26"/>
      <c r="P1202" s="14"/>
    </row>
    <row r="1203" spans="6:16" ht="12.75">
      <c r="F1203" s="17"/>
      <c r="N1203" s="26"/>
      <c r="P1203" s="14"/>
    </row>
    <row r="1204" spans="6:16" ht="12.75">
      <c r="F1204" s="17"/>
      <c r="N1204" s="26"/>
      <c r="P1204" s="14"/>
    </row>
    <row r="1205" spans="6:16" ht="12.75">
      <c r="F1205" s="17"/>
      <c r="N1205" s="26"/>
      <c r="P1205" s="14"/>
    </row>
    <row r="1206" spans="6:16" ht="12.75">
      <c r="F1206" s="17"/>
      <c r="N1206" s="26"/>
      <c r="P1206" s="14"/>
    </row>
    <row r="1207" spans="6:16" ht="12.75">
      <c r="F1207" s="17"/>
      <c r="N1207" s="26"/>
      <c r="P1207" s="14"/>
    </row>
    <row r="1208" spans="6:16" ht="12.75">
      <c r="F1208" s="17"/>
      <c r="N1208" s="26"/>
      <c r="P1208" s="14"/>
    </row>
    <row r="1209" spans="6:16" ht="12.75">
      <c r="F1209" s="17"/>
      <c r="N1209" s="26"/>
      <c r="P1209" s="14"/>
    </row>
    <row r="1210" spans="6:16" ht="12.75">
      <c r="F1210" s="17"/>
      <c r="N1210" s="26"/>
      <c r="P1210" s="14"/>
    </row>
    <row r="1211" spans="6:16" ht="12.75">
      <c r="F1211" s="17"/>
      <c r="N1211" s="26"/>
      <c r="P1211" s="14"/>
    </row>
    <row r="1212" spans="6:16" ht="12.75">
      <c r="F1212" s="17"/>
      <c r="N1212" s="26"/>
      <c r="P1212" s="14"/>
    </row>
    <row r="1213" spans="6:16" ht="12.75">
      <c r="F1213" s="17"/>
      <c r="N1213" s="26"/>
      <c r="P1213" s="14"/>
    </row>
    <row r="1214" spans="6:16" ht="12.75">
      <c r="F1214" s="17"/>
      <c r="N1214" s="26"/>
      <c r="P1214" s="14"/>
    </row>
    <row r="1215" spans="6:16" ht="12.75">
      <c r="F1215" s="17"/>
      <c r="N1215" s="26"/>
      <c r="P1215" s="14"/>
    </row>
    <row r="1216" spans="6:16" ht="12.75">
      <c r="F1216" s="17"/>
      <c r="N1216" s="26"/>
      <c r="P1216" s="14"/>
    </row>
    <row r="1217" spans="6:16" ht="12.75">
      <c r="F1217" s="17"/>
      <c r="N1217" s="26"/>
      <c r="P1217" s="14"/>
    </row>
    <row r="1218" spans="6:16" ht="12.75">
      <c r="F1218" s="17"/>
      <c r="N1218" s="26"/>
      <c r="P1218" s="14"/>
    </row>
    <row r="1219" spans="6:16" ht="12.75">
      <c r="F1219" s="17"/>
      <c r="N1219" s="26"/>
      <c r="P1219" s="14"/>
    </row>
    <row r="1220" spans="6:16" ht="12.75">
      <c r="F1220" s="17"/>
      <c r="N1220" s="26"/>
      <c r="P1220" s="14"/>
    </row>
    <row r="1221" spans="6:16" ht="12.75">
      <c r="F1221" s="17"/>
      <c r="N1221" s="26"/>
      <c r="P1221" s="14"/>
    </row>
    <row r="1222" spans="6:16" ht="12.75">
      <c r="F1222" s="17"/>
      <c r="N1222" s="26"/>
      <c r="P1222" s="14"/>
    </row>
    <row r="1223" spans="6:16" ht="12.75">
      <c r="F1223" s="17"/>
      <c r="N1223" s="26"/>
      <c r="P1223" s="14"/>
    </row>
    <row r="1224" spans="6:16" ht="12.75">
      <c r="F1224" s="17"/>
      <c r="N1224" s="26"/>
      <c r="P1224" s="14"/>
    </row>
    <row r="1225" spans="6:16" ht="12.75">
      <c r="F1225" s="17"/>
      <c r="N1225" s="26"/>
      <c r="P1225" s="14"/>
    </row>
    <row r="1226" spans="6:16" ht="12.75">
      <c r="F1226" s="17"/>
      <c r="N1226" s="26"/>
      <c r="P1226" s="14"/>
    </row>
    <row r="1227" spans="6:16" ht="12.75">
      <c r="F1227" s="17"/>
      <c r="N1227" s="26"/>
      <c r="P1227" s="14"/>
    </row>
    <row r="1228" spans="6:16" ht="12.75">
      <c r="F1228" s="17"/>
      <c r="N1228" s="26"/>
      <c r="P1228" s="14"/>
    </row>
    <row r="1229" spans="6:16" ht="12.75">
      <c r="F1229" s="17"/>
      <c r="N1229" s="26"/>
      <c r="P1229" s="14"/>
    </row>
    <row r="1230" spans="6:16" ht="12.75">
      <c r="F1230" s="17"/>
      <c r="N1230" s="26"/>
      <c r="P1230" s="14"/>
    </row>
    <row r="1231" spans="6:16" ht="12.75">
      <c r="F1231" s="17"/>
      <c r="N1231" s="26"/>
      <c r="P1231" s="14"/>
    </row>
    <row r="1232" spans="6:16" ht="12.75">
      <c r="F1232" s="17"/>
      <c r="N1232" s="26"/>
      <c r="P1232" s="14"/>
    </row>
    <row r="1233" spans="6:16" ht="12.75">
      <c r="F1233" s="17"/>
      <c r="N1233" s="26"/>
      <c r="P1233" s="14"/>
    </row>
    <row r="1234" spans="6:16" ht="12.75">
      <c r="F1234" s="17"/>
      <c r="N1234" s="26"/>
      <c r="P1234" s="14"/>
    </row>
    <row r="1235" spans="6:16" ht="12.75">
      <c r="F1235" s="17"/>
      <c r="N1235" s="26"/>
      <c r="P1235" s="14"/>
    </row>
    <row r="1236" spans="6:16" ht="12.75">
      <c r="F1236" s="17"/>
      <c r="N1236" s="26"/>
      <c r="P1236" s="14"/>
    </row>
    <row r="1237" spans="6:16" ht="12.75">
      <c r="F1237" s="17"/>
      <c r="N1237" s="26"/>
      <c r="P1237" s="14"/>
    </row>
    <row r="1238" spans="6:16" ht="12.75">
      <c r="F1238" s="17"/>
      <c r="N1238" s="26"/>
      <c r="P1238" s="14"/>
    </row>
    <row r="1239" spans="6:16" ht="12.75">
      <c r="F1239" s="17"/>
      <c r="N1239" s="26"/>
      <c r="P1239" s="14"/>
    </row>
    <row r="1240" spans="6:16" ht="12.75">
      <c r="F1240" s="17"/>
      <c r="N1240" s="26"/>
      <c r="P1240" s="14"/>
    </row>
    <row r="1241" spans="6:16" ht="12.75">
      <c r="F1241" s="17"/>
      <c r="N1241" s="26"/>
      <c r="P1241" s="14"/>
    </row>
    <row r="1242" spans="6:16" ht="12.75">
      <c r="F1242" s="17"/>
      <c r="N1242" s="26"/>
      <c r="P1242" s="14"/>
    </row>
    <row r="1243" spans="6:16" ht="12.75">
      <c r="F1243" s="17"/>
      <c r="N1243" s="26"/>
      <c r="P1243" s="14"/>
    </row>
    <row r="1244" spans="6:16" ht="12.75">
      <c r="F1244" s="17"/>
      <c r="N1244" s="26"/>
      <c r="P1244" s="14"/>
    </row>
    <row r="1245" spans="6:16" ht="12.75">
      <c r="F1245" s="17"/>
      <c r="N1245" s="26"/>
      <c r="P1245" s="14"/>
    </row>
    <row r="1246" spans="6:16" ht="12.75">
      <c r="F1246" s="17"/>
      <c r="N1246" s="26"/>
      <c r="P1246" s="14"/>
    </row>
    <row r="1247" spans="6:16" ht="12.75">
      <c r="F1247" s="17"/>
      <c r="N1247" s="26"/>
      <c r="P1247" s="14"/>
    </row>
    <row r="1248" spans="6:16" ht="12.75">
      <c r="F1248" s="17"/>
      <c r="N1248" s="26"/>
      <c r="P1248" s="14"/>
    </row>
    <row r="1249" spans="6:16" ht="12.75">
      <c r="F1249" s="17"/>
      <c r="N1249" s="26"/>
      <c r="P1249" s="14"/>
    </row>
    <row r="1250" spans="6:16" ht="12.75">
      <c r="F1250" s="17"/>
      <c r="N1250" s="26"/>
      <c r="P1250" s="14"/>
    </row>
    <row r="1251" spans="6:16" ht="12.75">
      <c r="F1251" s="17"/>
      <c r="N1251" s="26"/>
      <c r="P1251" s="14"/>
    </row>
    <row r="1252" spans="6:16" ht="12.75">
      <c r="F1252" s="17"/>
      <c r="N1252" s="26"/>
      <c r="P1252" s="14"/>
    </row>
    <row r="1253" spans="6:16" ht="12.75">
      <c r="F1253" s="17"/>
      <c r="N1253" s="26"/>
      <c r="P1253" s="14"/>
    </row>
    <row r="1254" spans="6:16" ht="12.75">
      <c r="F1254" s="17"/>
      <c r="N1254" s="26"/>
      <c r="P1254" s="14"/>
    </row>
    <row r="1255" spans="6:16" ht="12.75">
      <c r="F1255" s="17"/>
      <c r="N1255" s="26"/>
      <c r="P1255" s="14"/>
    </row>
    <row r="1256" spans="6:16" ht="12.75">
      <c r="F1256" s="17"/>
      <c r="N1256" s="26"/>
      <c r="P1256" s="14"/>
    </row>
    <row r="1257" spans="6:16" ht="12.75">
      <c r="F1257" s="17"/>
      <c r="N1257" s="26"/>
      <c r="P1257" s="14"/>
    </row>
    <row r="1258" spans="6:16" ht="12.75">
      <c r="F1258" s="17"/>
      <c r="N1258" s="26"/>
      <c r="P1258" s="14"/>
    </row>
    <row r="1259" spans="6:16" ht="12.75">
      <c r="F1259" s="17"/>
      <c r="N1259" s="26"/>
      <c r="P1259" s="14"/>
    </row>
    <row r="1260" spans="6:16" ht="12.75">
      <c r="F1260" s="17"/>
      <c r="N1260" s="26"/>
      <c r="P1260" s="14"/>
    </row>
    <row r="1261" spans="6:16" ht="12.75">
      <c r="F1261" s="17"/>
      <c r="N1261" s="26"/>
      <c r="P1261" s="14"/>
    </row>
    <row r="1262" spans="6:16" ht="12.75">
      <c r="F1262" s="17"/>
      <c r="N1262" s="26"/>
      <c r="P1262" s="14"/>
    </row>
    <row r="1263" spans="6:16" ht="12.75">
      <c r="F1263" s="17"/>
      <c r="N1263" s="26"/>
      <c r="P1263" s="14"/>
    </row>
    <row r="1264" spans="6:16" ht="12.75">
      <c r="F1264" s="17"/>
      <c r="N1264" s="26"/>
      <c r="P1264" s="14"/>
    </row>
    <row r="1265" spans="6:16" ht="12.75">
      <c r="F1265" s="17"/>
      <c r="N1265" s="26"/>
      <c r="P1265" s="14"/>
    </row>
    <row r="1266" spans="6:16" ht="12.75">
      <c r="F1266" s="17"/>
      <c r="N1266" s="26"/>
      <c r="P1266" s="14"/>
    </row>
    <row r="1267" spans="6:16" ht="12.75">
      <c r="F1267" s="17"/>
      <c r="N1267" s="26"/>
      <c r="P1267" s="14"/>
    </row>
    <row r="1268" spans="6:16" ht="12.75">
      <c r="F1268" s="17"/>
      <c r="N1268" s="26"/>
      <c r="P1268" s="14"/>
    </row>
    <row r="1269" spans="6:16" ht="12.75">
      <c r="F1269" s="17"/>
      <c r="N1269" s="26"/>
      <c r="P1269" s="14"/>
    </row>
    <row r="1270" spans="6:16" ht="12.75">
      <c r="F1270" s="17"/>
      <c r="N1270" s="26"/>
      <c r="P1270" s="14"/>
    </row>
    <row r="1271" spans="6:16" ht="12.75">
      <c r="F1271" s="17"/>
      <c r="N1271" s="26"/>
      <c r="P1271" s="14"/>
    </row>
    <row r="1272" spans="6:16" ht="12.75">
      <c r="F1272" s="17"/>
      <c r="N1272" s="26"/>
      <c r="P1272" s="14"/>
    </row>
    <row r="1273" spans="6:16" ht="12.75">
      <c r="F1273" s="17"/>
      <c r="N1273" s="26"/>
      <c r="P1273" s="14"/>
    </row>
    <row r="1274" spans="6:16" ht="12.75">
      <c r="F1274" s="17"/>
      <c r="N1274" s="26"/>
      <c r="P1274" s="14"/>
    </row>
    <row r="1275" spans="6:16" ht="12.75">
      <c r="F1275" s="17"/>
      <c r="N1275" s="26"/>
      <c r="P1275" s="14"/>
    </row>
    <row r="1276" spans="6:16" ht="12.75">
      <c r="F1276" s="17"/>
      <c r="N1276" s="26"/>
      <c r="P1276" s="14"/>
    </row>
    <row r="1277" spans="6:16" ht="12.75">
      <c r="F1277" s="17"/>
      <c r="N1277" s="26"/>
      <c r="P1277" s="14"/>
    </row>
    <row r="1278" spans="6:16" ht="12.75">
      <c r="F1278" s="17"/>
      <c r="N1278" s="26"/>
      <c r="P1278" s="14"/>
    </row>
    <row r="1279" spans="6:16" ht="12.75">
      <c r="F1279" s="17"/>
      <c r="N1279" s="26"/>
      <c r="P1279" s="14"/>
    </row>
    <row r="1280" spans="6:16" ht="12.75">
      <c r="F1280" s="17"/>
      <c r="N1280" s="26"/>
      <c r="P1280" s="14"/>
    </row>
    <row r="1281" spans="6:16" ht="12.75">
      <c r="F1281" s="17"/>
      <c r="N1281" s="26"/>
      <c r="P1281" s="14"/>
    </row>
    <row r="1282" spans="6:16" ht="12.75">
      <c r="F1282" s="17"/>
      <c r="N1282" s="26"/>
      <c r="P1282" s="14"/>
    </row>
    <row r="1283" spans="6:16" ht="12.75">
      <c r="F1283" s="17"/>
      <c r="N1283" s="26"/>
      <c r="P1283" s="14"/>
    </row>
    <row r="1284" spans="6:16" ht="12.75">
      <c r="F1284" s="17"/>
      <c r="N1284" s="26"/>
      <c r="P1284" s="14"/>
    </row>
    <row r="1285" spans="6:16" ht="12.75">
      <c r="F1285" s="17"/>
      <c r="N1285" s="26"/>
      <c r="P1285" s="14"/>
    </row>
    <row r="1286" spans="6:16" ht="12.75">
      <c r="F1286" s="17"/>
      <c r="N1286" s="26"/>
      <c r="P1286" s="14"/>
    </row>
    <row r="1287" spans="6:16" ht="12.75">
      <c r="F1287" s="17"/>
      <c r="N1287" s="26"/>
      <c r="P1287" s="14"/>
    </row>
    <row r="1288" spans="6:16" ht="12.75">
      <c r="F1288" s="17"/>
      <c r="N1288" s="26"/>
      <c r="P1288" s="14"/>
    </row>
    <row r="1289" spans="6:16" ht="12.75">
      <c r="F1289" s="17"/>
      <c r="N1289" s="26"/>
      <c r="P1289" s="14"/>
    </row>
    <row r="1290" spans="6:16" ht="12.75">
      <c r="F1290" s="17"/>
      <c r="N1290" s="26"/>
      <c r="P1290" s="14"/>
    </row>
    <row r="1291" spans="6:16" ht="12.75">
      <c r="F1291" s="17"/>
      <c r="N1291" s="26"/>
      <c r="P1291" s="14"/>
    </row>
    <row r="1292" spans="6:16" ht="12.75">
      <c r="F1292" s="17"/>
      <c r="N1292" s="26"/>
      <c r="P1292" s="14"/>
    </row>
    <row r="1293" spans="6:16" ht="12.75">
      <c r="F1293" s="17"/>
      <c r="N1293" s="26"/>
      <c r="P1293" s="14"/>
    </row>
    <row r="1294" spans="6:16" ht="12.75">
      <c r="F1294" s="17"/>
      <c r="N1294" s="26"/>
      <c r="P1294" s="14"/>
    </row>
    <row r="1295" spans="6:16" ht="12.75">
      <c r="F1295" s="17"/>
      <c r="N1295" s="26"/>
      <c r="P1295" s="14"/>
    </row>
    <row r="1296" spans="6:16" ht="12.75">
      <c r="F1296" s="17"/>
      <c r="N1296" s="26"/>
      <c r="P1296" s="14"/>
    </row>
    <row r="1297" spans="6:16" ht="12.75">
      <c r="F1297" s="17"/>
      <c r="N1297" s="26"/>
      <c r="P1297" s="14"/>
    </row>
    <row r="1298" spans="6:16" ht="12.75">
      <c r="F1298" s="17"/>
      <c r="N1298" s="26"/>
      <c r="P1298" s="14"/>
    </row>
    <row r="1299" spans="6:16" ht="12.75">
      <c r="F1299" s="17"/>
      <c r="N1299" s="26"/>
      <c r="P1299" s="14"/>
    </row>
    <row r="1300" spans="6:16" ht="12.75">
      <c r="F1300" s="17"/>
      <c r="N1300" s="26"/>
      <c r="P1300" s="14"/>
    </row>
    <row r="1301" spans="6:16" ht="12.75">
      <c r="F1301" s="17"/>
      <c r="N1301" s="26"/>
      <c r="P1301" s="14"/>
    </row>
    <row r="1302" spans="6:16" ht="12.75">
      <c r="F1302" s="17"/>
      <c r="N1302" s="26"/>
      <c r="P1302" s="14"/>
    </row>
    <row r="1303" spans="6:16" ht="12.75">
      <c r="F1303" s="17"/>
      <c r="N1303" s="26"/>
      <c r="P1303" s="14"/>
    </row>
    <row r="1304" spans="6:16" ht="12.75">
      <c r="F1304" s="17"/>
      <c r="N1304" s="26"/>
      <c r="P1304" s="14"/>
    </row>
    <row r="1305" spans="6:16" ht="12.75">
      <c r="F1305" s="17"/>
      <c r="N1305" s="26"/>
      <c r="P1305" s="14"/>
    </row>
    <row r="1306" spans="6:16" ht="12.75">
      <c r="F1306" s="17"/>
      <c r="N1306" s="26"/>
      <c r="P1306" s="14"/>
    </row>
    <row r="1307" spans="6:16" ht="12.75">
      <c r="F1307" s="17"/>
      <c r="N1307" s="26"/>
      <c r="P1307" s="14"/>
    </row>
    <row r="1308" spans="6:16" ht="12.75">
      <c r="F1308" s="17"/>
      <c r="N1308" s="26"/>
      <c r="P1308" s="14"/>
    </row>
    <row r="1309" spans="6:16" ht="12.75">
      <c r="F1309" s="17"/>
      <c r="N1309" s="26"/>
      <c r="P1309" s="14"/>
    </row>
    <row r="1310" spans="6:16" ht="12.75">
      <c r="F1310" s="17"/>
      <c r="N1310" s="26"/>
      <c r="P1310" s="14"/>
    </row>
    <row r="1311" spans="6:16" ht="12.75">
      <c r="F1311" s="17"/>
      <c r="N1311" s="26"/>
      <c r="P1311" s="14"/>
    </row>
    <row r="1312" spans="6:16" ht="12.75">
      <c r="F1312" s="17"/>
      <c r="N1312" s="26"/>
      <c r="P1312" s="14"/>
    </row>
    <row r="1313" spans="6:16" ht="12.75">
      <c r="F1313" s="17"/>
      <c r="N1313" s="26"/>
      <c r="P1313" s="14"/>
    </row>
    <row r="1314" spans="6:16" ht="12.75">
      <c r="F1314" s="17"/>
      <c r="N1314" s="26"/>
      <c r="P1314" s="14"/>
    </row>
    <row r="1315" spans="6:16" ht="12.75">
      <c r="F1315" s="17"/>
      <c r="N1315" s="26"/>
      <c r="P1315" s="14"/>
    </row>
    <row r="1316" spans="6:16" ht="12.75">
      <c r="F1316" s="17"/>
      <c r="N1316" s="26"/>
      <c r="P1316" s="14"/>
    </row>
    <row r="1317" spans="6:16" ht="12.75">
      <c r="F1317" s="17"/>
      <c r="N1317" s="26"/>
      <c r="P1317" s="14"/>
    </row>
    <row r="1318" spans="6:16" ht="12.75">
      <c r="F1318" s="17"/>
      <c r="N1318" s="26"/>
      <c r="P1318" s="14"/>
    </row>
    <row r="1319" spans="6:16" ht="12.75">
      <c r="F1319" s="17"/>
      <c r="N1319" s="26"/>
      <c r="P1319" s="14"/>
    </row>
    <row r="1320" spans="6:16" ht="12.75">
      <c r="F1320" s="17"/>
      <c r="N1320" s="26"/>
      <c r="P1320" s="14"/>
    </row>
    <row r="1321" spans="6:16" ht="12.75">
      <c r="F1321" s="17"/>
      <c r="N1321" s="26"/>
      <c r="P1321" s="14"/>
    </row>
    <row r="1322" spans="6:16" ht="12.75">
      <c r="F1322" s="17"/>
      <c r="N1322" s="26"/>
      <c r="P1322" s="14"/>
    </row>
    <row r="1323" spans="6:16" ht="12.75">
      <c r="F1323" s="17"/>
      <c r="N1323" s="26"/>
      <c r="P1323" s="14"/>
    </row>
    <row r="1324" spans="6:16" ht="12.75">
      <c r="F1324" s="17"/>
      <c r="N1324" s="26"/>
      <c r="P1324" s="14"/>
    </row>
    <row r="1325" spans="6:16" ht="12.75">
      <c r="F1325" s="17"/>
      <c r="N1325" s="26"/>
      <c r="P1325" s="14"/>
    </row>
    <row r="1326" spans="6:16" ht="12.75">
      <c r="F1326" s="17"/>
      <c r="N1326" s="26"/>
      <c r="P1326" s="14"/>
    </row>
    <row r="1327" spans="6:16" ht="12.75">
      <c r="F1327" s="17"/>
      <c r="N1327" s="26"/>
      <c r="P1327" s="14"/>
    </row>
    <row r="1328" spans="6:16" ht="12.75">
      <c r="F1328" s="17"/>
      <c r="N1328" s="26"/>
      <c r="P1328" s="14"/>
    </row>
    <row r="1329" spans="6:16" ht="12.75">
      <c r="F1329" s="17"/>
      <c r="N1329" s="26"/>
      <c r="P1329" s="14"/>
    </row>
    <row r="1330" spans="6:16" ht="12.75">
      <c r="F1330" s="17"/>
      <c r="N1330" s="26"/>
      <c r="P1330" s="14"/>
    </row>
    <row r="1331" spans="6:16" ht="12.75">
      <c r="F1331" s="17"/>
      <c r="N1331" s="26"/>
      <c r="P1331" s="14"/>
    </row>
    <row r="1332" spans="6:16" ht="12.75">
      <c r="F1332" s="17"/>
      <c r="N1332" s="26"/>
      <c r="P1332" s="14"/>
    </row>
    <row r="1333" spans="6:16" ht="12.75">
      <c r="F1333" s="17"/>
      <c r="N1333" s="26"/>
      <c r="P1333" s="14"/>
    </row>
    <row r="1334" spans="6:16" ht="12.75">
      <c r="F1334" s="17"/>
      <c r="N1334" s="26"/>
      <c r="P1334" s="14"/>
    </row>
    <row r="1335" spans="6:16" ht="12.75">
      <c r="F1335" s="17"/>
      <c r="N1335" s="26"/>
      <c r="P1335" s="14"/>
    </row>
    <row r="1336" spans="6:16" ht="12.75">
      <c r="F1336" s="17"/>
      <c r="N1336" s="26"/>
      <c r="P1336" s="14"/>
    </row>
    <row r="1337" spans="6:16" ht="12.75">
      <c r="F1337" s="17"/>
      <c r="N1337" s="26"/>
      <c r="P1337" s="14"/>
    </row>
    <row r="1338" spans="6:16" ht="12.75">
      <c r="F1338" s="17"/>
      <c r="N1338" s="26"/>
      <c r="P1338" s="14"/>
    </row>
    <row r="1339" spans="6:16" ht="12.75">
      <c r="F1339" s="17"/>
      <c r="N1339" s="26"/>
      <c r="P1339" s="14"/>
    </row>
    <row r="1340" spans="6:16" ht="12.75">
      <c r="F1340" s="17"/>
      <c r="N1340" s="26"/>
      <c r="P1340" s="14"/>
    </row>
    <row r="1341" spans="6:16" ht="12.75">
      <c r="F1341" s="17"/>
      <c r="N1341" s="26"/>
      <c r="P1341" s="14"/>
    </row>
    <row r="1342" spans="6:16" ht="12.75">
      <c r="F1342" s="17"/>
      <c r="N1342" s="26"/>
      <c r="P1342" s="14"/>
    </row>
    <row r="1343" spans="6:16" ht="12.75">
      <c r="F1343" s="17"/>
      <c r="N1343" s="26"/>
      <c r="P1343" s="14"/>
    </row>
    <row r="1344" spans="6:16" ht="12.75">
      <c r="F1344" s="17"/>
      <c r="N1344" s="26"/>
      <c r="P1344" s="14"/>
    </row>
    <row r="1345" spans="6:16" ht="12.75">
      <c r="F1345" s="17"/>
      <c r="N1345" s="26"/>
      <c r="P1345" s="14"/>
    </row>
    <row r="1346" spans="6:16" ht="12.75">
      <c r="F1346" s="17"/>
      <c r="N1346" s="26"/>
      <c r="P1346" s="14"/>
    </row>
    <row r="1347" spans="6:16" ht="12.75">
      <c r="F1347" s="17"/>
      <c r="N1347" s="26"/>
      <c r="P1347" s="14"/>
    </row>
    <row r="1348" spans="6:16" ht="12.75">
      <c r="F1348" s="17"/>
      <c r="N1348" s="26"/>
      <c r="P1348" s="14"/>
    </row>
    <row r="1349" spans="6:16" ht="12.75">
      <c r="F1349" s="17"/>
      <c r="N1349" s="26"/>
      <c r="P1349" s="14"/>
    </row>
    <row r="1350" spans="6:16" ht="12.75">
      <c r="F1350" s="17"/>
      <c r="N1350" s="26"/>
      <c r="P1350" s="14"/>
    </row>
    <row r="1351" spans="6:16" ht="12.75">
      <c r="F1351" s="17"/>
      <c r="N1351" s="26"/>
      <c r="P1351" s="14"/>
    </row>
    <row r="1352" spans="6:16" ht="12.75">
      <c r="F1352" s="17"/>
      <c r="N1352" s="26"/>
      <c r="P1352" s="14"/>
    </row>
    <row r="1353" spans="6:16" ht="12.75">
      <c r="F1353" s="17"/>
      <c r="N1353" s="26"/>
      <c r="P1353" s="14"/>
    </row>
    <row r="1354" spans="6:16" ht="12.75">
      <c r="F1354" s="17"/>
      <c r="N1354" s="26"/>
      <c r="P1354" s="14"/>
    </row>
    <row r="1355" spans="6:16" ht="12.75">
      <c r="F1355" s="17"/>
      <c r="N1355" s="26"/>
      <c r="P1355" s="14"/>
    </row>
    <row r="1356" spans="6:16" ht="12.75">
      <c r="F1356" s="17"/>
      <c r="N1356" s="26"/>
      <c r="P1356" s="14"/>
    </row>
    <row r="1357" spans="6:16" ht="12.75">
      <c r="F1357" s="17"/>
      <c r="N1357" s="26"/>
      <c r="P1357" s="14"/>
    </row>
    <row r="1358" spans="6:16" ht="12.75">
      <c r="F1358" s="17"/>
      <c r="N1358" s="26"/>
      <c r="P1358" s="14"/>
    </row>
    <row r="1359" spans="6:16" ht="12.75">
      <c r="F1359" s="17"/>
      <c r="N1359" s="26"/>
      <c r="P1359" s="14"/>
    </row>
    <row r="1360" spans="6:16" ht="12.75">
      <c r="F1360" s="17"/>
      <c r="N1360" s="26"/>
      <c r="P1360" s="14"/>
    </row>
    <row r="1361" spans="6:16" ht="12.75">
      <c r="F1361" s="17"/>
      <c r="N1361" s="26"/>
      <c r="P1361" s="14"/>
    </row>
    <row r="1362" spans="6:16" ht="12.75">
      <c r="F1362" s="17"/>
      <c r="N1362" s="26"/>
      <c r="P1362" s="14"/>
    </row>
    <row r="1363" spans="6:16" ht="12.75">
      <c r="F1363" s="17"/>
      <c r="N1363" s="26"/>
      <c r="P1363" s="14"/>
    </row>
    <row r="1364" spans="6:16" ht="12.75">
      <c r="F1364" s="17"/>
      <c r="N1364" s="26"/>
      <c r="P1364" s="14"/>
    </row>
    <row r="1365" spans="6:16" ht="12.75">
      <c r="F1365" s="17"/>
      <c r="N1365" s="26"/>
      <c r="P1365" s="14"/>
    </row>
    <row r="1366" spans="6:16" ht="12.75">
      <c r="F1366" s="17"/>
      <c r="N1366" s="26"/>
      <c r="P1366" s="14"/>
    </row>
    <row r="1367" spans="6:16" ht="12.75">
      <c r="F1367" s="17"/>
      <c r="N1367" s="26"/>
      <c r="P1367" s="14"/>
    </row>
    <row r="1368" spans="6:16" ht="12.75">
      <c r="F1368" s="17"/>
      <c r="N1368" s="26"/>
      <c r="P1368" s="14"/>
    </row>
    <row r="1369" spans="6:16" ht="12.75">
      <c r="F1369" s="17"/>
      <c r="N1369" s="26"/>
      <c r="P1369" s="14"/>
    </row>
    <row r="1370" spans="6:16" ht="12.75">
      <c r="F1370" s="17"/>
      <c r="N1370" s="26"/>
      <c r="P1370" s="14"/>
    </row>
    <row r="1371" spans="6:16" ht="12.75">
      <c r="F1371" s="17"/>
      <c r="N1371" s="26"/>
      <c r="P1371" s="14"/>
    </row>
    <row r="1372" spans="6:16" ht="12.75">
      <c r="F1372" s="17"/>
      <c r="N1372" s="26"/>
      <c r="P1372" s="14"/>
    </row>
    <row r="1373" spans="6:16" ht="12.75">
      <c r="F1373" s="17"/>
      <c r="N1373" s="26"/>
      <c r="P1373" s="14"/>
    </row>
    <row r="1374" spans="6:16" ht="12.75">
      <c r="F1374" s="17"/>
      <c r="N1374" s="26"/>
      <c r="P1374" s="14"/>
    </row>
    <row r="1375" spans="6:16" ht="12.75">
      <c r="F1375" s="17"/>
      <c r="N1375" s="26"/>
      <c r="P1375" s="14"/>
    </row>
    <row r="1376" spans="6:16" ht="12.75">
      <c r="F1376" s="17"/>
      <c r="N1376" s="26"/>
      <c r="P1376" s="14"/>
    </row>
    <row r="1377" spans="6:16" ht="12.75">
      <c r="F1377" s="17"/>
      <c r="N1377" s="26"/>
      <c r="P1377" s="14"/>
    </row>
    <row r="1378" spans="6:16" ht="12.75">
      <c r="F1378" s="17"/>
      <c r="N1378" s="26"/>
      <c r="P1378" s="14"/>
    </row>
    <row r="1379" spans="6:16" ht="12.75">
      <c r="F1379" s="17"/>
      <c r="N1379" s="26"/>
      <c r="P1379" s="14"/>
    </row>
    <row r="1380" spans="6:16" ht="12.75">
      <c r="F1380" s="17"/>
      <c r="N1380" s="26"/>
      <c r="P1380" s="14"/>
    </row>
    <row r="1381" spans="6:16" ht="12.75">
      <c r="F1381" s="17"/>
      <c r="N1381" s="26"/>
      <c r="P1381" s="14"/>
    </row>
    <row r="1382" spans="6:16" ht="12.75">
      <c r="F1382" s="17"/>
      <c r="N1382" s="26"/>
      <c r="P1382" s="14"/>
    </row>
    <row r="1383" spans="6:16" ht="12.75">
      <c r="F1383" s="17"/>
      <c r="N1383" s="26"/>
      <c r="P1383" s="14"/>
    </row>
    <row r="1384" spans="6:16" ht="12.75">
      <c r="F1384" s="17"/>
      <c r="N1384" s="26"/>
      <c r="P1384" s="14"/>
    </row>
    <row r="1385" spans="6:16" ht="12.75">
      <c r="F1385" s="17"/>
      <c r="N1385" s="26"/>
      <c r="P1385" s="14"/>
    </row>
    <row r="1386" spans="6:16" ht="12.75">
      <c r="F1386" s="17"/>
      <c r="N1386" s="26"/>
      <c r="P1386" s="14"/>
    </row>
    <row r="1387" spans="6:16" ht="12.75">
      <c r="F1387" s="17"/>
      <c r="N1387" s="26"/>
      <c r="P1387" s="14"/>
    </row>
    <row r="1388" spans="6:16" ht="12.75">
      <c r="F1388" s="17"/>
      <c r="N1388" s="26"/>
      <c r="P1388" s="14"/>
    </row>
    <row r="1389" spans="6:16" ht="12.75">
      <c r="F1389" s="17"/>
      <c r="N1389" s="26"/>
      <c r="P1389" s="14"/>
    </row>
    <row r="1390" spans="6:16" ht="12.75">
      <c r="F1390" s="17"/>
      <c r="N1390" s="26"/>
      <c r="P1390" s="14"/>
    </row>
    <row r="1391" spans="6:16" ht="12.75">
      <c r="F1391" s="17"/>
      <c r="N1391" s="26"/>
      <c r="P1391" s="14"/>
    </row>
    <row r="1392" spans="6:16" ht="12.75">
      <c r="F1392" s="17"/>
      <c r="N1392" s="26"/>
      <c r="P1392" s="14"/>
    </row>
    <row r="1393" spans="6:16" ht="12.75">
      <c r="F1393" s="17"/>
      <c r="N1393" s="26"/>
      <c r="P1393" s="14"/>
    </row>
    <row r="1394" spans="6:16" ht="12.75">
      <c r="F1394" s="17"/>
      <c r="N1394" s="26"/>
      <c r="P1394" s="14"/>
    </row>
    <row r="1395" spans="6:16" ht="12.75">
      <c r="F1395" s="17"/>
      <c r="N1395" s="26"/>
      <c r="P1395" s="14"/>
    </row>
    <row r="1396" spans="6:16" ht="12.75">
      <c r="F1396" s="17"/>
      <c r="N1396" s="26"/>
      <c r="P1396" s="14"/>
    </row>
    <row r="1397" spans="6:16" ht="12.75">
      <c r="F1397" s="17"/>
      <c r="N1397" s="26"/>
      <c r="P1397" s="14"/>
    </row>
    <row r="1398" spans="6:16" ht="12.75">
      <c r="F1398" s="17"/>
      <c r="N1398" s="26"/>
      <c r="P1398" s="14"/>
    </row>
    <row r="1399" spans="6:16" ht="12.75">
      <c r="F1399" s="17"/>
      <c r="N1399" s="26"/>
      <c r="P1399" s="14"/>
    </row>
    <row r="1400" spans="6:16" ht="12.75">
      <c r="F1400" s="17"/>
      <c r="N1400" s="26"/>
      <c r="P1400" s="14"/>
    </row>
    <row r="1401" spans="6:16" ht="12.75">
      <c r="F1401" s="17"/>
      <c r="N1401" s="26"/>
      <c r="P1401" s="14"/>
    </row>
    <row r="1402" spans="6:16" ht="12.75">
      <c r="F1402" s="17"/>
      <c r="N1402" s="26"/>
      <c r="P1402" s="14"/>
    </row>
    <row r="1403" spans="6:16" ht="12.75">
      <c r="F1403" s="17"/>
      <c r="N1403" s="26"/>
      <c r="P1403" s="14"/>
    </row>
    <row r="1404" spans="6:16" ht="12.75">
      <c r="F1404" s="17"/>
      <c r="N1404" s="26"/>
      <c r="P1404" s="14"/>
    </row>
    <row r="1405" spans="6:16" ht="12.75">
      <c r="F1405" s="17"/>
      <c r="N1405" s="26"/>
      <c r="P1405" s="14"/>
    </row>
    <row r="1406" spans="6:16" ht="12.75">
      <c r="F1406" s="17"/>
      <c r="N1406" s="26"/>
      <c r="P1406" s="14"/>
    </row>
    <row r="1407" spans="6:16" ht="12.75">
      <c r="F1407" s="17"/>
      <c r="N1407" s="26"/>
      <c r="P1407" s="14"/>
    </row>
    <row r="1408" spans="6:16" ht="12.75">
      <c r="F1408" s="17"/>
      <c r="N1408" s="26"/>
      <c r="P1408" s="14"/>
    </row>
    <row r="1409" spans="6:16" ht="12.75">
      <c r="F1409" s="17"/>
      <c r="N1409" s="26"/>
      <c r="P1409" s="14"/>
    </row>
    <row r="1410" spans="6:16" ht="12.75">
      <c r="F1410" s="17"/>
      <c r="N1410" s="26"/>
      <c r="P1410" s="14"/>
    </row>
    <row r="1411" spans="6:16" ht="12.75">
      <c r="F1411" s="17"/>
      <c r="N1411" s="26"/>
      <c r="P1411" s="14"/>
    </row>
    <row r="1412" spans="6:16" ht="12.75">
      <c r="F1412" s="17"/>
      <c r="N1412" s="26"/>
      <c r="P1412" s="14"/>
    </row>
    <row r="1413" spans="6:16" ht="12.75">
      <c r="F1413" s="17"/>
      <c r="N1413" s="26"/>
      <c r="P1413" s="14"/>
    </row>
    <row r="1414" spans="6:16" ht="12.75">
      <c r="F1414" s="17"/>
      <c r="N1414" s="26"/>
      <c r="P1414" s="14"/>
    </row>
    <row r="1415" spans="6:16" ht="12.75">
      <c r="F1415" s="17"/>
      <c r="N1415" s="26"/>
      <c r="P1415" s="14"/>
    </row>
    <row r="1416" spans="6:16" ht="12.75">
      <c r="F1416" s="17"/>
      <c r="N1416" s="26"/>
      <c r="P1416" s="14"/>
    </row>
    <row r="1417" spans="6:16" ht="12.75">
      <c r="F1417" s="17"/>
      <c r="N1417" s="26"/>
      <c r="P1417" s="14"/>
    </row>
    <row r="1418" spans="6:16" ht="12.75">
      <c r="F1418" s="17"/>
      <c r="N1418" s="26"/>
      <c r="P1418" s="14"/>
    </row>
    <row r="1419" spans="6:16" ht="12.75">
      <c r="F1419" s="17"/>
      <c r="N1419" s="26"/>
      <c r="P1419" s="14"/>
    </row>
    <row r="1420" spans="6:16" ht="12.75">
      <c r="F1420" s="17"/>
      <c r="N1420" s="26"/>
      <c r="P1420" s="14"/>
    </row>
    <row r="1421" spans="6:16" ht="12.75">
      <c r="F1421" s="17"/>
      <c r="N1421" s="26"/>
      <c r="P1421" s="14"/>
    </row>
    <row r="1422" spans="6:16" ht="12.75">
      <c r="F1422" s="17"/>
      <c r="N1422" s="26"/>
      <c r="P1422" s="14"/>
    </row>
    <row r="1423" spans="6:16" ht="12.75">
      <c r="F1423" s="17"/>
      <c r="N1423" s="26"/>
      <c r="P1423" s="14"/>
    </row>
    <row r="1424" spans="6:16" ht="12.75">
      <c r="F1424" s="17"/>
      <c r="N1424" s="26"/>
      <c r="P1424" s="14"/>
    </row>
    <row r="1425" spans="6:16" ht="12.75">
      <c r="F1425" s="17"/>
      <c r="N1425" s="26"/>
      <c r="P1425" s="14"/>
    </row>
    <row r="1426" spans="6:16" ht="12.75">
      <c r="F1426" s="17"/>
      <c r="N1426" s="26"/>
      <c r="P1426" s="14"/>
    </row>
    <row r="1427" spans="6:16" ht="12.75">
      <c r="F1427" s="17"/>
      <c r="N1427" s="26"/>
      <c r="P1427" s="14"/>
    </row>
    <row r="1428" spans="6:16" ht="12.75">
      <c r="F1428" s="17"/>
      <c r="N1428" s="26"/>
      <c r="P1428" s="14"/>
    </row>
    <row r="1429" spans="6:16" ht="12.75">
      <c r="F1429" s="17"/>
      <c r="N1429" s="26"/>
      <c r="P1429" s="14"/>
    </row>
    <row r="1430" spans="6:16" ht="12.75">
      <c r="F1430" s="17"/>
      <c r="N1430" s="26"/>
      <c r="P1430" s="14"/>
    </row>
    <row r="1431" spans="6:16" ht="12.75">
      <c r="F1431" s="17"/>
      <c r="N1431" s="26"/>
      <c r="P1431" s="14"/>
    </row>
    <row r="1432" spans="6:16" ht="12.75">
      <c r="F1432" s="17"/>
      <c r="N1432" s="26"/>
      <c r="P1432" s="14"/>
    </row>
    <row r="1433" spans="6:16" ht="12.75">
      <c r="F1433" s="17"/>
      <c r="N1433" s="26"/>
      <c r="P1433" s="14"/>
    </row>
    <row r="1434" spans="6:16" ht="12.75">
      <c r="F1434" s="17"/>
      <c r="N1434" s="26"/>
      <c r="P1434" s="14"/>
    </row>
    <row r="1435" spans="6:16" ht="12.75">
      <c r="F1435" s="17"/>
      <c r="N1435" s="26"/>
      <c r="P1435" s="14"/>
    </row>
    <row r="1436" spans="6:16" ht="12.75">
      <c r="F1436" s="17"/>
      <c r="N1436" s="26"/>
      <c r="P1436" s="14"/>
    </row>
    <row r="1437" spans="6:16" ht="12.75">
      <c r="F1437" s="17"/>
      <c r="N1437" s="26"/>
      <c r="P1437" s="14"/>
    </row>
    <row r="1438" spans="6:16" ht="12.75">
      <c r="F1438" s="17"/>
      <c r="N1438" s="26"/>
      <c r="P1438" s="14"/>
    </row>
    <row r="1439" spans="6:16" ht="12.75">
      <c r="F1439" s="17"/>
      <c r="N1439" s="26"/>
      <c r="P1439" s="14"/>
    </row>
    <row r="1440" spans="6:16" ht="12.75">
      <c r="F1440" s="17"/>
      <c r="N1440" s="26"/>
      <c r="P1440" s="14"/>
    </row>
    <row r="1441" spans="6:16" ht="12.75">
      <c r="F1441" s="17"/>
      <c r="N1441" s="26"/>
      <c r="P1441" s="14"/>
    </row>
    <row r="1442" spans="6:16" ht="12.75">
      <c r="F1442" s="17"/>
      <c r="N1442" s="26"/>
      <c r="P1442" s="14"/>
    </row>
    <row r="1443" spans="6:16" ht="12.75">
      <c r="F1443" s="17"/>
      <c r="N1443" s="26"/>
      <c r="P1443" s="14"/>
    </row>
    <row r="1444" spans="6:16" ht="12.75">
      <c r="F1444" s="17"/>
      <c r="N1444" s="26"/>
      <c r="P1444" s="14"/>
    </row>
    <row r="1445" spans="6:16" ht="12.75">
      <c r="F1445" s="17"/>
      <c r="N1445" s="26"/>
      <c r="P1445" s="14"/>
    </row>
    <row r="1446" spans="6:16" ht="12.75">
      <c r="F1446" s="17"/>
      <c r="N1446" s="26"/>
      <c r="P1446" s="14"/>
    </row>
    <row r="1447" spans="6:16" ht="12.75">
      <c r="F1447" s="17"/>
      <c r="N1447" s="26"/>
      <c r="P1447" s="14"/>
    </row>
    <row r="1448" spans="6:16" ht="12.75">
      <c r="F1448" s="17"/>
      <c r="N1448" s="26"/>
      <c r="P1448" s="14"/>
    </row>
    <row r="1449" spans="6:16" ht="12.75">
      <c r="F1449" s="17"/>
      <c r="N1449" s="26"/>
      <c r="P1449" s="14"/>
    </row>
    <row r="1450" spans="6:16" ht="12.75">
      <c r="F1450" s="17"/>
      <c r="N1450" s="26"/>
      <c r="P1450" s="14"/>
    </row>
    <row r="1451" spans="6:16" ht="12.75">
      <c r="F1451" s="17"/>
      <c r="N1451" s="26"/>
      <c r="P1451" s="14"/>
    </row>
    <row r="1452" spans="6:16" ht="12.75">
      <c r="F1452" s="17"/>
      <c r="N1452" s="26"/>
      <c r="P1452" s="14"/>
    </row>
    <row r="1453" spans="6:16" ht="12.75">
      <c r="F1453" s="17"/>
      <c r="N1453" s="26"/>
      <c r="P1453" s="14"/>
    </row>
    <row r="1454" spans="6:16" ht="12.75">
      <c r="F1454" s="17"/>
      <c r="N1454" s="26"/>
      <c r="P1454" s="14"/>
    </row>
    <row r="1455" spans="6:16" ht="12.75">
      <c r="F1455" s="17"/>
      <c r="N1455" s="26"/>
      <c r="P1455" s="14"/>
    </row>
    <row r="1456" spans="6:16" ht="12.75">
      <c r="F1456" s="17"/>
      <c r="N1456" s="26"/>
      <c r="P1456" s="14"/>
    </row>
    <row r="1457" spans="6:16" ht="12.75">
      <c r="F1457" s="17"/>
      <c r="N1457" s="26"/>
      <c r="P1457" s="14"/>
    </row>
    <row r="1458" spans="6:16" ht="12.75">
      <c r="F1458" s="17"/>
      <c r="N1458" s="26"/>
      <c r="P1458" s="14"/>
    </row>
    <row r="1459" spans="6:16" ht="12.75">
      <c r="F1459" s="17"/>
      <c r="N1459" s="26"/>
      <c r="P1459" s="14"/>
    </row>
    <row r="1460" spans="6:16" ht="12.75">
      <c r="F1460" s="17"/>
      <c r="N1460" s="26"/>
      <c r="P1460" s="14"/>
    </row>
    <row r="1461" spans="6:16" ht="12.75">
      <c r="F1461" s="17"/>
      <c r="N1461" s="26"/>
      <c r="P1461" s="14"/>
    </row>
    <row r="1462" spans="6:16" ht="12.75">
      <c r="F1462" s="17"/>
      <c r="N1462" s="26"/>
      <c r="P1462" s="14"/>
    </row>
    <row r="1463" spans="6:16" ht="12.75">
      <c r="F1463" s="17"/>
      <c r="N1463" s="26"/>
      <c r="P1463" s="14"/>
    </row>
    <row r="1464" spans="6:16" ht="12.75">
      <c r="F1464" s="17"/>
      <c r="N1464" s="26"/>
      <c r="P1464" s="14"/>
    </row>
    <row r="1465" spans="6:16" ht="12.75">
      <c r="F1465" s="17"/>
      <c r="N1465" s="26"/>
      <c r="P1465" s="14"/>
    </row>
    <row r="1466" spans="6:16" ht="12.75">
      <c r="F1466" s="17"/>
      <c r="N1466" s="26"/>
      <c r="P1466" s="14"/>
    </row>
    <row r="1467" spans="6:16" ht="12.75">
      <c r="F1467" s="17"/>
      <c r="N1467" s="26"/>
      <c r="P1467" s="14"/>
    </row>
    <row r="1468" spans="6:16" ht="12.75">
      <c r="F1468" s="17"/>
      <c r="N1468" s="26"/>
      <c r="P1468" s="14"/>
    </row>
    <row r="1469" spans="6:16" ht="12.75">
      <c r="F1469" s="17"/>
      <c r="N1469" s="26"/>
      <c r="P1469" s="14"/>
    </row>
    <row r="1470" spans="6:16" ht="12.75">
      <c r="F1470" s="17"/>
      <c r="N1470" s="26"/>
      <c r="P1470" s="14"/>
    </row>
    <row r="1471" spans="6:16" ht="12.75">
      <c r="F1471" s="17"/>
      <c r="N1471" s="26"/>
      <c r="P1471" s="14"/>
    </row>
    <row r="1472" spans="6:16" ht="12.75">
      <c r="F1472" s="17"/>
      <c r="N1472" s="26"/>
      <c r="P1472" s="14"/>
    </row>
    <row r="1473" spans="6:16" ht="12.75">
      <c r="F1473" s="17"/>
      <c r="N1473" s="26"/>
      <c r="P1473" s="14"/>
    </row>
    <row r="1474" spans="6:16" ht="12.75">
      <c r="F1474" s="17"/>
      <c r="N1474" s="26"/>
      <c r="P1474" s="14"/>
    </row>
    <row r="1475" spans="6:16" ht="12.75">
      <c r="F1475" s="17"/>
      <c r="N1475" s="26"/>
      <c r="P1475" s="14"/>
    </row>
    <row r="1476" spans="6:16" ht="12.75">
      <c r="F1476" s="17"/>
      <c r="N1476" s="26"/>
      <c r="P1476" s="14"/>
    </row>
    <row r="1477" spans="6:16" ht="12.75">
      <c r="F1477" s="17"/>
      <c r="N1477" s="26"/>
      <c r="P1477" s="14"/>
    </row>
    <row r="1478" spans="6:16" ht="12.75">
      <c r="F1478" s="17"/>
      <c r="N1478" s="26"/>
      <c r="P1478" s="14"/>
    </row>
    <row r="1479" spans="6:16" ht="12.75">
      <c r="F1479" s="17"/>
      <c r="N1479" s="26"/>
      <c r="P1479" s="14"/>
    </row>
    <row r="1480" spans="6:16" ht="12.75">
      <c r="F1480" s="17"/>
      <c r="N1480" s="26"/>
      <c r="P1480" s="14"/>
    </row>
    <row r="1481" spans="6:16" ht="12.75">
      <c r="F1481" s="17"/>
      <c r="N1481" s="26"/>
      <c r="P1481" s="14"/>
    </row>
    <row r="1482" spans="6:16" ht="12.75">
      <c r="F1482" s="17"/>
      <c r="N1482" s="26"/>
      <c r="P1482" s="14"/>
    </row>
    <row r="1483" spans="6:16" ht="12.75">
      <c r="F1483" s="17"/>
      <c r="N1483" s="26"/>
      <c r="P1483" s="14"/>
    </row>
    <row r="1484" spans="6:16" ht="12.75">
      <c r="F1484" s="17"/>
      <c r="N1484" s="26"/>
      <c r="P1484" s="14"/>
    </row>
    <row r="1485" spans="6:16" ht="12.75">
      <c r="F1485" s="17"/>
      <c r="N1485" s="26"/>
      <c r="P1485" s="14"/>
    </row>
    <row r="1486" spans="6:16" ht="12.75">
      <c r="F1486" s="17"/>
      <c r="N1486" s="26"/>
      <c r="P1486" s="14"/>
    </row>
    <row r="1487" spans="6:16" ht="12.75">
      <c r="F1487" s="17"/>
      <c r="N1487" s="26"/>
      <c r="P1487" s="14"/>
    </row>
    <row r="1488" spans="6:16" ht="12.75">
      <c r="F1488" s="17"/>
      <c r="N1488" s="26"/>
      <c r="P1488" s="14"/>
    </row>
    <row r="1489" spans="6:16" ht="12.75">
      <c r="F1489" s="17"/>
      <c r="N1489" s="26"/>
      <c r="P1489" s="14"/>
    </row>
    <row r="1490" spans="6:16" ht="12.75">
      <c r="F1490" s="17"/>
      <c r="N1490" s="26"/>
      <c r="P1490" s="14"/>
    </row>
    <row r="1491" spans="6:16" ht="12.75">
      <c r="F1491" s="17"/>
      <c r="N1491" s="26"/>
      <c r="P1491" s="14"/>
    </row>
    <row r="1492" spans="6:16" ht="12.75">
      <c r="F1492" s="17"/>
      <c r="N1492" s="26"/>
      <c r="P1492" s="14"/>
    </row>
    <row r="1493" spans="6:16" ht="12.75">
      <c r="F1493" s="17"/>
      <c r="N1493" s="26"/>
      <c r="P1493" s="14"/>
    </row>
    <row r="1494" spans="6:16" ht="12.75">
      <c r="F1494" s="17"/>
      <c r="N1494" s="26"/>
      <c r="P1494" s="14"/>
    </row>
    <row r="1495" spans="6:16" ht="12.75">
      <c r="F1495" s="17"/>
      <c r="N1495" s="26"/>
      <c r="P1495" s="14"/>
    </row>
    <row r="1496" spans="6:16" ht="12.75">
      <c r="F1496" s="17"/>
      <c r="N1496" s="26"/>
      <c r="P1496" s="14"/>
    </row>
    <row r="1497" spans="6:16" ht="12.75">
      <c r="F1497" s="17"/>
      <c r="N1497" s="26"/>
      <c r="P1497" s="14"/>
    </row>
    <row r="1498" spans="6:16" ht="12.75">
      <c r="F1498" s="17"/>
      <c r="N1498" s="26"/>
      <c r="P1498" s="14"/>
    </row>
    <row r="1499" spans="6:16" ht="12.75">
      <c r="F1499" s="17"/>
      <c r="N1499" s="26"/>
      <c r="P1499" s="14"/>
    </row>
    <row r="1500" spans="6:16" ht="12.75">
      <c r="F1500" s="17"/>
      <c r="N1500" s="26"/>
      <c r="P1500" s="14"/>
    </row>
    <row r="1501" spans="6:16" ht="12.75">
      <c r="F1501" s="17"/>
      <c r="N1501" s="26"/>
      <c r="P1501" s="14"/>
    </row>
    <row r="1502" spans="6:16" ht="12.75">
      <c r="F1502" s="17"/>
      <c r="N1502" s="26"/>
      <c r="P1502" s="14"/>
    </row>
    <row r="1503" spans="6:16" ht="12.75">
      <c r="F1503" s="17"/>
      <c r="N1503" s="26"/>
      <c r="P1503" s="14"/>
    </row>
    <row r="1504" spans="6:16" ht="12.75">
      <c r="F1504" s="17"/>
      <c r="N1504" s="26"/>
      <c r="P1504" s="14"/>
    </row>
    <row r="1505" spans="6:16" ht="12.75">
      <c r="F1505" s="17"/>
      <c r="N1505" s="26"/>
      <c r="P1505" s="14"/>
    </row>
    <row r="1506" spans="6:16" ht="12.75">
      <c r="F1506" s="17"/>
      <c r="N1506" s="26"/>
      <c r="P1506" s="14"/>
    </row>
    <row r="1507" spans="6:16" ht="12.75">
      <c r="F1507" s="17"/>
      <c r="N1507" s="26"/>
      <c r="P1507" s="14"/>
    </row>
    <row r="1508" spans="6:16" ht="12.75">
      <c r="F1508" s="17"/>
      <c r="N1508" s="26"/>
      <c r="P1508" s="14"/>
    </row>
    <row r="1509" spans="6:16" ht="12.75">
      <c r="F1509" s="17"/>
      <c r="N1509" s="26"/>
      <c r="P1509" s="14"/>
    </row>
    <row r="1510" spans="6:16" ht="12.75">
      <c r="F1510" s="17"/>
      <c r="N1510" s="26"/>
      <c r="P1510" s="14"/>
    </row>
    <row r="1511" spans="6:16" ht="12.75">
      <c r="F1511" s="17"/>
      <c r="N1511" s="26"/>
      <c r="P1511" s="14"/>
    </row>
    <row r="1512" spans="6:16" ht="12.75">
      <c r="F1512" s="17"/>
      <c r="N1512" s="26"/>
      <c r="P1512" s="14"/>
    </row>
    <row r="1513" spans="6:16" ht="12.75">
      <c r="F1513" s="17"/>
      <c r="N1513" s="26"/>
      <c r="P1513" s="14"/>
    </row>
    <row r="1514" spans="6:16" ht="12.75">
      <c r="F1514" s="17"/>
      <c r="N1514" s="26"/>
      <c r="P1514" s="14"/>
    </row>
    <row r="1515" spans="6:16" ht="12.75">
      <c r="F1515" s="17"/>
      <c r="N1515" s="26"/>
      <c r="P1515" s="14"/>
    </row>
    <row r="1516" spans="6:16" ht="12.75">
      <c r="F1516" s="17"/>
      <c r="N1516" s="26"/>
      <c r="P1516" s="14"/>
    </row>
    <row r="1517" spans="6:16" ht="12.75">
      <c r="F1517" s="17"/>
      <c r="N1517" s="26"/>
      <c r="P1517" s="14"/>
    </row>
    <row r="1518" spans="6:16" ht="12.75">
      <c r="F1518" s="17"/>
      <c r="N1518" s="26"/>
      <c r="P1518" s="14"/>
    </row>
    <row r="1519" spans="6:16" ht="12.75">
      <c r="F1519" s="17"/>
      <c r="N1519" s="26"/>
      <c r="P1519" s="14"/>
    </row>
    <row r="1520" spans="6:16" ht="12.75">
      <c r="F1520" s="17"/>
      <c r="N1520" s="26"/>
      <c r="P1520" s="14"/>
    </row>
    <row r="1521" spans="6:16" ht="12.75">
      <c r="F1521" s="17"/>
      <c r="N1521" s="26"/>
      <c r="P1521" s="14"/>
    </row>
    <row r="1522" spans="6:16" ht="12.75">
      <c r="F1522" s="17"/>
      <c r="N1522" s="26"/>
      <c r="P1522" s="14"/>
    </row>
    <row r="1523" spans="6:16" ht="12.75">
      <c r="F1523" s="17"/>
      <c r="N1523" s="26"/>
      <c r="P1523" s="14"/>
    </row>
    <row r="1524" spans="6:16" ht="12.75">
      <c r="F1524" s="17"/>
      <c r="N1524" s="26"/>
      <c r="P1524" s="14"/>
    </row>
    <row r="1525" spans="6:16" ht="12.75">
      <c r="F1525" s="17"/>
      <c r="N1525" s="26"/>
      <c r="P1525" s="14"/>
    </row>
    <row r="1526" spans="6:16" ht="12.75">
      <c r="F1526" s="17"/>
      <c r="N1526" s="26"/>
      <c r="P1526" s="14"/>
    </row>
    <row r="1527" spans="6:16" ht="12.75">
      <c r="F1527" s="17"/>
      <c r="N1527" s="26"/>
      <c r="P1527" s="14"/>
    </row>
    <row r="1528" spans="6:16" ht="12.75">
      <c r="F1528" s="17"/>
      <c r="N1528" s="26"/>
      <c r="P1528" s="14"/>
    </row>
    <row r="1529" spans="6:16" ht="12.75">
      <c r="F1529" s="17"/>
      <c r="N1529" s="26"/>
      <c r="P1529" s="14"/>
    </row>
    <row r="1530" spans="6:16" ht="12.75">
      <c r="F1530" s="17"/>
      <c r="N1530" s="26"/>
      <c r="P1530" s="14"/>
    </row>
    <row r="1531" spans="6:16" ht="12.75">
      <c r="F1531" s="17"/>
      <c r="N1531" s="26"/>
      <c r="P1531" s="14"/>
    </row>
    <row r="1532" spans="6:16" ht="12.75">
      <c r="F1532" s="17"/>
      <c r="N1532" s="26"/>
      <c r="P1532" s="14"/>
    </row>
    <row r="1533" spans="6:16" ht="12.75">
      <c r="F1533" s="17"/>
      <c r="N1533" s="26"/>
      <c r="P1533" s="14"/>
    </row>
    <row r="1534" spans="6:16" ht="12.75">
      <c r="F1534" s="17"/>
      <c r="N1534" s="26"/>
      <c r="P1534" s="14"/>
    </row>
    <row r="1535" spans="6:16" ht="12.75">
      <c r="F1535" s="17"/>
      <c r="N1535" s="26"/>
      <c r="P1535" s="14"/>
    </row>
    <row r="1536" spans="6:16" ht="12.75">
      <c r="F1536" s="17"/>
      <c r="N1536" s="26"/>
      <c r="P1536" s="14"/>
    </row>
    <row r="1537" spans="6:16" ht="12.75">
      <c r="F1537" s="17"/>
      <c r="N1537" s="26"/>
      <c r="P1537" s="14"/>
    </row>
    <row r="1538" spans="6:16" ht="12.75">
      <c r="F1538" s="17"/>
      <c r="N1538" s="26"/>
      <c r="P1538" s="14"/>
    </row>
    <row r="1539" spans="6:16" ht="12.75">
      <c r="F1539" s="17"/>
      <c r="N1539" s="26"/>
      <c r="P1539" s="14"/>
    </row>
    <row r="1540" spans="6:16" ht="12.75">
      <c r="F1540" s="17"/>
      <c r="N1540" s="26"/>
      <c r="P1540" s="14"/>
    </row>
    <row r="1541" spans="6:16" ht="12.75">
      <c r="F1541" s="17"/>
      <c r="N1541" s="26"/>
      <c r="P1541" s="14"/>
    </row>
    <row r="1542" spans="6:16" ht="12.75">
      <c r="F1542" s="17"/>
      <c r="N1542" s="26"/>
      <c r="P1542" s="14"/>
    </row>
    <row r="1543" spans="6:16" ht="12.75">
      <c r="F1543" s="17"/>
      <c r="N1543" s="26"/>
      <c r="P1543" s="14"/>
    </row>
    <row r="1544" spans="6:16" ht="12.75">
      <c r="F1544" s="17"/>
      <c r="N1544" s="26"/>
      <c r="P1544" s="14"/>
    </row>
    <row r="1545" spans="6:16" ht="12.75">
      <c r="F1545" s="17"/>
      <c r="N1545" s="26"/>
      <c r="P1545" s="14"/>
    </row>
    <row r="1546" spans="6:16" ht="12.75">
      <c r="F1546" s="17"/>
      <c r="N1546" s="26"/>
      <c r="P1546" s="14"/>
    </row>
    <row r="1547" spans="6:16" ht="12.75">
      <c r="F1547" s="17"/>
      <c r="N1547" s="26"/>
      <c r="P1547" s="14"/>
    </row>
    <row r="1548" spans="6:16" ht="12.75">
      <c r="F1548" s="17"/>
      <c r="N1548" s="26"/>
      <c r="P1548" s="14"/>
    </row>
    <row r="1549" spans="6:16" ht="12.75">
      <c r="F1549" s="17"/>
      <c r="N1549" s="26"/>
      <c r="P1549" s="14"/>
    </row>
    <row r="1550" spans="6:16" ht="12.75">
      <c r="F1550" s="17"/>
      <c r="N1550" s="26"/>
      <c r="P1550" s="14"/>
    </row>
    <row r="1551" spans="6:16" ht="12.75">
      <c r="F1551" s="17"/>
      <c r="N1551" s="26"/>
      <c r="P1551" s="14"/>
    </row>
    <row r="1552" spans="6:16" ht="12.75">
      <c r="F1552" s="17"/>
      <c r="N1552" s="26"/>
      <c r="P1552" s="14"/>
    </row>
    <row r="1553" spans="6:16" ht="12.75">
      <c r="F1553" s="17"/>
      <c r="N1553" s="26"/>
      <c r="P1553" s="14"/>
    </row>
    <row r="1554" spans="6:16" ht="12.75">
      <c r="F1554" s="17"/>
      <c r="N1554" s="26"/>
      <c r="P1554" s="14"/>
    </row>
    <row r="1555" spans="6:16" ht="12.75">
      <c r="F1555" s="17"/>
      <c r="N1555" s="26"/>
      <c r="P1555" s="14"/>
    </row>
    <row r="1556" spans="6:16" ht="12.75">
      <c r="F1556" s="17"/>
      <c r="N1556" s="26"/>
      <c r="P1556" s="14"/>
    </row>
    <row r="1557" spans="6:16" ht="12.75">
      <c r="F1557" s="17"/>
      <c r="N1557" s="26"/>
      <c r="P1557" s="14"/>
    </row>
    <row r="1558" spans="6:16" ht="12.75">
      <c r="F1558" s="17"/>
      <c r="N1558" s="26"/>
      <c r="P1558" s="14"/>
    </row>
    <row r="1559" spans="6:16" ht="12.75">
      <c r="F1559" s="17"/>
      <c r="N1559" s="26"/>
      <c r="P1559" s="14"/>
    </row>
    <row r="1560" spans="6:16" ht="12.75">
      <c r="F1560" s="17"/>
      <c r="N1560" s="26"/>
      <c r="P1560" s="14"/>
    </row>
    <row r="1561" spans="6:16" ht="12.75">
      <c r="F1561" s="17"/>
      <c r="N1561" s="26"/>
      <c r="P1561" s="14"/>
    </row>
    <row r="1562" spans="6:16" ht="12.75">
      <c r="F1562" s="17"/>
      <c r="N1562" s="26"/>
      <c r="P1562" s="14"/>
    </row>
    <row r="1563" spans="6:16" ht="12.75">
      <c r="F1563" s="17"/>
      <c r="N1563" s="26"/>
      <c r="P1563" s="14"/>
    </row>
    <row r="1564" spans="6:16" ht="12.75">
      <c r="F1564" s="17"/>
      <c r="N1564" s="26"/>
      <c r="P1564" s="14"/>
    </row>
    <row r="1565" spans="6:16" ht="12.75">
      <c r="F1565" s="17"/>
      <c r="N1565" s="26"/>
      <c r="P1565" s="14"/>
    </row>
    <row r="1566" spans="6:16" ht="12.75">
      <c r="F1566" s="17"/>
      <c r="N1566" s="26"/>
      <c r="P1566" s="14"/>
    </row>
    <row r="1567" spans="6:16" ht="12.75">
      <c r="F1567" s="17"/>
      <c r="N1567" s="26"/>
      <c r="P1567" s="14"/>
    </row>
    <row r="1568" spans="6:16" ht="12.75">
      <c r="F1568" s="17"/>
      <c r="N1568" s="26"/>
      <c r="P1568" s="14"/>
    </row>
    <row r="1569" spans="14:16" ht="12.75">
      <c r="N1569" s="26"/>
      <c r="P1569" s="14"/>
    </row>
    <row r="1570" spans="14:16" ht="12.75">
      <c r="N1570" s="26"/>
      <c r="P1570" s="14"/>
    </row>
    <row r="1571" spans="14:16" ht="12.75">
      <c r="N1571" s="26"/>
      <c r="P1571" s="14"/>
    </row>
    <row r="1572" spans="14:16" ht="12.75">
      <c r="N1572" s="26"/>
      <c r="P1572" s="14"/>
    </row>
    <row r="1573" spans="14:16" ht="12.75">
      <c r="N1573" s="26"/>
      <c r="P1573" s="14"/>
    </row>
    <row r="1574" spans="14:16" ht="12.75">
      <c r="N1574" s="26"/>
      <c r="P1574" s="14"/>
    </row>
    <row r="1575" spans="14:16" ht="12.75">
      <c r="N1575" s="26"/>
      <c r="P1575" s="14"/>
    </row>
    <row r="1576" spans="14:16" ht="12.75">
      <c r="N1576" s="26"/>
      <c r="P1576" s="14"/>
    </row>
    <row r="1577" spans="14:16" ht="12.75">
      <c r="N1577" s="26"/>
      <c r="P1577" s="14"/>
    </row>
    <row r="1578" spans="14:16" ht="12.75">
      <c r="N1578" s="26"/>
      <c r="P1578" s="14"/>
    </row>
    <row r="1579" spans="14:16" ht="12.75">
      <c r="N1579" s="26"/>
      <c r="P1579" s="14"/>
    </row>
    <row r="1580" spans="14:16" ht="12.75">
      <c r="N1580" s="26"/>
      <c r="P1580" s="14"/>
    </row>
    <row r="1581" spans="14:16" ht="12.75">
      <c r="N1581" s="26"/>
      <c r="P1581" s="14"/>
    </row>
    <row r="1582" spans="14:16" ht="12.75">
      <c r="N1582" s="26"/>
      <c r="P1582" s="14"/>
    </row>
    <row r="1583" spans="14:16" ht="12.75">
      <c r="N1583" s="26"/>
      <c r="P1583" s="14"/>
    </row>
    <row r="1584" spans="14:16" ht="12.75">
      <c r="N1584" s="26"/>
      <c r="P1584" s="14"/>
    </row>
    <row r="1585" spans="14:16" ht="12.75">
      <c r="N1585" s="26"/>
      <c r="P1585" s="14"/>
    </row>
    <row r="1586" spans="14:16" ht="12.75">
      <c r="N1586" s="26"/>
      <c r="P1586" s="14"/>
    </row>
    <row r="1587" spans="14:16" ht="12.75">
      <c r="N1587" s="26"/>
      <c r="P1587" s="14"/>
    </row>
    <row r="1588" spans="14:16" ht="12.75">
      <c r="N1588" s="26"/>
      <c r="P1588" s="14"/>
    </row>
    <row r="1589" spans="14:16" ht="12.75">
      <c r="N1589" s="26"/>
      <c r="P1589" s="14"/>
    </row>
    <row r="1590" spans="14:16" ht="12.75">
      <c r="N1590" s="26"/>
      <c r="P1590" s="14"/>
    </row>
    <row r="1591" spans="14:16" ht="12.75">
      <c r="N1591" s="26"/>
      <c r="P1591" s="14"/>
    </row>
    <row r="1592" spans="14:16" ht="12.75">
      <c r="N1592" s="26"/>
      <c r="P1592" s="14"/>
    </row>
    <row r="1593" spans="14:16" ht="12.75">
      <c r="N1593" s="26"/>
      <c r="P1593" s="14"/>
    </row>
    <row r="1594" spans="14:16" ht="12.75">
      <c r="N1594" s="26"/>
      <c r="P1594" s="14"/>
    </row>
    <row r="1595" spans="14:16" ht="12.75">
      <c r="N1595" s="26"/>
      <c r="P1595" s="14"/>
    </row>
    <row r="1596" spans="14:16" ht="12.75">
      <c r="N1596" s="26"/>
      <c r="P1596" s="14"/>
    </row>
    <row r="1597" spans="14:16" ht="12.75">
      <c r="N1597" s="26"/>
      <c r="P1597" s="14"/>
    </row>
    <row r="1598" spans="14:16" ht="12.75">
      <c r="N1598" s="26"/>
      <c r="P1598" s="14"/>
    </row>
    <row r="1599" spans="14:16" ht="12.75">
      <c r="N1599" s="26"/>
      <c r="P1599" s="14"/>
    </row>
    <row r="1600" spans="14:16" ht="12.75">
      <c r="N1600" s="26"/>
      <c r="P1600" s="14"/>
    </row>
    <row r="1601" spans="14:16" ht="12.75">
      <c r="N1601" s="26"/>
      <c r="P1601" s="14"/>
    </row>
    <row r="1602" spans="14:16" ht="12.75">
      <c r="N1602" s="26"/>
      <c r="P1602" s="14"/>
    </row>
    <row r="1603" spans="14:16" ht="12.75">
      <c r="N1603" s="26"/>
      <c r="P1603" s="14"/>
    </row>
    <row r="1604" spans="14:16" ht="12.75">
      <c r="N1604" s="26"/>
      <c r="P1604" s="14"/>
    </row>
    <row r="1605" spans="14:16" ht="12.75">
      <c r="N1605" s="26"/>
      <c r="P1605" s="14"/>
    </row>
    <row r="1606" spans="14:16" ht="12.75">
      <c r="N1606" s="26"/>
      <c r="P1606" s="14"/>
    </row>
    <row r="1607" spans="14:16" ht="12.75">
      <c r="N1607" s="26"/>
      <c r="P1607" s="14"/>
    </row>
    <row r="1608" spans="14:16" ht="12.75">
      <c r="N1608" s="26"/>
      <c r="P1608" s="14"/>
    </row>
    <row r="1609" spans="14:16" ht="12.75">
      <c r="N1609" s="26"/>
      <c r="P1609" s="14"/>
    </row>
    <row r="1610" spans="14:16" ht="12.75">
      <c r="N1610" s="26"/>
      <c r="P1610" s="14"/>
    </row>
    <row r="1611" spans="14:16" ht="12.75">
      <c r="N1611" s="26"/>
      <c r="P1611" s="14"/>
    </row>
    <row r="1612" spans="14:16" ht="12.75">
      <c r="N1612" s="26"/>
      <c r="P1612" s="14"/>
    </row>
    <row r="1613" spans="14:16" ht="12.75">
      <c r="N1613" s="26"/>
      <c r="P1613" s="14"/>
    </row>
    <row r="1614" spans="14:16" ht="12.75">
      <c r="N1614" s="26"/>
      <c r="P1614" s="14"/>
    </row>
    <row r="1615" spans="14:16" ht="12.75">
      <c r="N1615" s="26"/>
      <c r="P1615" s="14"/>
    </row>
    <row r="1616" spans="14:16" ht="12.75">
      <c r="N1616" s="26"/>
      <c r="P1616" s="14"/>
    </row>
    <row r="1617" spans="14:16" ht="12.75">
      <c r="N1617" s="26"/>
      <c r="P1617" s="14"/>
    </row>
    <row r="1618" spans="14:16" ht="12.75">
      <c r="N1618" s="26"/>
      <c r="P1618" s="14"/>
    </row>
    <row r="1619" spans="14:16" ht="12.75">
      <c r="N1619" s="26"/>
      <c r="P1619" s="14"/>
    </row>
    <row r="1620" spans="14:16" ht="12.75">
      <c r="N1620" s="26"/>
      <c r="P1620" s="14"/>
    </row>
    <row r="1621" spans="14:16" ht="12.75">
      <c r="N1621" s="26"/>
      <c r="P1621" s="14"/>
    </row>
    <row r="1622" spans="14:16" ht="12.75">
      <c r="N1622" s="26"/>
      <c r="P1622" s="14"/>
    </row>
    <row r="1623" spans="14:16" ht="12.75">
      <c r="N1623" s="26"/>
      <c r="P1623" s="14"/>
    </row>
    <row r="1624" spans="14:16" ht="12.75">
      <c r="N1624" s="26"/>
      <c r="P1624" s="14"/>
    </row>
    <row r="1625" spans="14:16" ht="12.75">
      <c r="N1625" s="26"/>
      <c r="P1625" s="14"/>
    </row>
    <row r="1626" spans="14:16" ht="12.75">
      <c r="N1626" s="26"/>
      <c r="P1626" s="14"/>
    </row>
    <row r="1627" spans="14:16" ht="12.75">
      <c r="N1627" s="26"/>
      <c r="P1627" s="14"/>
    </row>
    <row r="1628" spans="14:16" ht="12.75">
      <c r="N1628" s="26"/>
      <c r="P1628" s="14"/>
    </row>
    <row r="1629" spans="14:16" ht="12.75">
      <c r="N1629" s="26"/>
      <c r="P1629" s="14"/>
    </row>
    <row r="1630" spans="14:16" ht="12.75">
      <c r="N1630" s="26"/>
      <c r="P1630" s="14"/>
    </row>
    <row r="1631" spans="14:16" ht="12.75">
      <c r="N1631" s="26"/>
      <c r="P1631" s="14"/>
    </row>
    <row r="1632" spans="14:16" ht="12.75">
      <c r="N1632" s="26"/>
      <c r="P1632" s="14"/>
    </row>
    <row r="1633" spans="14:16" ht="12.75">
      <c r="N1633" s="26"/>
      <c r="P1633" s="14"/>
    </row>
    <row r="1634" spans="14:16" ht="12.75">
      <c r="N1634" s="26"/>
      <c r="P1634" s="14"/>
    </row>
    <row r="1635" spans="14:16" ht="12.75">
      <c r="N1635" s="26"/>
      <c r="P1635" s="14"/>
    </row>
    <row r="1636" spans="14:16" ht="12.75">
      <c r="N1636" s="26"/>
      <c r="P1636" s="14"/>
    </row>
    <row r="1637" spans="14:16" ht="12.75">
      <c r="N1637" s="26"/>
      <c r="P1637" s="14"/>
    </row>
    <row r="1638" spans="14:16" ht="12.75">
      <c r="N1638" s="26"/>
      <c r="P1638" s="14"/>
    </row>
    <row r="1639" spans="14:16" ht="12.75">
      <c r="N1639" s="26"/>
      <c r="P1639" s="14"/>
    </row>
    <row r="1640" spans="14:16" ht="12.75">
      <c r="N1640" s="26"/>
      <c r="P1640" s="14"/>
    </row>
    <row r="1641" spans="14:16" ht="12.75">
      <c r="N1641" s="26"/>
      <c r="P1641" s="14"/>
    </row>
    <row r="1642" spans="14:16" ht="12.75">
      <c r="N1642" s="26"/>
      <c r="P1642" s="14"/>
    </row>
    <row r="1643" spans="14:16" ht="12.75">
      <c r="N1643" s="26"/>
      <c r="P1643" s="14"/>
    </row>
    <row r="1644" spans="14:16" ht="12.75">
      <c r="N1644" s="26"/>
      <c r="P1644" s="14"/>
    </row>
    <row r="1645" spans="14:16" ht="12.75">
      <c r="N1645" s="26"/>
      <c r="P1645" s="14"/>
    </row>
    <row r="1646" spans="14:16" ht="12.75">
      <c r="N1646" s="26"/>
      <c r="P1646" s="14"/>
    </row>
    <row r="1647" spans="14:16" ht="12.75">
      <c r="N1647" s="26"/>
      <c r="P1647" s="14"/>
    </row>
    <row r="1648" spans="14:16" ht="12.75">
      <c r="N1648" s="26"/>
      <c r="P1648" s="14"/>
    </row>
    <row r="1649" spans="14:16" ht="12.75">
      <c r="N1649" s="26"/>
      <c r="P1649" s="14"/>
    </row>
    <row r="1650" spans="14:16" ht="12.75">
      <c r="N1650" s="26"/>
      <c r="P1650" s="14"/>
    </row>
    <row r="1651" spans="14:16" ht="12.75">
      <c r="N1651" s="26"/>
      <c r="P1651" s="14"/>
    </row>
    <row r="1652" spans="14:16" ht="12.75">
      <c r="N1652" s="26"/>
      <c r="P1652" s="14"/>
    </row>
    <row r="1653" spans="14:16" ht="12.75">
      <c r="N1653" s="26"/>
      <c r="P1653" s="14"/>
    </row>
    <row r="1654" spans="14:16" ht="12.75">
      <c r="N1654" s="26"/>
      <c r="P1654" s="14"/>
    </row>
    <row r="1655" spans="14:16" ht="12.75">
      <c r="N1655" s="26"/>
      <c r="P1655" s="14"/>
    </row>
    <row r="1656" spans="14:16" ht="12.75">
      <c r="N1656" s="26"/>
      <c r="P1656" s="14"/>
    </row>
    <row r="1657" spans="14:16" ht="12.75">
      <c r="N1657" s="26"/>
      <c r="P1657" s="14"/>
    </row>
    <row r="1658" spans="14:16" ht="12.75">
      <c r="N1658" s="26"/>
      <c r="P1658" s="14"/>
    </row>
    <row r="1659" spans="14:16" ht="12.75">
      <c r="N1659" s="26"/>
      <c r="P1659" s="14"/>
    </row>
    <row r="1660" spans="14:16" ht="12.75">
      <c r="N1660" s="26"/>
      <c r="P1660" s="14"/>
    </row>
    <row r="1661" spans="14:16" ht="12.75">
      <c r="N1661" s="26"/>
      <c r="P1661" s="14"/>
    </row>
    <row r="1662" spans="14:16" ht="12.75">
      <c r="N1662" s="26"/>
      <c r="P1662" s="14"/>
    </row>
    <row r="1663" spans="14:16" ht="12.75">
      <c r="N1663" s="26"/>
      <c r="P1663" s="14"/>
    </row>
    <row r="1664" spans="14:16" ht="12.75">
      <c r="N1664" s="26"/>
      <c r="P1664" s="14"/>
    </row>
    <row r="1665" spans="14:16" ht="12.75">
      <c r="N1665" s="26"/>
      <c r="P1665" s="14"/>
    </row>
    <row r="1666" spans="14:16" ht="12.75">
      <c r="N1666" s="26"/>
      <c r="P1666" s="14"/>
    </row>
    <row r="1667" spans="14:16" ht="12.75">
      <c r="N1667" s="26"/>
      <c r="P1667" s="14"/>
    </row>
    <row r="1668" spans="14:16" ht="12.75">
      <c r="N1668" s="26"/>
      <c r="P1668" s="14"/>
    </row>
    <row r="1669" spans="14:16" ht="12.75">
      <c r="N1669" s="26"/>
      <c r="P1669" s="14"/>
    </row>
    <row r="1670" spans="14:16" ht="12.75">
      <c r="N1670" s="26"/>
      <c r="P1670" s="14"/>
    </row>
    <row r="1671" spans="14:16" ht="12.75">
      <c r="N1671" s="26"/>
      <c r="P1671" s="14"/>
    </row>
    <row r="1672" spans="14:16" ht="12.75">
      <c r="N1672" s="26"/>
      <c r="P1672" s="14"/>
    </row>
    <row r="1673" spans="14:16" ht="12.75">
      <c r="N1673" s="26"/>
      <c r="P1673" s="14"/>
    </row>
    <row r="1674" spans="14:16" ht="12.75">
      <c r="N1674" s="26"/>
      <c r="P1674" s="14"/>
    </row>
    <row r="1675" spans="14:16" ht="12.75">
      <c r="N1675" s="26"/>
      <c r="P1675" s="14"/>
    </row>
    <row r="1676" spans="14:16" ht="12.75">
      <c r="N1676" s="26"/>
      <c r="P1676" s="14"/>
    </row>
    <row r="1677" spans="14:16" ht="12.75">
      <c r="N1677" s="26"/>
      <c r="P1677" s="14"/>
    </row>
    <row r="1678" spans="14:16" ht="12.75">
      <c r="N1678" s="26"/>
      <c r="P1678" s="14"/>
    </row>
    <row r="1679" spans="14:16" ht="12.75">
      <c r="N1679" s="26"/>
      <c r="P1679" s="14"/>
    </row>
    <row r="1680" spans="14:16" ht="12.75">
      <c r="N1680" s="26"/>
      <c r="P1680" s="14"/>
    </row>
    <row r="1681" spans="14:16" ht="12.75">
      <c r="N1681" s="26"/>
      <c r="P1681" s="14"/>
    </row>
    <row r="1682" spans="14:16" ht="12.75">
      <c r="N1682" s="26"/>
      <c r="P1682" s="14"/>
    </row>
    <row r="1683" spans="14:16" ht="12.75">
      <c r="N1683" s="26"/>
      <c r="P1683" s="14"/>
    </row>
    <row r="1684" spans="14:16" ht="12.75">
      <c r="N1684" s="26"/>
      <c r="P1684" s="14"/>
    </row>
    <row r="1685" spans="14:16" ht="12.75">
      <c r="N1685" s="26"/>
      <c r="P1685" s="14"/>
    </row>
    <row r="1686" spans="14:16" ht="12.75">
      <c r="N1686" s="26"/>
      <c r="P1686" s="14"/>
    </row>
    <row r="1687" spans="14:16" ht="12.75">
      <c r="N1687" s="26"/>
      <c r="P1687" s="14"/>
    </row>
    <row r="1688" spans="14:16" ht="12.75">
      <c r="N1688" s="26"/>
      <c r="P1688" s="14"/>
    </row>
    <row r="1689" spans="14:16" ht="12.75">
      <c r="N1689" s="26"/>
      <c r="P1689" s="14"/>
    </row>
    <row r="1690" spans="14:16" ht="12.75">
      <c r="N1690" s="26"/>
      <c r="P1690" s="14"/>
    </row>
    <row r="1691" spans="14:16" ht="12.75">
      <c r="N1691" s="26"/>
      <c r="P1691" s="14"/>
    </row>
    <row r="1692" spans="14:16" ht="12.75">
      <c r="N1692" s="26"/>
      <c r="P1692" s="14"/>
    </row>
    <row r="1693" spans="14:16" ht="12.75">
      <c r="N1693" s="26"/>
      <c r="P1693" s="14"/>
    </row>
    <row r="1694" spans="14:16" ht="12.75">
      <c r="N1694" s="26"/>
      <c r="P1694" s="14"/>
    </row>
    <row r="1695" spans="14:16" ht="12.75">
      <c r="N1695" s="26"/>
      <c r="P1695" s="14"/>
    </row>
    <row r="1696" spans="14:16" ht="12.75">
      <c r="N1696" s="26"/>
      <c r="P1696" s="14"/>
    </row>
    <row r="1697" spans="14:16" ht="12.75">
      <c r="N1697" s="26"/>
      <c r="P1697" s="14"/>
    </row>
    <row r="1698" spans="14:16" ht="12.75">
      <c r="N1698" s="26"/>
      <c r="P1698" s="14"/>
    </row>
    <row r="1699" spans="14:16" ht="12.75">
      <c r="N1699" s="26"/>
      <c r="P1699" s="14"/>
    </row>
    <row r="1700" spans="14:16" ht="12.75">
      <c r="N1700" s="26"/>
      <c r="P1700" s="14"/>
    </row>
    <row r="1701" spans="14:16" ht="12.75">
      <c r="N1701" s="26"/>
      <c r="P1701" s="14"/>
    </row>
    <row r="1702" spans="14:16" ht="12.75">
      <c r="N1702" s="26"/>
      <c r="P1702" s="14"/>
    </row>
    <row r="1703" spans="14:16" ht="12.75">
      <c r="N1703" s="26"/>
      <c r="P1703" s="14"/>
    </row>
    <row r="1704" spans="14:16" ht="12.75">
      <c r="N1704" s="26"/>
      <c r="P1704" s="14"/>
    </row>
    <row r="1705" spans="14:16" ht="12.75">
      <c r="N1705" s="26"/>
      <c r="P1705" s="14"/>
    </row>
    <row r="1706" spans="14:16" ht="12.75">
      <c r="N1706" s="26"/>
      <c r="P1706" s="14"/>
    </row>
    <row r="1707" spans="14:16" ht="12.75">
      <c r="N1707" s="26"/>
      <c r="P1707" s="14"/>
    </row>
    <row r="1708" spans="14:16" ht="12.75">
      <c r="N1708" s="26"/>
      <c r="P1708" s="14"/>
    </row>
    <row r="1709" spans="14:16" ht="12.75">
      <c r="N1709" s="26"/>
      <c r="P1709" s="14"/>
    </row>
    <row r="1710" spans="14:16" ht="12.75">
      <c r="N1710" s="26"/>
      <c r="P1710" s="14"/>
    </row>
    <row r="1711" spans="14:16" ht="12.75">
      <c r="N1711" s="26"/>
      <c r="P1711" s="14"/>
    </row>
    <row r="1712" spans="14:16" ht="12.75">
      <c r="N1712" s="26"/>
      <c r="P1712" s="14"/>
    </row>
    <row r="1713" spans="14:16" ht="12.75">
      <c r="N1713" s="26"/>
      <c r="P1713" s="14"/>
    </row>
    <row r="1714" spans="14:16" ht="12.75">
      <c r="N1714" s="26"/>
      <c r="P1714" s="14"/>
    </row>
    <row r="1715" spans="14:16" ht="12.75">
      <c r="N1715" s="26"/>
      <c r="P1715" s="14"/>
    </row>
    <row r="1716" spans="14:16" ht="12.75">
      <c r="N1716" s="26"/>
      <c r="P1716" s="14"/>
    </row>
    <row r="1717" spans="14:16" ht="12.75">
      <c r="N1717" s="26"/>
      <c r="P1717" s="14"/>
    </row>
    <row r="1718" spans="14:16" ht="12.75">
      <c r="N1718" s="26"/>
      <c r="P1718" s="14"/>
    </row>
    <row r="1719" spans="14:16" ht="12.75">
      <c r="N1719" s="26"/>
      <c r="P1719" s="14"/>
    </row>
    <row r="1720" spans="14:16" ht="12.75">
      <c r="N1720" s="26"/>
      <c r="P1720" s="14"/>
    </row>
    <row r="1721" spans="14:16" ht="12.75">
      <c r="N1721" s="26"/>
      <c r="P1721" s="14"/>
    </row>
    <row r="1722" spans="14:16" ht="12.75">
      <c r="N1722" s="26"/>
      <c r="P1722" s="14"/>
    </row>
    <row r="1723" spans="14:16" ht="12.75">
      <c r="N1723" s="26"/>
      <c r="P1723" s="14"/>
    </row>
    <row r="1724" spans="14:16" ht="12.75">
      <c r="N1724" s="26"/>
      <c r="P1724" s="14"/>
    </row>
    <row r="1725" spans="14:16" ht="12.75">
      <c r="N1725" s="26"/>
      <c r="P1725" s="14"/>
    </row>
    <row r="1726" spans="14:16" ht="12.75">
      <c r="N1726" s="26"/>
      <c r="P1726" s="14"/>
    </row>
    <row r="1727" spans="14:16" ht="12.75">
      <c r="N1727" s="26"/>
      <c r="P1727" s="14"/>
    </row>
    <row r="1728" spans="14:16" ht="12.75">
      <c r="N1728" s="26"/>
      <c r="P1728" s="14"/>
    </row>
    <row r="1729" spans="14:16" ht="12.75">
      <c r="N1729" s="26"/>
      <c r="P1729" s="14"/>
    </row>
    <row r="1730" spans="14:16" ht="12.75">
      <c r="N1730" s="26"/>
      <c r="P1730" s="14"/>
    </row>
    <row r="1731" spans="14:16" ht="12.75">
      <c r="N1731" s="26"/>
      <c r="P1731" s="14"/>
    </row>
    <row r="1732" spans="14:16" ht="12.75">
      <c r="N1732" s="26"/>
      <c r="P1732" s="14"/>
    </row>
    <row r="1733" spans="14:16" ht="12.75">
      <c r="N1733" s="26"/>
      <c r="P1733" s="14"/>
    </row>
    <row r="1734" spans="14:16" ht="12.75">
      <c r="N1734" s="26"/>
      <c r="P1734" s="14"/>
    </row>
    <row r="1735" spans="14:16" ht="12.75">
      <c r="N1735" s="26"/>
      <c r="P1735" s="14"/>
    </row>
    <row r="1736" spans="14:16" ht="12.75">
      <c r="N1736" s="26"/>
      <c r="P1736" s="14"/>
    </row>
    <row r="1737" spans="14:16" ht="12.75">
      <c r="N1737" s="26"/>
      <c r="P1737" s="14"/>
    </row>
    <row r="1738" spans="14:16" ht="12.75">
      <c r="N1738" s="26"/>
      <c r="P1738" s="14"/>
    </row>
    <row r="1739" spans="14:16" ht="12.75">
      <c r="N1739" s="26"/>
      <c r="P1739" s="14"/>
    </row>
    <row r="1740" spans="14:16" ht="12.75">
      <c r="N1740" s="26"/>
      <c r="P1740" s="14"/>
    </row>
    <row r="1741" spans="14:16" ht="12.75">
      <c r="N1741" s="26"/>
      <c r="P1741" s="14"/>
    </row>
    <row r="1742" spans="14:16" ht="12.75">
      <c r="N1742" s="26"/>
      <c r="P1742" s="14"/>
    </row>
    <row r="1743" spans="14:16" ht="12.75">
      <c r="N1743" s="26"/>
      <c r="P1743" s="14"/>
    </row>
    <row r="1744" spans="14:16" ht="12.75">
      <c r="N1744" s="26"/>
      <c r="P1744" s="14"/>
    </row>
    <row r="1745" spans="14:16" ht="12.75">
      <c r="N1745" s="26"/>
      <c r="P1745" s="14"/>
    </row>
    <row r="1746" spans="14:16" ht="12.75">
      <c r="N1746" s="26"/>
      <c r="P1746" s="14"/>
    </row>
    <row r="1747" spans="14:16" ht="12.75">
      <c r="N1747" s="26"/>
      <c r="P1747" s="14"/>
    </row>
    <row r="1748" spans="14:16" ht="12.75">
      <c r="N1748" s="26"/>
      <c r="P1748" s="14"/>
    </row>
    <row r="1749" spans="14:16" ht="12.75">
      <c r="N1749" s="26"/>
      <c r="P1749" s="14"/>
    </row>
    <row r="1750" spans="14:16" ht="12.75">
      <c r="N1750" s="26"/>
      <c r="P1750" s="14"/>
    </row>
    <row r="1751" spans="14:16" ht="12.75">
      <c r="N1751" s="26"/>
      <c r="P1751" s="14"/>
    </row>
    <row r="1752" spans="14:16" ht="12.75">
      <c r="N1752" s="26"/>
      <c r="P1752" s="14"/>
    </row>
    <row r="1753" spans="14:16" ht="12.75">
      <c r="N1753" s="26"/>
      <c r="P1753" s="14"/>
    </row>
    <row r="1754" spans="14:16" ht="12.75">
      <c r="N1754" s="26"/>
      <c r="P1754" s="14"/>
    </row>
    <row r="1755" spans="14:16" ht="12.75">
      <c r="N1755" s="26"/>
      <c r="P1755" s="14"/>
    </row>
    <row r="1756" spans="14:16" ht="12.75">
      <c r="N1756" s="26"/>
      <c r="P1756" s="14"/>
    </row>
    <row r="1757" spans="14:16" ht="12.75">
      <c r="N1757" s="26"/>
      <c r="P1757" s="14"/>
    </row>
    <row r="1758" spans="14:16" ht="12.75">
      <c r="N1758" s="26"/>
      <c r="P1758" s="14"/>
    </row>
    <row r="1759" spans="14:16" ht="12.75">
      <c r="N1759" s="26"/>
      <c r="P1759" s="14"/>
    </row>
    <row r="1760" spans="14:16" ht="12.75">
      <c r="N1760" s="26"/>
      <c r="P1760" s="14"/>
    </row>
    <row r="1761" spans="14:16" ht="12.75">
      <c r="N1761" s="26"/>
      <c r="P1761" s="14"/>
    </row>
    <row r="1762" spans="14:16" ht="12.75">
      <c r="N1762" s="26"/>
      <c r="P1762" s="14"/>
    </row>
    <row r="1763" spans="14:16" ht="12.75">
      <c r="N1763" s="26"/>
      <c r="P1763" s="14"/>
    </row>
    <row r="1764" spans="14:16" ht="12.75">
      <c r="N1764" s="26"/>
      <c r="P1764" s="14"/>
    </row>
    <row r="1765" spans="14:16" ht="12.75">
      <c r="N1765" s="26"/>
      <c r="P1765" s="14"/>
    </row>
    <row r="1766" spans="14:16" ht="12.75">
      <c r="N1766" s="26"/>
      <c r="P1766" s="14"/>
    </row>
    <row r="1767" spans="14:16" ht="12.75">
      <c r="N1767" s="26"/>
      <c r="P1767" s="14"/>
    </row>
    <row r="1768" spans="14:16" ht="12.75">
      <c r="N1768" s="26"/>
      <c r="P1768" s="14"/>
    </row>
    <row r="1769" spans="14:16" ht="12.75">
      <c r="N1769" s="26"/>
      <c r="P1769" s="14"/>
    </row>
    <row r="1770" spans="14:16" ht="12.75">
      <c r="N1770" s="26"/>
      <c r="P1770" s="14"/>
    </row>
    <row r="1771" spans="14:16" ht="12.75">
      <c r="N1771" s="26"/>
      <c r="P1771" s="14"/>
    </row>
    <row r="1772" spans="14:16" ht="12.75">
      <c r="N1772" s="26"/>
      <c r="P1772" s="14"/>
    </row>
    <row r="1773" spans="14:16" ht="12.75">
      <c r="N1773" s="26"/>
      <c r="P1773" s="14"/>
    </row>
    <row r="1774" spans="14:16" ht="12.75">
      <c r="N1774" s="26"/>
      <c r="P1774" s="14"/>
    </row>
    <row r="1775" spans="14:16" ht="12.75">
      <c r="N1775" s="26"/>
      <c r="P1775" s="14"/>
    </row>
    <row r="1776" spans="14:16" ht="12.75">
      <c r="N1776" s="26"/>
      <c r="P1776" s="14"/>
    </row>
    <row r="1777" spans="14:16" ht="12.75">
      <c r="N1777" s="26"/>
      <c r="P1777" s="14"/>
    </row>
    <row r="1778" spans="14:16" ht="12.75">
      <c r="N1778" s="26"/>
      <c r="P1778" s="14"/>
    </row>
    <row r="1779" spans="14:16" ht="12.75">
      <c r="N1779" s="26"/>
      <c r="P1779" s="14"/>
    </row>
    <row r="1780" spans="14:16" ht="12.75">
      <c r="N1780" s="26"/>
      <c r="P1780" s="14"/>
    </row>
    <row r="1781" spans="14:16" ht="12.75">
      <c r="N1781" s="26"/>
      <c r="P1781" s="14"/>
    </row>
    <row r="1782" spans="14:16" ht="12.75">
      <c r="N1782" s="26"/>
      <c r="P1782" s="14"/>
    </row>
    <row r="1783" spans="14:16" ht="12.75">
      <c r="N1783" s="26"/>
      <c r="P1783" s="14"/>
    </row>
    <row r="1784" spans="14:16" ht="12.75">
      <c r="N1784" s="26"/>
      <c r="P1784" s="14"/>
    </row>
    <row r="1785" spans="14:16" ht="12.75">
      <c r="N1785" s="26"/>
      <c r="P1785" s="14"/>
    </row>
    <row r="1786" spans="14:16" ht="12.75">
      <c r="N1786" s="26"/>
      <c r="P1786" s="14"/>
    </row>
    <row r="1787" spans="14:16" ht="12.75">
      <c r="N1787" s="26"/>
      <c r="P1787" s="14"/>
    </row>
    <row r="1788" spans="14:16" ht="12.75">
      <c r="N1788" s="26"/>
      <c r="P1788" s="14"/>
    </row>
    <row r="1789" spans="14:16" ht="12.75">
      <c r="N1789" s="26"/>
      <c r="P1789" s="14"/>
    </row>
    <row r="1790" spans="14:16" ht="12.75">
      <c r="N1790" s="26"/>
      <c r="P1790" s="14"/>
    </row>
    <row r="1791" spans="14:16" ht="12.75">
      <c r="N1791" s="26"/>
      <c r="P1791" s="14"/>
    </row>
    <row r="1792" spans="14:16" ht="12.75">
      <c r="N1792" s="26"/>
      <c r="P1792" s="14"/>
    </row>
    <row r="1793" spans="14:16" ht="12.75">
      <c r="N1793" s="26"/>
      <c r="P1793" s="14"/>
    </row>
    <row r="1794" spans="14:16" ht="12.75">
      <c r="N1794" s="26"/>
      <c r="P1794" s="14"/>
    </row>
    <row r="1795" spans="14:16" ht="12.75">
      <c r="N1795" s="26"/>
      <c r="P1795" s="14"/>
    </row>
    <row r="1796" spans="14:16" ht="12.75">
      <c r="N1796" s="26"/>
      <c r="P1796" s="14"/>
    </row>
    <row r="1797" spans="14:16" ht="12.75">
      <c r="N1797" s="26"/>
      <c r="P1797" s="14"/>
    </row>
    <row r="1798" spans="14:16" ht="12.75">
      <c r="N1798" s="26"/>
      <c r="P1798" s="14"/>
    </row>
    <row r="1799" spans="14:16" ht="12.75">
      <c r="N1799" s="26"/>
      <c r="P1799" s="14"/>
    </row>
    <row r="1800" spans="14:16" ht="12.75">
      <c r="N1800" s="26"/>
      <c r="P1800" s="14"/>
    </row>
    <row r="1801" spans="14:16" ht="12.75">
      <c r="N1801" s="26"/>
      <c r="P1801" s="14"/>
    </row>
    <row r="1802" spans="14:16" ht="12.75">
      <c r="N1802" s="26"/>
      <c r="P1802" s="14"/>
    </row>
    <row r="1803" spans="14:16" ht="12.75">
      <c r="N1803" s="26"/>
      <c r="P1803" s="14"/>
    </row>
    <row r="1804" spans="14:16" ht="12.75">
      <c r="N1804" s="26"/>
      <c r="P1804" s="14"/>
    </row>
    <row r="1805" spans="14:16" ht="12.75">
      <c r="N1805" s="26"/>
      <c r="P1805" s="14"/>
    </row>
    <row r="1806" spans="14:16" ht="12.75">
      <c r="N1806" s="26"/>
      <c r="P1806" s="14"/>
    </row>
    <row r="1807" spans="14:16" ht="12.75">
      <c r="N1807" s="26"/>
      <c r="P1807" s="14"/>
    </row>
    <row r="1808" spans="14:16" ht="12.75">
      <c r="N1808" s="26"/>
      <c r="P1808" s="14"/>
    </row>
    <row r="1809" spans="14:16" ht="12.75">
      <c r="N1809" s="26"/>
      <c r="P1809" s="14"/>
    </row>
    <row r="1810" spans="14:16" ht="12.75">
      <c r="N1810" s="26"/>
      <c r="P1810" s="14"/>
    </row>
    <row r="1811" spans="14:16" ht="12.75">
      <c r="N1811" s="26"/>
      <c r="P1811" s="14"/>
    </row>
    <row r="1812" spans="14:16" ht="12.75">
      <c r="N1812" s="26"/>
      <c r="P1812" s="14"/>
    </row>
    <row r="1813" spans="14:16" ht="12.75">
      <c r="N1813" s="26"/>
      <c r="P1813" s="14"/>
    </row>
    <row r="1814" spans="14:16" ht="12.75">
      <c r="N1814" s="26"/>
      <c r="P1814" s="14"/>
    </row>
    <row r="1815" spans="14:16" ht="12.75">
      <c r="N1815" s="26"/>
      <c r="P1815" s="14"/>
    </row>
    <row r="1816" spans="14:16" ht="12.75">
      <c r="N1816" s="26"/>
      <c r="P1816" s="14"/>
    </row>
    <row r="1817" spans="14:16" ht="12.75">
      <c r="N1817" s="26"/>
      <c r="P1817" s="14"/>
    </row>
    <row r="1818" spans="14:16" ht="12.75">
      <c r="N1818" s="26"/>
      <c r="P1818" s="14"/>
    </row>
    <row r="1819" spans="14:16" ht="12.75">
      <c r="N1819" s="26"/>
      <c r="P1819" s="14"/>
    </row>
    <row r="1820" spans="14:16" ht="12.75">
      <c r="N1820" s="26"/>
      <c r="P1820" s="14"/>
    </row>
    <row r="1821" spans="14:16" ht="12.75">
      <c r="N1821" s="26"/>
      <c r="P1821" s="14"/>
    </row>
    <row r="1822" spans="14:16" ht="12.75">
      <c r="N1822" s="26"/>
      <c r="P1822" s="14"/>
    </row>
    <row r="1823" spans="14:16" ht="12.75">
      <c r="N1823" s="26"/>
      <c r="P1823" s="14"/>
    </row>
    <row r="1824" spans="14:16" ht="12.75">
      <c r="N1824" s="26"/>
      <c r="P1824" s="14"/>
    </row>
    <row r="1825" spans="14:16" ht="12.75">
      <c r="N1825" s="26"/>
      <c r="P1825" s="14"/>
    </row>
    <row r="1826" spans="14:16" ht="12.75">
      <c r="N1826" s="26"/>
      <c r="P1826" s="14"/>
    </row>
    <row r="1827" spans="14:16" ht="12.75">
      <c r="N1827" s="26"/>
      <c r="P1827" s="14"/>
    </row>
    <row r="1828" spans="14:16" ht="12.75">
      <c r="N1828" s="26"/>
      <c r="P1828" s="14"/>
    </row>
    <row r="1829" spans="14:16" ht="12.75">
      <c r="N1829" s="26"/>
      <c r="P1829" s="14"/>
    </row>
    <row r="1830" spans="14:16" ht="12.75">
      <c r="N1830" s="26"/>
      <c r="P1830" s="14"/>
    </row>
    <row r="1831" spans="14:16" ht="12.75">
      <c r="N1831" s="26"/>
      <c r="P1831" s="14"/>
    </row>
    <row r="1832" spans="14:16" ht="12.75">
      <c r="N1832" s="26"/>
      <c r="P1832" s="14"/>
    </row>
    <row r="1833" spans="14:16" ht="12.75">
      <c r="N1833" s="26"/>
      <c r="P1833" s="14"/>
    </row>
    <row r="1834" spans="14:16" ht="12.75">
      <c r="N1834" s="26"/>
      <c r="P1834" s="14"/>
    </row>
    <row r="1835" spans="14:16" ht="12.75">
      <c r="N1835" s="26"/>
      <c r="P1835" s="14"/>
    </row>
    <row r="1836" spans="14:16" ht="12.75">
      <c r="N1836" s="26"/>
      <c r="P1836" s="14"/>
    </row>
    <row r="1837" spans="14:16" ht="12.75">
      <c r="N1837" s="26"/>
      <c r="P1837" s="14"/>
    </row>
    <row r="1838" spans="14:16" ht="12.75">
      <c r="N1838" s="26"/>
      <c r="P1838" s="14"/>
    </row>
    <row r="1839" spans="14:16" ht="12.75">
      <c r="N1839" s="26"/>
      <c r="P1839" s="14"/>
    </row>
    <row r="1840" spans="14:16" ht="12.75">
      <c r="N1840" s="26"/>
      <c r="P1840" s="14"/>
    </row>
    <row r="1841" spans="14:16" ht="12.75">
      <c r="N1841" s="26"/>
      <c r="P1841" s="14"/>
    </row>
    <row r="1842" spans="14:16" ht="12.75">
      <c r="N1842" s="26"/>
      <c r="P1842" s="14"/>
    </row>
    <row r="1843" spans="14:16" ht="12.75">
      <c r="N1843" s="26"/>
      <c r="P1843" s="14"/>
    </row>
    <row r="1844" spans="14:16" ht="12.75">
      <c r="N1844" s="26"/>
      <c r="P1844" s="14"/>
    </row>
    <row r="1845" spans="14:16" ht="12.75">
      <c r="N1845" s="26"/>
      <c r="P1845" s="14"/>
    </row>
    <row r="1846" spans="14:16" ht="12.75">
      <c r="N1846" s="26"/>
      <c r="P1846" s="14"/>
    </row>
    <row r="1847" spans="14:16" ht="12.75">
      <c r="N1847" s="26"/>
      <c r="P1847" s="14"/>
    </row>
    <row r="1848" spans="14:16" ht="12.75">
      <c r="N1848" s="26"/>
      <c r="P1848" s="14"/>
    </row>
    <row r="1849" spans="14:16" ht="12.75">
      <c r="N1849" s="26"/>
      <c r="P1849" s="14"/>
    </row>
    <row r="1850" spans="14:16" ht="12.75">
      <c r="N1850" s="26"/>
      <c r="P1850" s="14"/>
    </row>
    <row r="1851" spans="14:16" ht="12.75">
      <c r="N1851" s="26"/>
      <c r="P1851" s="14"/>
    </row>
    <row r="1852" spans="14:16" ht="12.75">
      <c r="N1852" s="26"/>
      <c r="P1852" s="14"/>
    </row>
    <row r="1853" spans="14:16" ht="12.75">
      <c r="N1853" s="26"/>
      <c r="P1853" s="14"/>
    </row>
    <row r="1854" spans="14:16" ht="12.75">
      <c r="N1854" s="26"/>
      <c r="P1854" s="14"/>
    </row>
    <row r="1855" spans="14:16" ht="12.75">
      <c r="N1855" s="26"/>
      <c r="P1855" s="14"/>
    </row>
    <row r="1856" spans="14:16" ht="12.75">
      <c r="N1856" s="26"/>
      <c r="P1856" s="14"/>
    </row>
    <row r="1857" spans="14:16" ht="12.75">
      <c r="N1857" s="26"/>
      <c r="P1857" s="14"/>
    </row>
    <row r="1858" spans="14:16" ht="12.75">
      <c r="N1858" s="26"/>
      <c r="P1858" s="14"/>
    </row>
    <row r="1859" spans="14:16" ht="12.75">
      <c r="N1859" s="26"/>
      <c r="P1859" s="14"/>
    </row>
    <row r="1860" spans="14:16" ht="12.75">
      <c r="N1860" s="26"/>
      <c r="P1860" s="14"/>
    </row>
    <row r="1861" spans="14:16" ht="12.75">
      <c r="N1861" s="26"/>
      <c r="P1861" s="14"/>
    </row>
    <row r="1862" spans="14:16" ht="12.75">
      <c r="N1862" s="26"/>
      <c r="P1862" s="14"/>
    </row>
    <row r="1863" spans="14:16" ht="12.75">
      <c r="N1863" s="26"/>
      <c r="P1863" s="14"/>
    </row>
    <row r="1864" spans="14:16" ht="12.75">
      <c r="N1864" s="26"/>
      <c r="P1864" s="14"/>
    </row>
    <row r="1865" spans="14:16" ht="12.75">
      <c r="N1865" s="26"/>
      <c r="P1865" s="14"/>
    </row>
    <row r="1866" spans="14:16" ht="12.75">
      <c r="N1866" s="26"/>
      <c r="P1866" s="14"/>
    </row>
    <row r="1867" spans="14:16" ht="12.75">
      <c r="N1867" s="26"/>
      <c r="P1867" s="14"/>
    </row>
    <row r="1868" spans="14:16" ht="12.75">
      <c r="N1868" s="26"/>
      <c r="P1868" s="14"/>
    </row>
    <row r="1869" spans="14:16" ht="12.75">
      <c r="N1869" s="26"/>
      <c r="P1869" s="14"/>
    </row>
    <row r="1870" spans="14:16" ht="12.75">
      <c r="N1870" s="26"/>
      <c r="P1870" s="14"/>
    </row>
    <row r="1871" spans="14:16" ht="12.75">
      <c r="N1871" s="26"/>
      <c r="P1871" s="14"/>
    </row>
    <row r="1872" spans="14:16" ht="12.75">
      <c r="N1872" s="26"/>
      <c r="P1872" s="14"/>
    </row>
    <row r="1873" spans="14:16" ht="12.75">
      <c r="N1873" s="26"/>
      <c r="P1873" s="14"/>
    </row>
    <row r="1874" spans="14:16" ht="12.75">
      <c r="N1874" s="26"/>
      <c r="P1874" s="14"/>
    </row>
    <row r="1875" spans="14:16" ht="12.75">
      <c r="N1875" s="26"/>
      <c r="P1875" s="14"/>
    </row>
    <row r="1876" spans="14:16" ht="12.75">
      <c r="N1876" s="26"/>
      <c r="P1876" s="14"/>
    </row>
    <row r="1877" spans="14:16" ht="12.75">
      <c r="N1877" s="26"/>
      <c r="P1877" s="14"/>
    </row>
    <row r="1878" spans="14:16" ht="12.75">
      <c r="N1878" s="26"/>
      <c r="P1878" s="14"/>
    </row>
    <row r="1879" spans="14:16" ht="12.75">
      <c r="N1879" s="26"/>
      <c r="P1879" s="14"/>
    </row>
    <row r="1880" spans="14:16" ht="12.75">
      <c r="N1880" s="26"/>
      <c r="P1880" s="14"/>
    </row>
    <row r="1881" spans="14:16" ht="12.75">
      <c r="N1881" s="26"/>
      <c r="P1881" s="14"/>
    </row>
    <row r="1882" spans="14:16" ht="12.75">
      <c r="N1882" s="26"/>
      <c r="P1882" s="14"/>
    </row>
    <row r="1883" spans="14:16" ht="12.75">
      <c r="N1883" s="26"/>
      <c r="P1883" s="14"/>
    </row>
    <row r="1884" spans="14:16" ht="12.75">
      <c r="N1884" s="26"/>
      <c r="P1884" s="14"/>
    </row>
    <row r="1885" spans="14:16" ht="12.75">
      <c r="N1885" s="26"/>
      <c r="P1885" s="14"/>
    </row>
    <row r="1886" spans="14:16" ht="12.75">
      <c r="N1886" s="26"/>
      <c r="P1886" s="14"/>
    </row>
    <row r="1887" spans="14:16" ht="12.75">
      <c r="N1887" s="26"/>
      <c r="P1887" s="14"/>
    </row>
    <row r="1888" spans="14:16" ht="12.75">
      <c r="N1888" s="26"/>
      <c r="P1888" s="14"/>
    </row>
    <row r="1889" spans="14:16" ht="12.75">
      <c r="N1889" s="26"/>
      <c r="P1889" s="14"/>
    </row>
    <row r="1890" spans="14:16" ht="12.75">
      <c r="N1890" s="26"/>
      <c r="P1890" s="14"/>
    </row>
    <row r="1891" spans="14:16" ht="12.75">
      <c r="N1891" s="26"/>
      <c r="P1891" s="14"/>
    </row>
    <row r="1892" spans="14:16" ht="12.75">
      <c r="N1892" s="26"/>
      <c r="P1892" s="14"/>
    </row>
    <row r="1893" spans="14:16" ht="12.75">
      <c r="N1893" s="26"/>
      <c r="P1893" s="14"/>
    </row>
    <row r="1894" spans="14:16" ht="12.75">
      <c r="N1894" s="26"/>
      <c r="P1894" s="14"/>
    </row>
    <row r="1895" spans="14:16" ht="12.75">
      <c r="N1895" s="26"/>
      <c r="P1895" s="14"/>
    </row>
    <row r="1896" spans="14:16" ht="12.75">
      <c r="N1896" s="26"/>
      <c r="P1896" s="14"/>
    </row>
    <row r="1897" spans="14:16" ht="12.75">
      <c r="N1897" s="26"/>
      <c r="P1897" s="14"/>
    </row>
    <row r="1898" spans="14:16" ht="12.75">
      <c r="N1898" s="26"/>
      <c r="P1898" s="14"/>
    </row>
    <row r="1899" spans="14:16" ht="12.75">
      <c r="N1899" s="26"/>
      <c r="P1899" s="14"/>
    </row>
    <row r="1900" spans="14:16" ht="12.75">
      <c r="N1900" s="26"/>
      <c r="P1900" s="14"/>
    </row>
    <row r="1901" spans="14:16" ht="12.75">
      <c r="N1901" s="26"/>
      <c r="P1901" s="14"/>
    </row>
    <row r="1902" spans="14:16" ht="12.75">
      <c r="N1902" s="26"/>
      <c r="P1902" s="14"/>
    </row>
    <row r="1903" spans="14:16" ht="12.75">
      <c r="N1903" s="26"/>
      <c r="P1903" s="14"/>
    </row>
    <row r="1904" spans="14:16" ht="12.75">
      <c r="N1904" s="26"/>
      <c r="P1904" s="14"/>
    </row>
    <row r="1905" spans="14:16" ht="12.75">
      <c r="N1905" s="26"/>
      <c r="P1905" s="14"/>
    </row>
    <row r="1906" spans="14:16" ht="12.75">
      <c r="N1906" s="26"/>
      <c r="P1906" s="14"/>
    </row>
    <row r="1907" spans="14:16" ht="12.75">
      <c r="N1907" s="26"/>
      <c r="P1907" s="14"/>
    </row>
    <row r="1908" spans="14:16" ht="12.75">
      <c r="N1908" s="26"/>
      <c r="P1908" s="14"/>
    </row>
    <row r="1909" spans="14:16" ht="12.75">
      <c r="N1909" s="26"/>
      <c r="P1909" s="14"/>
    </row>
    <row r="1910" spans="14:16" ht="12.75">
      <c r="N1910" s="26"/>
      <c r="P1910" s="14"/>
    </row>
    <row r="1911" spans="14:16" ht="12.75">
      <c r="N1911" s="26"/>
      <c r="P1911" s="14"/>
    </row>
    <row r="1912" spans="14:16" ht="12.75">
      <c r="N1912" s="26"/>
      <c r="P1912" s="14"/>
    </row>
    <row r="1913" spans="14:16" ht="12.75">
      <c r="N1913" s="26"/>
      <c r="P1913" s="14"/>
    </row>
    <row r="1914" spans="14:16" ht="12.75">
      <c r="N1914" s="26"/>
      <c r="P1914" s="14"/>
    </row>
    <row r="1915" spans="14:16" ht="12.75">
      <c r="N1915" s="26"/>
      <c r="P1915" s="14"/>
    </row>
    <row r="1916" spans="14:16" ht="12.75">
      <c r="N1916" s="26"/>
      <c r="P1916" s="14"/>
    </row>
    <row r="1917" spans="14:16" ht="12.75">
      <c r="N1917" s="26"/>
      <c r="P1917" s="14"/>
    </row>
    <row r="1918" spans="14:16" ht="12.75">
      <c r="N1918" s="26"/>
      <c r="P1918" s="14"/>
    </row>
    <row r="1919" spans="14:16" ht="12.75">
      <c r="N1919" s="26"/>
      <c r="P1919" s="14"/>
    </row>
    <row r="1920" spans="14:16" ht="12.75">
      <c r="N1920" s="26"/>
      <c r="P1920" s="14"/>
    </row>
    <row r="1921" spans="14:16" ht="12.75">
      <c r="N1921" s="26"/>
      <c r="P1921" s="14"/>
    </row>
    <row r="1922" spans="14:16" ht="12.75">
      <c r="N1922" s="26"/>
      <c r="P1922" s="14"/>
    </row>
    <row r="1923" spans="14:16" ht="12.75">
      <c r="N1923" s="26"/>
      <c r="P1923" s="14"/>
    </row>
    <row r="1924" spans="14:16" ht="12.75">
      <c r="N1924" s="26"/>
      <c r="P1924" s="14"/>
    </row>
    <row r="1925" spans="14:16" ht="12.75">
      <c r="N1925" s="26"/>
      <c r="P1925" s="14"/>
    </row>
    <row r="1926" spans="14:16" ht="12.75">
      <c r="N1926" s="26"/>
      <c r="P1926" s="14"/>
    </row>
    <row r="1927" spans="14:16" ht="12.75">
      <c r="N1927" s="26"/>
      <c r="P1927" s="14"/>
    </row>
    <row r="1928" spans="14:16" ht="12.75">
      <c r="N1928" s="26"/>
      <c r="P1928" s="14"/>
    </row>
    <row r="1929" spans="14:16" ht="12.75">
      <c r="N1929" s="26"/>
      <c r="P1929" s="14"/>
    </row>
    <row r="1930" spans="14:16" ht="12.75">
      <c r="N1930" s="26"/>
      <c r="P1930" s="14"/>
    </row>
    <row r="1931" spans="14:16" ht="12.75">
      <c r="N1931" s="26"/>
      <c r="P1931" s="14"/>
    </row>
    <row r="1932" spans="14:16" ht="12.75">
      <c r="N1932" s="26"/>
      <c r="P1932" s="14"/>
    </row>
    <row r="1933" spans="14:16" ht="12.75">
      <c r="N1933" s="26"/>
      <c r="P1933" s="14"/>
    </row>
    <row r="1934" spans="14:16" ht="12.75">
      <c r="N1934" s="26"/>
      <c r="P1934" s="14"/>
    </row>
    <row r="1935" spans="14:16" ht="12.75">
      <c r="N1935" s="26"/>
      <c r="P1935" s="14"/>
    </row>
    <row r="1936" spans="14:16" ht="12.75">
      <c r="N1936" s="26"/>
      <c r="P1936" s="14"/>
    </row>
    <row r="1937" spans="14:16" ht="12.75">
      <c r="N1937" s="26"/>
      <c r="P1937" s="14"/>
    </row>
    <row r="1938" spans="14:16" ht="12.75">
      <c r="N1938" s="26"/>
      <c r="P1938" s="14"/>
    </row>
    <row r="1939" spans="14:16" ht="12.75">
      <c r="N1939" s="26"/>
      <c r="P1939" s="14"/>
    </row>
    <row r="1940" spans="14:16" ht="12.75">
      <c r="N1940" s="26"/>
      <c r="P1940" s="14"/>
    </row>
    <row r="1941" spans="14:16" ht="12.75">
      <c r="N1941" s="26"/>
      <c r="P1941" s="14"/>
    </row>
    <row r="1942" spans="14:16" ht="12.75">
      <c r="N1942" s="26"/>
      <c r="P1942" s="14"/>
    </row>
    <row r="1943" spans="14:16" ht="12.75">
      <c r="N1943" s="26"/>
      <c r="P1943" s="14"/>
    </row>
    <row r="1944" spans="14:16" ht="12.75">
      <c r="N1944" s="26"/>
      <c r="P1944" s="14"/>
    </row>
    <row r="1945" spans="14:16" ht="12.75">
      <c r="N1945" s="26"/>
      <c r="P1945" s="14"/>
    </row>
    <row r="1946" spans="14:16" ht="12.75">
      <c r="N1946" s="26"/>
      <c r="P1946" s="14"/>
    </row>
    <row r="1947" spans="14:16" ht="12.75">
      <c r="N1947" s="26"/>
      <c r="P1947" s="14"/>
    </row>
    <row r="1948" spans="14:16" ht="12.75">
      <c r="N1948" s="26"/>
      <c r="P1948" s="14"/>
    </row>
    <row r="1949" spans="14:16" ht="12.75">
      <c r="N1949" s="26"/>
      <c r="P1949" s="14"/>
    </row>
    <row r="1950" spans="14:16" ht="12.75">
      <c r="N1950" s="26"/>
      <c r="P1950" s="14"/>
    </row>
    <row r="1951" spans="14:16" ht="12.75">
      <c r="N1951" s="26"/>
      <c r="P1951" s="14"/>
    </row>
    <row r="1952" spans="14:16" ht="12.75">
      <c r="N1952" s="26"/>
      <c r="P1952" s="14"/>
    </row>
    <row r="1953" spans="14:16" ht="12.75">
      <c r="N1953" s="26"/>
      <c r="P1953" s="14"/>
    </row>
    <row r="1954" spans="14:16" ht="12.75">
      <c r="N1954" s="26"/>
      <c r="P1954" s="14"/>
    </row>
    <row r="1955" spans="14:16" ht="12.75">
      <c r="N1955" s="26"/>
      <c r="P1955" s="14"/>
    </row>
    <row r="1956" spans="14:16" ht="12.75">
      <c r="N1956" s="26"/>
      <c r="P1956" s="14"/>
    </row>
    <row r="1957" spans="14:16" ht="12.75">
      <c r="N1957" s="26"/>
      <c r="P1957" s="14"/>
    </row>
    <row r="1958" spans="14:16" ht="12.75">
      <c r="N1958" s="26"/>
      <c r="P1958" s="14"/>
    </row>
    <row r="1959" spans="14:16" ht="12.75">
      <c r="N1959" s="26"/>
      <c r="P1959" s="14"/>
    </row>
    <row r="1960" spans="14:16" ht="12.75">
      <c r="N1960" s="26"/>
      <c r="P1960" s="14"/>
    </row>
    <row r="1961" spans="14:16" ht="12.75">
      <c r="N1961" s="26"/>
      <c r="P1961" s="14"/>
    </row>
    <row r="1962" spans="14:16" ht="12.75">
      <c r="N1962" s="26"/>
      <c r="P1962" s="14"/>
    </row>
    <row r="1963" spans="14:16" ht="12.75">
      <c r="N1963" s="26"/>
      <c r="P1963" s="14"/>
    </row>
    <row r="1964" spans="14:16" ht="12.75">
      <c r="N1964" s="26"/>
      <c r="P1964" s="14"/>
    </row>
    <row r="1965" spans="14:16" ht="12.75">
      <c r="N1965" s="26"/>
      <c r="P1965" s="14"/>
    </row>
    <row r="1966" spans="14:16" ht="12.75">
      <c r="N1966" s="26"/>
      <c r="P1966" s="14"/>
    </row>
    <row r="1967" spans="14:16" ht="12.75">
      <c r="N1967" s="26"/>
      <c r="P1967" s="14"/>
    </row>
    <row r="1968" spans="14:16" ht="12.75">
      <c r="N1968" s="26"/>
      <c r="P1968" s="14"/>
    </row>
    <row r="1969" spans="14:16" ht="12.75">
      <c r="N1969" s="26"/>
      <c r="P1969" s="14"/>
    </row>
    <row r="1970" spans="14:16" ht="12.75">
      <c r="N1970" s="26"/>
      <c r="P1970" s="14"/>
    </row>
    <row r="1971" spans="14:16" ht="12.75">
      <c r="N1971" s="26"/>
      <c r="P1971" s="14"/>
    </row>
    <row r="1972" spans="14:16" ht="12.75">
      <c r="N1972" s="26"/>
      <c r="P1972" s="14"/>
    </row>
    <row r="1973" spans="14:16" ht="12.75">
      <c r="N1973" s="26"/>
      <c r="P1973" s="14"/>
    </row>
    <row r="1974" spans="14:16" ht="12.75">
      <c r="N1974" s="26"/>
      <c r="P1974" s="14"/>
    </row>
    <row r="1975" spans="14:16" ht="12.75">
      <c r="N1975" s="26"/>
      <c r="P1975" s="14"/>
    </row>
    <row r="1976" spans="14:16" ht="12.75">
      <c r="N1976" s="26"/>
      <c r="P1976" s="14"/>
    </row>
    <row r="1977" spans="14:16" ht="12.75">
      <c r="N1977" s="26"/>
      <c r="P1977" s="14"/>
    </row>
    <row r="1978" spans="14:16" ht="12.75">
      <c r="N1978" s="26"/>
      <c r="P1978" s="14"/>
    </row>
    <row r="1979" spans="14:16" ht="12.75">
      <c r="N1979" s="26"/>
      <c r="P1979" s="14"/>
    </row>
    <row r="1980" spans="14:16" ht="12.75">
      <c r="N1980" s="26"/>
      <c r="P1980" s="14"/>
    </row>
    <row r="1981" spans="14:16" ht="12.75">
      <c r="N1981" s="26"/>
      <c r="P1981" s="14"/>
    </row>
    <row r="1982" spans="14:16" ht="12.75">
      <c r="N1982" s="26"/>
      <c r="P1982" s="14"/>
    </row>
    <row r="1983" spans="14:16" ht="12.75">
      <c r="N1983" s="26"/>
      <c r="P1983" s="14"/>
    </row>
    <row r="1984" spans="14:16" ht="12.75">
      <c r="N1984" s="26"/>
      <c r="P1984" s="14"/>
    </row>
    <row r="1985" spans="14:16" ht="12.75">
      <c r="N1985" s="26"/>
      <c r="P1985" s="14"/>
    </row>
    <row r="1986" spans="14:16" ht="12.75">
      <c r="N1986" s="26"/>
      <c r="P1986" s="14"/>
    </row>
    <row r="1987" spans="14:16" ht="12.75">
      <c r="N1987" s="26"/>
      <c r="P1987" s="14"/>
    </row>
    <row r="1988" spans="14:16" ht="12.75">
      <c r="N1988" s="26"/>
      <c r="P1988" s="14"/>
    </row>
    <row r="1989" spans="14:16" ht="12.75">
      <c r="N1989" s="26"/>
      <c r="P1989" s="14"/>
    </row>
    <row r="1990" spans="14:16" ht="12.75">
      <c r="N1990" s="26"/>
      <c r="P1990" s="14"/>
    </row>
    <row r="1991" spans="14:16" ht="12.75">
      <c r="N1991" s="26"/>
      <c r="P1991" s="14"/>
    </row>
    <row r="1992" spans="14:16" ht="12.75">
      <c r="N1992" s="26"/>
      <c r="P1992" s="14"/>
    </row>
    <row r="1993" spans="14:16" ht="12.75">
      <c r="N1993" s="26"/>
      <c r="P1993" s="14"/>
    </row>
    <row r="1994" spans="14:16" ht="12.75">
      <c r="N1994" s="26"/>
      <c r="P1994" s="14"/>
    </row>
    <row r="1995" spans="14:16" ht="12.75">
      <c r="N1995" s="26"/>
      <c r="P1995" s="14"/>
    </row>
    <row r="1996" spans="14:16" ht="12.75">
      <c r="N1996" s="26"/>
      <c r="P1996" s="14"/>
    </row>
    <row r="1997" spans="14:16" ht="12.75">
      <c r="N1997" s="26"/>
      <c r="P1997" s="14"/>
    </row>
    <row r="1998" spans="14:16" ht="12.75">
      <c r="N1998" s="26"/>
      <c r="P1998" s="14"/>
    </row>
    <row r="1999" spans="14:16" ht="12.75">
      <c r="N1999" s="26"/>
      <c r="P1999" s="14"/>
    </row>
    <row r="2000" spans="14:16" ht="12.75">
      <c r="N2000" s="26"/>
      <c r="P2000" s="14"/>
    </row>
    <row r="2001" spans="14:16" ht="12.75">
      <c r="N2001" s="26"/>
      <c r="P2001" s="14"/>
    </row>
    <row r="2002" spans="14:16" ht="12.75">
      <c r="N2002" s="26"/>
      <c r="P2002" s="14"/>
    </row>
    <row r="2003" spans="14:16" ht="12.75">
      <c r="N2003" s="26"/>
      <c r="P2003" s="14"/>
    </row>
    <row r="2004" spans="14:16" ht="12.75">
      <c r="N2004" s="26"/>
      <c r="P2004" s="14"/>
    </row>
    <row r="2005" spans="14:16" ht="12.75">
      <c r="N2005" s="26"/>
      <c r="P2005" s="14"/>
    </row>
    <row r="2006" spans="14:16" ht="12.75">
      <c r="N2006" s="26"/>
      <c r="P2006" s="14"/>
    </row>
    <row r="2007" spans="14:16" ht="12.75">
      <c r="N2007" s="26"/>
      <c r="P2007" s="14"/>
    </row>
    <row r="2008" spans="14:16" ht="12.75">
      <c r="N2008" s="26"/>
      <c r="P2008" s="14"/>
    </row>
    <row r="2009" spans="14:16" ht="12.75">
      <c r="N2009" s="26"/>
      <c r="P2009" s="14"/>
    </row>
    <row r="2010" spans="14:16" ht="12.75">
      <c r="N2010" s="26"/>
      <c r="P2010" s="14"/>
    </row>
    <row r="2011" spans="14:16" ht="12.75">
      <c r="N2011" s="26"/>
      <c r="P2011" s="14"/>
    </row>
    <row r="2012" spans="14:16" ht="12.75">
      <c r="N2012" s="26"/>
      <c r="P2012" s="14"/>
    </row>
    <row r="2013" spans="14:16" ht="12.75">
      <c r="N2013" s="26"/>
      <c r="P2013" s="14"/>
    </row>
    <row r="2014" spans="14:16" ht="12.75">
      <c r="N2014" s="26"/>
      <c r="P2014" s="14"/>
    </row>
    <row r="2015" spans="14:16" ht="12.75">
      <c r="N2015" s="26"/>
      <c r="P2015" s="14"/>
    </row>
    <row r="2016" spans="14:16" ht="12.75">
      <c r="N2016" s="26"/>
      <c r="P2016" s="14"/>
    </row>
    <row r="2017" spans="14:16" ht="12.75">
      <c r="N2017" s="26"/>
      <c r="P2017" s="14"/>
    </row>
    <row r="2018" spans="14:16" ht="12.75">
      <c r="N2018" s="26"/>
      <c r="P2018" s="14"/>
    </row>
    <row r="2019" spans="14:16" ht="12.75">
      <c r="N2019" s="26"/>
      <c r="P2019" s="14"/>
    </row>
    <row r="2020" spans="14:16" ht="12.75">
      <c r="N2020" s="26"/>
      <c r="P2020" s="14"/>
    </row>
    <row r="2021" spans="14:16" ht="12.75">
      <c r="N2021" s="26"/>
      <c r="P2021" s="14"/>
    </row>
    <row r="2022" spans="14:16" ht="12.75">
      <c r="N2022" s="26"/>
      <c r="P2022" s="14"/>
    </row>
    <row r="2023" spans="14:16" ht="12.75">
      <c r="N2023" s="26"/>
      <c r="P2023" s="14"/>
    </row>
    <row r="2024" spans="14:16" ht="12.75">
      <c r="N2024" s="26"/>
      <c r="P2024" s="14"/>
    </row>
    <row r="2025" spans="14:16" ht="12.75">
      <c r="N2025" s="26"/>
      <c r="P2025" s="14"/>
    </row>
    <row r="2026" spans="14:16" ht="12.75">
      <c r="N2026" s="26"/>
      <c r="P2026" s="14"/>
    </row>
    <row r="2027" spans="14:16" ht="12.75">
      <c r="N2027" s="26"/>
      <c r="P2027" s="14"/>
    </row>
    <row r="2028" spans="14:16" ht="12.75">
      <c r="N2028" s="26"/>
      <c r="P2028" s="14"/>
    </row>
    <row r="2029" spans="14:16" ht="12.75">
      <c r="N2029" s="26"/>
      <c r="P2029" s="14"/>
    </row>
    <row r="2030" spans="14:16" ht="12.75">
      <c r="N2030" s="26"/>
      <c r="P2030" s="14"/>
    </row>
    <row r="2031" spans="14:16" ht="12.75">
      <c r="N2031" s="26"/>
      <c r="P2031" s="14"/>
    </row>
    <row r="2032" spans="14:16" ht="12.75">
      <c r="N2032" s="26"/>
      <c r="P2032" s="14"/>
    </row>
    <row r="2033" spans="14:16" ht="12.75">
      <c r="N2033" s="26"/>
      <c r="P2033" s="14"/>
    </row>
    <row r="2034" spans="14:16" ht="12.75">
      <c r="N2034" s="26"/>
      <c r="P2034" s="14"/>
    </row>
    <row r="2035" spans="14:16" ht="12.75">
      <c r="N2035" s="26"/>
      <c r="P2035" s="14"/>
    </row>
    <row r="2036" spans="14:16" ht="12.75">
      <c r="N2036" s="26"/>
      <c r="P2036" s="14"/>
    </row>
    <row r="2037" spans="14:16" ht="12.75">
      <c r="N2037" s="26"/>
      <c r="P2037" s="14"/>
    </row>
    <row r="2038" spans="14:16" ht="12.75">
      <c r="N2038" s="26"/>
      <c r="P2038" s="14"/>
    </row>
    <row r="2039" spans="14:16" ht="12.75">
      <c r="N2039" s="26"/>
      <c r="P2039" s="14"/>
    </row>
    <row r="2040" spans="14:16" ht="12.75">
      <c r="N2040" s="26"/>
      <c r="P2040" s="14"/>
    </row>
    <row r="2041" spans="14:16" ht="12.75">
      <c r="N2041" s="26"/>
      <c r="P2041" s="14"/>
    </row>
    <row r="2042" spans="14:16" ht="12.75">
      <c r="N2042" s="26"/>
      <c r="P2042" s="14"/>
    </row>
    <row r="2043" spans="14:16" ht="12.75">
      <c r="N2043" s="26"/>
      <c r="P2043" s="14"/>
    </row>
    <row r="2044" spans="14:16" ht="12.75">
      <c r="N2044" s="26"/>
      <c r="P2044" s="14"/>
    </row>
    <row r="2045" spans="14:16" ht="12.75">
      <c r="N2045" s="26"/>
      <c r="P2045" s="14"/>
    </row>
    <row r="2046" spans="14:16" ht="12.75">
      <c r="N2046" s="26"/>
      <c r="P2046" s="14"/>
    </row>
    <row r="2047" spans="14:16" ht="12.75">
      <c r="N2047" s="26"/>
      <c r="P2047" s="14"/>
    </row>
    <row r="2048" spans="14:16" ht="12.75">
      <c r="N2048" s="26"/>
      <c r="P2048" s="14"/>
    </row>
    <row r="2049" spans="14:16" ht="12.75">
      <c r="N2049" s="26"/>
      <c r="P2049" s="14"/>
    </row>
    <row r="2050" spans="14:16" ht="12.75">
      <c r="N2050" s="26"/>
      <c r="P2050" s="14"/>
    </row>
    <row r="2051" spans="14:16" ht="12.75">
      <c r="N2051" s="26"/>
      <c r="P2051" s="14"/>
    </row>
    <row r="2052" spans="14:16" ht="12.75">
      <c r="N2052" s="26"/>
      <c r="P2052" s="14"/>
    </row>
    <row r="2053" spans="14:16" ht="12.75">
      <c r="N2053" s="26"/>
      <c r="P2053" s="14"/>
    </row>
    <row r="2054" spans="14:16" ht="12.75">
      <c r="N2054" s="26"/>
      <c r="P2054" s="14"/>
    </row>
    <row r="2055" spans="14:16" ht="12.75">
      <c r="N2055" s="26"/>
      <c r="P2055" s="14"/>
    </row>
    <row r="2056" spans="14:16" ht="12.75">
      <c r="N2056" s="26"/>
      <c r="P2056" s="14"/>
    </row>
    <row r="2057" spans="14:16" ht="12.75">
      <c r="N2057" s="26"/>
      <c r="P2057" s="14"/>
    </row>
    <row r="2058" spans="14:16" ht="12.75">
      <c r="N2058" s="26"/>
      <c r="P2058" s="14"/>
    </row>
    <row r="2059" spans="14:16" ht="12.75">
      <c r="N2059" s="26"/>
      <c r="P2059" s="14"/>
    </row>
    <row r="2060" spans="14:16" ht="12.75">
      <c r="N2060" s="26"/>
      <c r="P2060" s="14"/>
    </row>
    <row r="2061" spans="14:16" ht="12.75">
      <c r="N2061" s="26"/>
      <c r="P2061" s="14"/>
    </row>
    <row r="2062" spans="14:16" ht="12.75">
      <c r="N2062" s="26"/>
      <c r="P2062" s="14"/>
    </row>
    <row r="2063" spans="14:16" ht="12.75">
      <c r="N2063" s="26"/>
      <c r="P2063" s="14"/>
    </row>
    <row r="2064" spans="14:16" ht="12.75">
      <c r="N2064" s="26"/>
      <c r="P2064" s="14"/>
    </row>
    <row r="2065" spans="14:16" ht="12.75">
      <c r="N2065" s="26"/>
      <c r="P2065" s="14"/>
    </row>
    <row r="2066" spans="14:16" ht="12.75">
      <c r="N2066" s="26"/>
      <c r="P2066" s="14"/>
    </row>
    <row r="2067" spans="14:16" ht="12.75">
      <c r="N2067" s="26"/>
      <c r="P2067" s="14"/>
    </row>
    <row r="2068" spans="14:16" ht="12.75">
      <c r="N2068" s="26"/>
      <c r="P2068" s="14"/>
    </row>
    <row r="2069" spans="14:16" ht="12.75">
      <c r="N2069" s="26"/>
      <c r="P2069" s="14"/>
    </row>
    <row r="2070" spans="14:16" ht="12.75">
      <c r="N2070" s="26"/>
      <c r="P2070" s="14"/>
    </row>
    <row r="2071" spans="14:16" ht="12.75">
      <c r="N2071" s="26"/>
      <c r="P2071" s="14"/>
    </row>
    <row r="2072" spans="14:16" ht="12.75">
      <c r="N2072" s="26"/>
      <c r="P2072" s="14"/>
    </row>
    <row r="2073" spans="14:16" ht="12.75">
      <c r="N2073" s="26"/>
      <c r="P2073" s="14"/>
    </row>
    <row r="2074" spans="14:16" ht="12.75">
      <c r="N2074" s="26"/>
      <c r="P2074" s="14"/>
    </row>
    <row r="2075" spans="14:16" ht="12.75">
      <c r="N2075" s="26"/>
      <c r="P2075" s="14"/>
    </row>
    <row r="2076" spans="14:16" ht="12.75">
      <c r="N2076" s="26"/>
      <c r="P2076" s="14"/>
    </row>
    <row r="2077" spans="14:16" ht="12.75">
      <c r="N2077" s="26"/>
      <c r="P2077" s="14"/>
    </row>
    <row r="2078" spans="14:16" ht="12.75">
      <c r="N2078" s="26"/>
      <c r="P2078" s="14"/>
    </row>
    <row r="2079" spans="14:16" ht="12.75">
      <c r="N2079" s="26"/>
      <c r="P2079" s="14"/>
    </row>
    <row r="2080" spans="14:16" ht="12.75">
      <c r="N2080" s="26"/>
      <c r="P2080" s="14"/>
    </row>
    <row r="2081" spans="14:16" ht="12.75">
      <c r="N2081" s="26"/>
      <c r="P2081" s="14"/>
    </row>
    <row r="2082" spans="14:16" ht="12.75">
      <c r="N2082" s="26"/>
      <c r="P2082" s="14"/>
    </row>
    <row r="2083" spans="14:16" ht="12.75">
      <c r="N2083" s="26"/>
      <c r="P2083" s="14"/>
    </row>
    <row r="2084" spans="14:16" ht="12.75">
      <c r="N2084" s="26"/>
      <c r="P2084" s="14"/>
    </row>
    <row r="2085" spans="14:16" ht="12.75">
      <c r="N2085" s="26"/>
      <c r="P2085" s="14"/>
    </row>
    <row r="2086" spans="14:16" ht="12.75">
      <c r="N2086" s="26"/>
      <c r="P2086" s="14"/>
    </row>
    <row r="2087" spans="14:16" ht="12.75">
      <c r="N2087" s="26"/>
      <c r="P2087" s="14"/>
    </row>
    <row r="2088" spans="14:16" ht="12.75">
      <c r="N2088" s="26"/>
      <c r="P2088" s="14"/>
    </row>
    <row r="2089" spans="14:16" ht="12.75">
      <c r="N2089" s="26"/>
      <c r="P2089" s="14"/>
    </row>
    <row r="2090" spans="14:16" ht="12.75">
      <c r="N2090" s="26"/>
      <c r="P2090" s="14"/>
    </row>
    <row r="2091" spans="14:16" ht="12.75">
      <c r="N2091" s="26"/>
      <c r="P2091" s="14"/>
    </row>
    <row r="2092" spans="14:16" ht="12.75">
      <c r="N2092" s="26"/>
      <c r="P2092" s="14"/>
    </row>
    <row r="2093" spans="14:16" ht="12.75">
      <c r="N2093" s="26"/>
      <c r="P2093" s="14"/>
    </row>
    <row r="2094" spans="14:16" ht="12.75">
      <c r="N2094" s="26"/>
      <c r="P2094" s="14"/>
    </row>
    <row r="2095" spans="14:16" ht="12.75">
      <c r="N2095" s="26"/>
      <c r="P2095" s="14"/>
    </row>
    <row r="2096" spans="14:16" ht="12.75">
      <c r="N2096" s="26"/>
      <c r="P2096" s="14"/>
    </row>
    <row r="2097" spans="14:16" ht="12.75">
      <c r="N2097" s="26"/>
      <c r="P2097" s="14"/>
    </row>
    <row r="2098" spans="14:16" ht="12.75">
      <c r="N2098" s="26"/>
      <c r="P2098" s="14"/>
    </row>
    <row r="2099" spans="14:16" ht="12.75">
      <c r="N2099" s="26"/>
      <c r="P2099" s="14"/>
    </row>
    <row r="2100" spans="14:16" ht="12.75">
      <c r="N2100" s="26"/>
      <c r="P2100" s="14"/>
    </row>
    <row r="2101" spans="14:16" ht="12.75">
      <c r="N2101" s="26"/>
      <c r="P2101" s="14"/>
    </row>
    <row r="2102" spans="14:16" ht="12.75">
      <c r="N2102" s="26"/>
      <c r="P2102" s="14"/>
    </row>
    <row r="2103" spans="14:16" ht="12.75">
      <c r="N2103" s="26"/>
      <c r="P2103" s="14"/>
    </row>
    <row r="2104" spans="14:16" ht="12.75">
      <c r="N2104" s="26"/>
      <c r="P2104" s="14"/>
    </row>
    <row r="2105" spans="14:16" ht="12.75">
      <c r="N2105" s="26"/>
      <c r="P2105" s="14"/>
    </row>
    <row r="2106" spans="14:16" ht="12.75">
      <c r="N2106" s="26"/>
      <c r="P2106" s="14"/>
    </row>
    <row r="2107" spans="14:16" ht="12.75">
      <c r="N2107" s="26"/>
      <c r="P2107" s="14"/>
    </row>
    <row r="2108" spans="14:16" ht="12.75">
      <c r="N2108" s="26"/>
      <c r="P2108" s="14"/>
    </row>
    <row r="2109" spans="14:16" ht="12.75">
      <c r="N2109" s="26"/>
      <c r="P2109" s="14"/>
    </row>
    <row r="2110" spans="14:16" ht="12.75">
      <c r="N2110" s="26"/>
      <c r="P2110" s="14"/>
    </row>
    <row r="2111" spans="14:16" ht="12.75">
      <c r="N2111" s="26"/>
      <c r="P2111" s="14"/>
    </row>
    <row r="2112" spans="14:16" ht="12.75">
      <c r="N2112" s="26"/>
      <c r="P2112" s="14"/>
    </row>
    <row r="2113" spans="14:16" ht="12.75">
      <c r="N2113" s="26"/>
      <c r="P2113" s="14"/>
    </row>
    <row r="2114" spans="14:16" ht="12.75">
      <c r="N2114" s="26"/>
      <c r="P2114" s="14"/>
    </row>
    <row r="2115" spans="14:16" ht="12.75">
      <c r="N2115" s="26"/>
      <c r="P2115" s="14"/>
    </row>
    <row r="2116" spans="14:16" ht="12.75">
      <c r="N2116" s="26"/>
      <c r="P2116" s="14"/>
    </row>
    <row r="2117" spans="14:16" ht="12.75">
      <c r="N2117" s="26"/>
      <c r="P2117" s="14"/>
    </row>
    <row r="2118" spans="14:16" ht="12.75">
      <c r="N2118" s="26"/>
      <c r="P2118" s="14"/>
    </row>
    <row r="2119" spans="14:16" ht="12.75">
      <c r="N2119" s="26"/>
      <c r="P2119" s="14"/>
    </row>
    <row r="2120" spans="14:16" ht="12.75">
      <c r="N2120" s="26"/>
      <c r="P2120" s="14"/>
    </row>
    <row r="2121" spans="14:16" ht="12.75">
      <c r="N2121" s="26"/>
      <c r="P2121" s="14"/>
    </row>
    <row r="2122" spans="14:16" ht="12.75">
      <c r="N2122" s="26"/>
      <c r="P2122" s="14"/>
    </row>
    <row r="2123" spans="14:16" ht="12.75">
      <c r="N2123" s="26"/>
      <c r="P2123" s="14"/>
    </row>
    <row r="2124" spans="14:16" ht="12.75">
      <c r="N2124" s="26"/>
      <c r="P2124" s="14"/>
    </row>
    <row r="2125" spans="14:16" ht="12.75">
      <c r="N2125" s="26"/>
      <c r="P2125" s="14"/>
    </row>
    <row r="2126" spans="14:16" ht="12.75">
      <c r="N2126" s="26"/>
      <c r="P2126" s="14"/>
    </row>
    <row r="2127" spans="14:16" ht="12.75">
      <c r="N2127" s="26"/>
      <c r="P2127" s="14"/>
    </row>
    <row r="2128" spans="14:16" ht="12.75">
      <c r="N2128" s="26"/>
      <c r="P2128" s="14"/>
    </row>
    <row r="2129" spans="14:16" ht="12.75">
      <c r="N2129" s="26"/>
      <c r="P2129" s="14"/>
    </row>
    <row r="2130" spans="14:16" ht="12.75">
      <c r="N2130" s="26"/>
      <c r="P2130" s="14"/>
    </row>
    <row r="2131" spans="14:16" ht="12.75">
      <c r="N2131" s="26"/>
      <c r="P2131" s="14"/>
    </row>
    <row r="2132" spans="14:16" ht="12.75">
      <c r="N2132" s="26"/>
      <c r="P2132" s="14"/>
    </row>
    <row r="2133" spans="14:16" ht="12.75">
      <c r="N2133" s="26"/>
      <c r="P2133" s="14"/>
    </row>
    <row r="2134" spans="14:16" ht="12.75">
      <c r="N2134" s="26"/>
      <c r="P2134" s="14"/>
    </row>
    <row r="2135" spans="14:16" ht="12.75">
      <c r="N2135" s="26"/>
      <c r="P2135" s="14"/>
    </row>
    <row r="2136" spans="14:16" ht="12.75">
      <c r="N2136" s="26"/>
      <c r="P2136" s="14"/>
    </row>
    <row r="2137" spans="14:16" ht="12.75">
      <c r="N2137" s="26"/>
      <c r="P2137" s="14"/>
    </row>
    <row r="2138" spans="14:16" ht="12.75">
      <c r="N2138" s="26"/>
      <c r="P2138" s="14"/>
    </row>
    <row r="2139" spans="14:16" ht="12.75">
      <c r="N2139" s="26"/>
      <c r="P2139" s="14"/>
    </row>
    <row r="2140" spans="14:16" ht="12.75">
      <c r="N2140" s="26"/>
      <c r="P2140" s="14"/>
    </row>
    <row r="2141" spans="14:16" ht="12.75">
      <c r="N2141" s="26"/>
      <c r="P2141" s="14"/>
    </row>
    <row r="2142" spans="14:16" ht="12.75">
      <c r="N2142" s="26"/>
      <c r="P2142" s="14"/>
    </row>
    <row r="2143" spans="14:16" ht="12.75">
      <c r="N2143" s="26"/>
      <c r="P2143" s="14"/>
    </row>
    <row r="2144" spans="14:16" ht="12.75">
      <c r="N2144" s="26"/>
      <c r="P2144" s="14"/>
    </row>
    <row r="2145" spans="14:16" ht="12.75">
      <c r="N2145" s="26"/>
      <c r="P2145" s="14"/>
    </row>
    <row r="2146" spans="14:16" ht="12.75">
      <c r="N2146" s="26"/>
      <c r="P2146" s="14"/>
    </row>
    <row r="2147" spans="14:16" ht="12.75">
      <c r="N2147" s="26"/>
      <c r="P2147" s="14"/>
    </row>
    <row r="2148" spans="14:16" ht="12.75">
      <c r="N2148" s="26"/>
      <c r="P2148" s="14"/>
    </row>
    <row r="2149" spans="14:16" ht="12.75">
      <c r="N2149" s="26"/>
      <c r="P2149" s="14"/>
    </row>
    <row r="2150" spans="14:16" ht="12.75">
      <c r="N2150" s="26"/>
      <c r="P2150" s="14"/>
    </row>
    <row r="2151" spans="14:16" ht="12.75">
      <c r="N2151" s="26"/>
      <c r="P2151" s="14"/>
    </row>
    <row r="2152" spans="14:16" ht="12.75">
      <c r="N2152" s="26"/>
      <c r="P2152" s="14"/>
    </row>
    <row r="2153" spans="14:16" ht="12.75">
      <c r="N2153" s="26"/>
      <c r="P2153" s="14"/>
    </row>
    <row r="2154" spans="14:16" ht="12.75">
      <c r="N2154" s="26"/>
      <c r="P2154" s="14"/>
    </row>
    <row r="2155" spans="14:16" ht="12.75">
      <c r="N2155" s="26"/>
      <c r="P2155" s="14"/>
    </row>
    <row r="2156" spans="14:16" ht="12.75">
      <c r="N2156" s="26"/>
      <c r="P2156" s="14"/>
    </row>
    <row r="2157" spans="14:16" ht="12.75">
      <c r="N2157" s="26"/>
      <c r="P2157" s="14"/>
    </row>
    <row r="2158" spans="14:16" ht="12.75">
      <c r="N2158" s="26"/>
      <c r="P2158" s="14"/>
    </row>
    <row r="2159" spans="14:16" ht="12.75">
      <c r="N2159" s="26"/>
      <c r="P2159" s="14"/>
    </row>
    <row r="2160" spans="14:16" ht="12.75">
      <c r="N2160" s="26"/>
      <c r="P2160" s="14"/>
    </row>
    <row r="2161" spans="14:16" ht="12.75">
      <c r="N2161" s="26"/>
      <c r="P2161" s="14"/>
    </row>
    <row r="2162" spans="14:16" ht="12.75">
      <c r="N2162" s="26"/>
      <c r="P2162" s="14"/>
    </row>
    <row r="2163" spans="14:16" ht="12.75">
      <c r="N2163" s="26"/>
      <c r="P2163" s="14"/>
    </row>
    <row r="2164" spans="14:16" ht="12.75">
      <c r="N2164" s="26"/>
      <c r="P2164" s="14"/>
    </row>
    <row r="2165" spans="14:16" ht="12.75">
      <c r="N2165" s="26"/>
      <c r="P2165" s="14"/>
    </row>
    <row r="2166" spans="14:16" ht="12.75">
      <c r="N2166" s="26"/>
      <c r="P2166" s="14"/>
    </row>
    <row r="2167" spans="14:16" ht="12.75">
      <c r="N2167" s="26"/>
      <c r="P2167" s="14"/>
    </row>
    <row r="2168" spans="14:16" ht="12.75">
      <c r="N2168" s="26"/>
      <c r="P2168" s="14"/>
    </row>
    <row r="2169" spans="14:16" ht="12.75">
      <c r="N2169" s="26"/>
      <c r="P2169" s="14"/>
    </row>
    <row r="2170" spans="14:16" ht="12.75">
      <c r="N2170" s="26"/>
      <c r="P2170" s="14"/>
    </row>
    <row r="2171" spans="14:16" ht="12.75">
      <c r="N2171" s="26"/>
      <c r="P2171" s="14"/>
    </row>
    <row r="2172" spans="14:16" ht="12.75">
      <c r="N2172" s="26"/>
      <c r="P2172" s="14"/>
    </row>
    <row r="2173" spans="14:16" ht="12.75">
      <c r="N2173" s="26"/>
      <c r="P2173" s="14"/>
    </row>
    <row r="2174" spans="14:16" ht="12.75">
      <c r="N2174" s="26"/>
      <c r="P2174" s="14"/>
    </row>
    <row r="2175" spans="14:16" ht="12.75">
      <c r="N2175" s="26"/>
      <c r="P2175" s="14"/>
    </row>
    <row r="2176" spans="14:16" ht="12.75">
      <c r="N2176" s="26"/>
      <c r="P2176" s="14"/>
    </row>
    <row r="2177" spans="14:16" ht="12.75">
      <c r="N2177" s="26"/>
      <c r="P2177" s="14"/>
    </row>
    <row r="2178" spans="14:16" ht="12.75">
      <c r="N2178" s="26"/>
      <c r="P2178" s="14"/>
    </row>
    <row r="2179" spans="14:16" ht="12.75">
      <c r="N2179" s="26"/>
      <c r="P2179" s="14"/>
    </row>
    <row r="2180" spans="14:16" ht="12.75">
      <c r="N2180" s="26"/>
      <c r="P2180" s="14"/>
    </row>
    <row r="2181" spans="14:16" ht="12.75">
      <c r="N2181" s="26"/>
      <c r="P2181" s="14"/>
    </row>
    <row r="2182" spans="14:16" ht="12.75">
      <c r="N2182" s="26"/>
      <c r="P2182" s="14"/>
    </row>
    <row r="2183" spans="14:16" ht="12.75">
      <c r="N2183" s="26"/>
      <c r="P2183" s="14"/>
    </row>
    <row r="2184" spans="14:16" ht="12.75">
      <c r="N2184" s="26"/>
      <c r="P2184" s="14"/>
    </row>
    <row r="2185" spans="14:16" ht="12.75">
      <c r="N2185" s="26"/>
      <c r="P2185" s="14"/>
    </row>
    <row r="2186" spans="14:16" ht="12.75">
      <c r="N2186" s="26"/>
      <c r="P2186" s="14"/>
    </row>
    <row r="2187" spans="14:16" ht="12.75">
      <c r="N2187" s="26"/>
      <c r="P2187" s="14"/>
    </row>
    <row r="2188" spans="14:16" ht="12.75">
      <c r="N2188" s="26"/>
      <c r="P2188" s="14"/>
    </row>
    <row r="2189" spans="14:16" ht="12.75">
      <c r="N2189" s="26"/>
      <c r="P2189" s="14"/>
    </row>
    <row r="2190" spans="14:16" ht="12.75">
      <c r="N2190" s="26"/>
      <c r="P2190" s="14"/>
    </row>
    <row r="2191" spans="14:16" ht="12.75">
      <c r="N2191" s="26"/>
      <c r="P2191" s="14"/>
    </row>
    <row r="2192" spans="14:16" ht="12.75">
      <c r="N2192" s="26"/>
      <c r="P2192" s="14"/>
    </row>
    <row r="2193" spans="14:16" ht="12.75">
      <c r="N2193" s="26"/>
      <c r="P2193" s="14"/>
    </row>
    <row r="2194" spans="14:16" ht="12.75">
      <c r="N2194" s="26"/>
      <c r="P2194" s="14"/>
    </row>
    <row r="2195" spans="14:16" ht="12.75">
      <c r="N2195" s="26"/>
      <c r="P2195" s="14"/>
    </row>
    <row r="2196" spans="14:16" ht="12.75">
      <c r="N2196" s="26"/>
      <c r="P2196" s="14"/>
    </row>
    <row r="2197" spans="14:16" ht="12.75">
      <c r="N2197" s="26"/>
      <c r="P2197" s="14"/>
    </row>
    <row r="2198" spans="14:16" ht="12.75">
      <c r="N2198" s="26"/>
      <c r="P2198" s="14"/>
    </row>
    <row r="2199" spans="14:16" ht="12.75">
      <c r="N2199" s="26"/>
      <c r="P2199" s="14"/>
    </row>
    <row r="2200" spans="14:16" ht="12.75">
      <c r="N2200" s="26"/>
      <c r="P2200" s="14"/>
    </row>
    <row r="2201" spans="14:16" ht="12.75">
      <c r="N2201" s="26"/>
      <c r="P2201" s="14"/>
    </row>
    <row r="2202" spans="14:16" ht="12.75">
      <c r="N2202" s="26"/>
      <c r="P2202" s="14"/>
    </row>
    <row r="2203" spans="14:16" ht="12.75">
      <c r="N2203" s="26"/>
      <c r="P2203" s="14"/>
    </row>
    <row r="2204" spans="14:16" ht="12.75">
      <c r="N2204" s="26"/>
      <c r="P2204" s="14"/>
    </row>
    <row r="2205" spans="14:16" ht="12.75">
      <c r="N2205" s="26"/>
      <c r="P2205" s="14"/>
    </row>
    <row r="2206" spans="14:16" ht="12.75">
      <c r="N2206" s="26"/>
      <c r="P2206" s="14"/>
    </row>
    <row r="2207" spans="14:16" ht="12.75">
      <c r="N2207" s="26"/>
      <c r="P2207" s="14"/>
    </row>
    <row r="2208" spans="14:16" ht="12.75">
      <c r="N2208" s="26"/>
      <c r="P2208" s="14"/>
    </row>
    <row r="2209" spans="14:16" ht="12.75">
      <c r="N2209" s="26"/>
      <c r="P2209" s="14"/>
    </row>
    <row r="2210" spans="14:16" ht="12.75">
      <c r="N2210" s="26"/>
      <c r="P2210" s="14"/>
    </row>
    <row r="2211" spans="14:16" ht="12.75">
      <c r="N2211" s="26"/>
      <c r="P2211" s="14"/>
    </row>
    <row r="2212" spans="14:16" ht="12.75">
      <c r="N2212" s="26"/>
      <c r="P2212" s="14"/>
    </row>
    <row r="2213" spans="14:16" ht="12.75">
      <c r="N2213" s="26"/>
      <c r="P2213" s="14"/>
    </row>
    <row r="2214" spans="14:16" ht="12.75">
      <c r="N2214" s="26"/>
      <c r="P2214" s="14"/>
    </row>
    <row r="2215" spans="14:16" ht="12.75">
      <c r="N2215" s="26"/>
      <c r="P2215" s="14"/>
    </row>
    <row r="2216" spans="14:16" ht="12.75">
      <c r="N2216" s="26"/>
      <c r="P2216" s="14"/>
    </row>
    <row r="2217" spans="14:16" ht="12.75">
      <c r="N2217" s="26"/>
      <c r="P2217" s="14"/>
    </row>
    <row r="2218" spans="14:16" ht="12.75">
      <c r="N2218" s="26"/>
      <c r="P2218" s="14"/>
    </row>
    <row r="2219" spans="14:16" ht="12.75">
      <c r="N2219" s="26"/>
      <c r="P2219" s="14"/>
    </row>
    <row r="2220" spans="14:16" ht="12.75">
      <c r="N2220" s="26"/>
      <c r="P2220" s="14"/>
    </row>
    <row r="2221" spans="14:16" ht="12.75">
      <c r="N2221" s="26"/>
      <c r="P2221" s="14"/>
    </row>
    <row r="2222" spans="14:16" ht="12.75">
      <c r="N2222" s="26"/>
      <c r="P2222" s="14"/>
    </row>
    <row r="2223" spans="14:16" ht="12.75">
      <c r="N2223" s="26"/>
      <c r="P2223" s="14"/>
    </row>
    <row r="2224" spans="14:16" ht="12.75">
      <c r="N2224" s="26"/>
      <c r="P2224" s="14"/>
    </row>
    <row r="2225" spans="14:16" ht="12.75">
      <c r="N2225" s="26"/>
      <c r="P2225" s="14"/>
    </row>
    <row r="2226" spans="14:16" ht="12.75">
      <c r="N2226" s="26"/>
      <c r="P2226" s="14"/>
    </row>
    <row r="2227" spans="14:16" ht="12.75">
      <c r="N2227" s="26"/>
      <c r="P2227" s="14"/>
    </row>
    <row r="2228" spans="14:16" ht="12.75">
      <c r="N2228" s="26"/>
      <c r="P2228" s="14"/>
    </row>
    <row r="2229" spans="14:16" ht="12.75">
      <c r="N2229" s="26"/>
      <c r="P2229" s="14"/>
    </row>
    <row r="2230" spans="14:16" ht="12.75">
      <c r="N2230" s="26"/>
      <c r="P2230" s="14"/>
    </row>
    <row r="2231" spans="14:16" ht="12.75">
      <c r="N2231" s="26"/>
      <c r="P2231" s="14"/>
    </row>
    <row r="2232" spans="14:16" ht="12.75">
      <c r="N2232" s="26"/>
      <c r="P2232" s="14"/>
    </row>
    <row r="2233" spans="14:16" ht="12.75">
      <c r="N2233" s="26"/>
      <c r="P2233" s="14"/>
    </row>
    <row r="2234" spans="14:16" ht="12.75">
      <c r="N2234" s="26"/>
      <c r="P2234" s="14"/>
    </row>
    <row r="2235" spans="14:16" ht="12.75">
      <c r="N2235" s="26"/>
      <c r="P2235" s="14"/>
    </row>
    <row r="2236" spans="14:16" ht="12.75">
      <c r="N2236" s="26"/>
      <c r="P2236" s="14"/>
    </row>
    <row r="2237" spans="14:16" ht="12.75">
      <c r="N2237" s="26"/>
      <c r="P2237" s="14"/>
    </row>
    <row r="2238" spans="14:16" ht="12.75">
      <c r="N2238" s="26"/>
      <c r="P2238" s="14"/>
    </row>
    <row r="2239" spans="14:16" ht="12.75">
      <c r="N2239" s="26"/>
      <c r="P2239" s="14"/>
    </row>
    <row r="2240" spans="14:16" ht="12.75">
      <c r="N2240" s="26"/>
      <c r="P2240" s="14"/>
    </row>
    <row r="2241" spans="14:16" ht="12.75">
      <c r="N2241" s="26"/>
      <c r="P2241" s="14"/>
    </row>
    <row r="2242" spans="14:16" ht="12.75">
      <c r="N2242" s="26"/>
      <c r="P2242" s="14"/>
    </row>
    <row r="2243" spans="14:16" ht="12.75">
      <c r="N2243" s="26"/>
      <c r="P2243" s="14"/>
    </row>
    <row r="2244" spans="14:16" ht="12.75">
      <c r="N2244" s="26"/>
      <c r="P2244" s="14"/>
    </row>
    <row r="2245" spans="14:16" ht="12.75">
      <c r="N2245" s="26"/>
      <c r="P2245" s="14"/>
    </row>
    <row r="2246" spans="14:16" ht="12.75">
      <c r="N2246" s="26"/>
      <c r="P2246" s="14"/>
    </row>
    <row r="2247" spans="14:16" ht="12.75">
      <c r="N2247" s="26"/>
      <c r="P2247" s="14"/>
    </row>
    <row r="2248" spans="14:16" ht="12.75">
      <c r="N2248" s="26"/>
      <c r="P2248" s="14"/>
    </row>
    <row r="2249" spans="14:16" ht="12.75">
      <c r="N2249" s="26"/>
      <c r="P2249" s="14"/>
    </row>
    <row r="2250" spans="14:16" ht="12.75">
      <c r="N2250" s="26"/>
      <c r="P2250" s="14"/>
    </row>
    <row r="2251" spans="14:16" ht="12.75">
      <c r="N2251" s="26"/>
      <c r="P2251" s="14"/>
    </row>
    <row r="2252" spans="14:16" ht="12.75">
      <c r="N2252" s="26"/>
      <c r="P2252" s="14"/>
    </row>
    <row r="2253" spans="14:16" ht="12.75">
      <c r="N2253" s="26"/>
      <c r="P2253" s="14"/>
    </row>
    <row r="2254" spans="14:16" ht="12.75">
      <c r="N2254" s="26"/>
      <c r="P2254" s="14"/>
    </row>
    <row r="2255" spans="14:16" ht="12.75">
      <c r="N2255" s="26"/>
      <c r="P2255" s="14"/>
    </row>
    <row r="2256" spans="14:16" ht="12.75">
      <c r="N2256" s="26"/>
      <c r="P2256" s="14"/>
    </row>
    <row r="2257" spans="14:16" ht="12.75">
      <c r="N2257" s="26"/>
      <c r="P2257" s="14"/>
    </row>
    <row r="2258" spans="14:16" ht="12.75">
      <c r="N2258" s="26"/>
      <c r="P2258" s="14"/>
    </row>
    <row r="2259" spans="14:16" ht="12.75">
      <c r="N2259" s="26"/>
      <c r="P2259" s="14"/>
    </row>
    <row r="2260" spans="14:16" ht="12.75">
      <c r="N2260" s="26"/>
      <c r="P2260" s="14"/>
    </row>
    <row r="2261" spans="14:16" ht="12.75">
      <c r="N2261" s="26"/>
      <c r="P2261" s="14"/>
    </row>
    <row r="2262" spans="14:16" ht="12.75">
      <c r="N2262" s="26"/>
      <c r="P2262" s="14"/>
    </row>
    <row r="2263" spans="14:16" ht="12.75">
      <c r="N2263" s="26"/>
      <c r="P2263" s="14"/>
    </row>
    <row r="2264" spans="14:16" ht="12.75">
      <c r="N2264" s="26"/>
      <c r="P2264" s="14"/>
    </row>
    <row r="2265" spans="14:16" ht="12.75">
      <c r="N2265" s="26"/>
      <c r="P2265" s="14"/>
    </row>
    <row r="2266" spans="14:16" ht="12.75">
      <c r="N2266" s="26"/>
      <c r="P2266" s="14"/>
    </row>
    <row r="2267" spans="14:16" ht="12.75">
      <c r="N2267" s="26"/>
      <c r="P2267" s="14"/>
    </row>
    <row r="2268" spans="14:16" ht="12.75">
      <c r="N2268" s="26"/>
      <c r="P2268" s="14"/>
    </row>
    <row r="2269" spans="14:16" ht="12.75">
      <c r="N2269" s="26"/>
      <c r="P2269" s="14"/>
    </row>
    <row r="2270" spans="14:16" ht="12.75">
      <c r="N2270" s="26"/>
      <c r="P2270" s="14"/>
    </row>
    <row r="2271" spans="14:16" ht="12.75">
      <c r="N2271" s="26"/>
      <c r="P2271" s="14"/>
    </row>
    <row r="2272" spans="14:16" ht="12.75">
      <c r="N2272" s="26"/>
      <c r="P2272" s="14"/>
    </row>
    <row r="2273" spans="14:16" ht="12.75">
      <c r="N2273" s="26"/>
      <c r="P2273" s="14"/>
    </row>
    <row r="2274" spans="14:16" ht="12.75">
      <c r="N2274" s="26"/>
      <c r="P2274" s="14"/>
    </row>
    <row r="2275" spans="14:16" ht="12.75">
      <c r="N2275" s="26"/>
      <c r="P2275" s="14"/>
    </row>
    <row r="2276" spans="14:16" ht="12.75">
      <c r="N2276" s="26"/>
      <c r="P2276" s="14"/>
    </row>
    <row r="2277" spans="14:16" ht="12.75">
      <c r="N2277" s="26"/>
      <c r="P2277" s="14"/>
    </row>
    <row r="2278" spans="14:16" ht="12.75">
      <c r="N2278" s="26"/>
      <c r="P2278" s="14"/>
    </row>
    <row r="2279" spans="14:16" ht="12.75">
      <c r="N2279" s="26"/>
      <c r="P2279" s="14"/>
    </row>
    <row r="2280" spans="14:16" ht="12.75">
      <c r="N2280" s="26"/>
      <c r="P2280" s="14"/>
    </row>
    <row r="2281" spans="14:16" ht="12.75">
      <c r="N2281" s="26"/>
      <c r="P2281" s="14"/>
    </row>
    <row r="2282" spans="14:16" ht="12.75">
      <c r="N2282" s="26"/>
      <c r="P2282" s="14"/>
    </row>
    <row r="2283" spans="14:16" ht="12.75">
      <c r="N2283" s="26"/>
      <c r="P2283" s="14"/>
    </row>
    <row r="2284" spans="14:16" ht="12.75">
      <c r="N2284" s="26"/>
      <c r="P2284" s="14"/>
    </row>
    <row r="2285" spans="14:16" ht="12.75">
      <c r="N2285" s="26"/>
      <c r="P2285" s="14"/>
    </row>
    <row r="2286" spans="14:16" ht="12.75">
      <c r="N2286" s="26"/>
      <c r="P2286" s="14"/>
    </row>
    <row r="2287" spans="14:16" ht="12.75">
      <c r="N2287" s="26"/>
      <c r="P2287" s="14"/>
    </row>
    <row r="2288" spans="14:16" ht="12.75">
      <c r="N2288" s="26"/>
      <c r="P2288" s="14"/>
    </row>
    <row r="2289" spans="14:16" ht="12.75">
      <c r="N2289" s="26"/>
      <c r="P2289" s="14"/>
    </row>
    <row r="2290" spans="14:16" ht="12.75">
      <c r="N2290" s="26"/>
      <c r="P2290" s="14"/>
    </row>
    <row r="2291" spans="14:16" ht="12.75">
      <c r="N2291" s="26"/>
      <c r="P2291" s="14"/>
    </row>
    <row r="2292" spans="14:16" ht="12.75">
      <c r="N2292" s="26"/>
      <c r="P2292" s="14"/>
    </row>
    <row r="2293" spans="14:16" ht="12.75">
      <c r="N2293" s="26"/>
      <c r="P2293" s="14"/>
    </row>
    <row r="2294" spans="14:16" ht="12.75">
      <c r="N2294" s="26"/>
      <c r="P2294" s="14"/>
    </row>
    <row r="2295" spans="14:16" ht="12.75">
      <c r="N2295" s="26"/>
      <c r="P2295" s="14"/>
    </row>
    <row r="2296" spans="14:16" ht="12.75">
      <c r="N2296" s="26"/>
      <c r="P2296" s="14"/>
    </row>
    <row r="2297" spans="14:16" ht="12.75">
      <c r="N2297" s="26"/>
      <c r="P2297" s="14"/>
    </row>
    <row r="2298" spans="14:16" ht="12.75">
      <c r="N2298" s="26"/>
      <c r="P2298" s="14"/>
    </row>
    <row r="2299" spans="14:16" ht="12.75">
      <c r="N2299" s="26"/>
      <c r="P2299" s="14"/>
    </row>
    <row r="2300" spans="14:16" ht="12.75">
      <c r="N2300" s="26"/>
      <c r="P2300" s="14"/>
    </row>
    <row r="2301" spans="14:16" ht="12.75">
      <c r="N2301" s="26"/>
      <c r="P2301" s="14"/>
    </row>
    <row r="2302" spans="14:16" ht="12.75">
      <c r="N2302" s="26"/>
      <c r="P2302" s="14"/>
    </row>
    <row r="2303" spans="14:16" ht="12.75">
      <c r="N2303" s="26"/>
      <c r="P2303" s="14"/>
    </row>
    <row r="2304" spans="14:16" ht="12.75">
      <c r="N2304" s="26"/>
      <c r="P2304" s="14"/>
    </row>
    <row r="2305" spans="14:16" ht="12.75">
      <c r="N2305" s="26"/>
      <c r="P2305" s="14"/>
    </row>
    <row r="2306" spans="14:16" ht="12.75">
      <c r="N2306" s="26"/>
      <c r="P2306" s="14"/>
    </row>
    <row r="2307" spans="14:16" ht="12.75">
      <c r="N2307" s="26"/>
      <c r="P2307" s="14"/>
    </row>
    <row r="2308" spans="14:16" ht="12.75">
      <c r="N2308" s="26"/>
      <c r="P2308" s="14"/>
    </row>
    <row r="2309" spans="14:16" ht="12.75">
      <c r="N2309" s="26"/>
      <c r="P2309" s="14"/>
    </row>
    <row r="2310" spans="14:16" ht="12.75">
      <c r="N2310" s="26"/>
      <c r="P2310" s="14"/>
    </row>
    <row r="2311" spans="14:16" ht="12.75">
      <c r="N2311" s="26"/>
      <c r="P2311" s="14"/>
    </row>
    <row r="2312" spans="14:16" ht="12.75">
      <c r="N2312" s="26"/>
      <c r="P2312" s="14"/>
    </row>
    <row r="2313" spans="14:16" ht="12.75">
      <c r="N2313" s="26"/>
      <c r="P2313" s="14"/>
    </row>
    <row r="2314" spans="14:16" ht="12.75">
      <c r="N2314" s="26"/>
      <c r="P2314" s="14"/>
    </row>
    <row r="2315" spans="14:16" ht="12.75">
      <c r="N2315" s="26"/>
      <c r="P2315" s="14"/>
    </row>
    <row r="2316" spans="14:16" ht="12.75">
      <c r="N2316" s="26"/>
      <c r="P2316" s="14"/>
    </row>
    <row r="2317" spans="14:16" ht="12.75">
      <c r="N2317" s="26"/>
      <c r="P2317" s="14"/>
    </row>
    <row r="2318" spans="14:16" ht="12.75">
      <c r="N2318" s="26"/>
      <c r="P2318" s="14"/>
    </row>
    <row r="2319" spans="14:16" ht="12.75">
      <c r="N2319" s="26"/>
      <c r="P2319" s="14"/>
    </row>
    <row r="2320" spans="14:16" ht="12.75">
      <c r="N2320" s="26"/>
      <c r="P2320" s="14"/>
    </row>
    <row r="2321" spans="14:16" ht="12.75">
      <c r="N2321" s="26"/>
      <c r="P2321" s="14"/>
    </row>
    <row r="2322" spans="14:16" ht="12.75">
      <c r="N2322" s="26"/>
      <c r="P2322" s="14"/>
    </row>
    <row r="2323" spans="14:16" ht="12.75">
      <c r="N2323" s="26"/>
      <c r="P2323" s="14"/>
    </row>
    <row r="2324" spans="14:16" ht="12.75">
      <c r="N2324" s="26"/>
      <c r="P2324" s="14"/>
    </row>
    <row r="2325" spans="14:16" ht="12.75">
      <c r="N2325" s="26"/>
      <c r="P2325" s="14"/>
    </row>
    <row r="2326" spans="14:16" ht="12.75">
      <c r="N2326" s="26"/>
      <c r="P2326" s="14"/>
    </row>
    <row r="2327" spans="14:16" ht="12.75">
      <c r="N2327" s="26"/>
      <c r="P2327" s="14"/>
    </row>
    <row r="2328" spans="14:16" ht="12.75">
      <c r="N2328" s="26"/>
      <c r="P2328" s="14"/>
    </row>
    <row r="2329" spans="14:16" ht="12.75">
      <c r="N2329" s="26"/>
      <c r="P2329" s="14"/>
    </row>
    <row r="2330" spans="14:16" ht="12.75">
      <c r="N2330" s="26"/>
      <c r="P2330" s="14"/>
    </row>
    <row r="2331" spans="14:16" ht="12.75">
      <c r="N2331" s="26"/>
      <c r="P2331" s="14"/>
    </row>
    <row r="2332" spans="14:16" ht="12.75">
      <c r="N2332" s="26"/>
      <c r="P2332" s="14"/>
    </row>
    <row r="2333" spans="14:16" ht="12.75">
      <c r="N2333" s="26"/>
      <c r="P2333" s="14"/>
    </row>
    <row r="2334" spans="14:16" ht="12.75">
      <c r="N2334" s="26"/>
      <c r="P2334" s="14"/>
    </row>
    <row r="2335" spans="14:16" ht="12.75">
      <c r="N2335" s="26"/>
      <c r="P2335" s="14"/>
    </row>
    <row r="2336" spans="14:16" ht="12.75">
      <c r="N2336" s="26"/>
      <c r="P2336" s="14"/>
    </row>
    <row r="2337" spans="14:16" ht="12.75">
      <c r="N2337" s="26"/>
      <c r="P2337" s="14"/>
    </row>
    <row r="2338" spans="14:16" ht="12.75">
      <c r="N2338" s="26"/>
      <c r="P2338" s="14"/>
    </row>
    <row r="2339" spans="14:16" ht="12.75">
      <c r="N2339" s="26"/>
      <c r="P2339" s="14"/>
    </row>
    <row r="2340" spans="14:16" ht="12.75">
      <c r="N2340" s="26"/>
      <c r="P2340" s="14"/>
    </row>
    <row r="2341" spans="14:16" ht="12.75">
      <c r="N2341" s="26"/>
      <c r="P2341" s="14"/>
    </row>
    <row r="2342" spans="14:16" ht="12.75">
      <c r="N2342" s="26"/>
      <c r="P2342" s="14"/>
    </row>
    <row r="2343" spans="14:16" ht="12.75">
      <c r="N2343" s="26"/>
      <c r="P2343" s="14"/>
    </row>
    <row r="2344" spans="14:16" ht="12.75">
      <c r="N2344" s="26"/>
      <c r="P2344" s="14"/>
    </row>
    <row r="2345" spans="14:16" ht="12.75">
      <c r="N2345" s="26"/>
      <c r="P2345" s="14"/>
    </row>
    <row r="2346" spans="14:16" ht="12.75">
      <c r="N2346" s="26"/>
      <c r="P2346" s="14"/>
    </row>
    <row r="2347" spans="14:16" ht="12.75">
      <c r="N2347" s="26"/>
      <c r="P2347" s="14"/>
    </row>
    <row r="2348" spans="14:16" ht="12.75">
      <c r="N2348" s="26"/>
      <c r="P2348" s="14"/>
    </row>
    <row r="2349" spans="14:16" ht="12.75">
      <c r="N2349" s="26"/>
      <c r="P2349" s="14"/>
    </row>
    <row r="2350" spans="14:16" ht="12.75">
      <c r="N2350" s="26"/>
      <c r="P2350" s="14"/>
    </row>
    <row r="2351" spans="14:16" ht="12.75">
      <c r="N2351" s="26"/>
      <c r="P2351" s="14"/>
    </row>
    <row r="2352" spans="14:16" ht="12.75">
      <c r="N2352" s="26"/>
      <c r="P2352" s="14"/>
    </row>
    <row r="2353" spans="14:16" ht="12.75">
      <c r="N2353" s="26"/>
      <c r="P2353" s="14"/>
    </row>
    <row r="2354" spans="14:16" ht="12.75">
      <c r="N2354" s="26"/>
      <c r="P2354" s="14"/>
    </row>
    <row r="2355" spans="14:16" ht="12.75">
      <c r="N2355" s="26"/>
      <c r="P2355" s="14"/>
    </row>
    <row r="2356" spans="14:16" ht="12.75">
      <c r="N2356" s="26"/>
      <c r="P2356" s="14"/>
    </row>
    <row r="2357" spans="14:16" ht="12.75">
      <c r="N2357" s="26"/>
      <c r="P2357" s="14"/>
    </row>
    <row r="2358" spans="14:16" ht="12.75">
      <c r="N2358" s="26"/>
      <c r="P2358" s="14"/>
    </row>
    <row r="2359" spans="14:16" ht="12.75">
      <c r="N2359" s="26"/>
      <c r="P2359" s="14"/>
    </row>
    <row r="2360" spans="14:16" ht="12.75">
      <c r="N2360" s="26"/>
      <c r="P2360" s="14"/>
    </row>
    <row r="2361" spans="14:16" ht="12.75">
      <c r="N2361" s="26"/>
      <c r="P2361" s="14"/>
    </row>
    <row r="2362" spans="14:16" ht="12.75">
      <c r="N2362" s="26"/>
      <c r="P2362" s="14"/>
    </row>
    <row r="2363" spans="14:16" ht="12.75">
      <c r="N2363" s="26"/>
      <c r="P2363" s="14"/>
    </row>
    <row r="2364" spans="14:16" ht="12.75">
      <c r="N2364" s="26"/>
      <c r="P2364" s="14"/>
    </row>
    <row r="2365" spans="14:16" ht="12.75">
      <c r="N2365" s="26"/>
      <c r="P2365" s="14"/>
    </row>
    <row r="2366" spans="14:16" ht="12.75">
      <c r="N2366" s="26"/>
      <c r="P2366" s="14"/>
    </row>
    <row r="2367" spans="14:16" ht="12.75">
      <c r="N2367" s="26"/>
      <c r="P2367" s="14"/>
    </row>
    <row r="2368" spans="14:16" ht="12.75">
      <c r="N2368" s="26"/>
      <c r="P2368" s="14"/>
    </row>
    <row r="2369" spans="14:16" ht="12.75">
      <c r="N2369" s="26"/>
      <c r="P2369" s="14"/>
    </row>
    <row r="2370" spans="14:16" ht="12.75">
      <c r="N2370" s="26"/>
      <c r="P2370" s="14"/>
    </row>
    <row r="2371" spans="14:16" ht="12.75">
      <c r="N2371" s="26"/>
      <c r="P2371" s="14"/>
    </row>
    <row r="2372" spans="14:16" ht="12.75">
      <c r="N2372" s="26"/>
      <c r="P2372" s="14"/>
    </row>
    <row r="2373" spans="14:16" ht="12.75">
      <c r="N2373" s="26"/>
      <c r="P2373" s="14"/>
    </row>
    <row r="2374" spans="14:16" ht="12.75">
      <c r="N2374" s="26"/>
      <c r="P2374" s="14"/>
    </row>
    <row r="2375" spans="14:16" ht="12.75">
      <c r="N2375" s="26"/>
      <c r="P2375" s="14"/>
    </row>
    <row r="2376" spans="14:16" ht="12.75">
      <c r="N2376" s="26"/>
      <c r="P2376" s="14"/>
    </row>
    <row r="2377" spans="14:16" ht="12.75">
      <c r="N2377" s="26"/>
      <c r="P2377" s="14"/>
    </row>
    <row r="2378" spans="14:16" ht="12.75">
      <c r="N2378" s="26"/>
      <c r="P2378" s="14"/>
    </row>
    <row r="2379" spans="14:16" ht="12.75">
      <c r="N2379" s="26"/>
      <c r="P2379" s="14"/>
    </row>
    <row r="2380" spans="14:16" ht="12.75">
      <c r="N2380" s="26"/>
      <c r="P2380" s="14"/>
    </row>
    <row r="2381" spans="14:16" ht="12.75">
      <c r="N2381" s="26"/>
      <c r="P2381" s="14"/>
    </row>
    <row r="2382" spans="14:16" ht="12.75">
      <c r="N2382" s="26"/>
      <c r="P2382" s="14"/>
    </row>
    <row r="2383" spans="14:16" ht="12.75">
      <c r="N2383" s="26"/>
      <c r="P2383" s="14"/>
    </row>
    <row r="2384" spans="14:16" ht="12.75">
      <c r="N2384" s="26"/>
      <c r="P2384" s="14"/>
    </row>
    <row r="2385" spans="14:16" ht="12.75">
      <c r="N2385" s="26"/>
      <c r="P2385" s="14"/>
    </row>
    <row r="2386" spans="14:16" ht="12.75">
      <c r="N2386" s="26"/>
      <c r="P2386" s="14"/>
    </row>
    <row r="2387" spans="14:16" ht="12.75">
      <c r="N2387" s="26"/>
      <c r="P2387" s="14"/>
    </row>
    <row r="2388" spans="14:16" ht="12.75">
      <c r="N2388" s="26"/>
      <c r="P2388" s="14"/>
    </row>
    <row r="2389" spans="14:16" ht="12.75">
      <c r="N2389" s="26"/>
      <c r="P2389" s="14"/>
    </row>
    <row r="2390" spans="14:16" ht="12.75">
      <c r="N2390" s="26"/>
      <c r="P2390" s="14"/>
    </row>
    <row r="2391" spans="14:16" ht="12.75">
      <c r="N2391" s="26"/>
      <c r="P2391" s="14"/>
    </row>
    <row r="2392" spans="14:16" ht="12.75">
      <c r="N2392" s="26"/>
      <c r="P2392" s="14"/>
    </row>
    <row r="2393" spans="14:16" ht="12.75">
      <c r="N2393" s="26"/>
      <c r="P2393" s="14"/>
    </row>
    <row r="2394" spans="14:16" ht="12.75">
      <c r="N2394" s="26"/>
      <c r="P2394" s="14"/>
    </row>
    <row r="2395" spans="14:16" ht="12.75">
      <c r="N2395" s="26"/>
      <c r="P2395" s="14"/>
    </row>
    <row r="2396" spans="14:16" ht="12.75">
      <c r="N2396" s="26"/>
      <c r="P2396" s="14"/>
    </row>
    <row r="2397" spans="14:16" ht="12.75">
      <c r="N2397" s="26"/>
      <c r="P2397" s="14"/>
    </row>
    <row r="2398" spans="14:16" ht="12.75">
      <c r="N2398" s="26"/>
      <c r="P2398" s="14"/>
    </row>
    <row r="2399" spans="14:16" ht="12.75">
      <c r="N2399" s="26"/>
      <c r="P2399" s="14"/>
    </row>
    <row r="2400" spans="14:16" ht="12.75">
      <c r="N2400" s="26"/>
      <c r="P2400" s="14"/>
    </row>
    <row r="2401" spans="14:16" ht="12.75">
      <c r="N2401" s="26"/>
      <c r="P2401" s="14"/>
    </row>
    <row r="2402" spans="14:16" ht="12.75">
      <c r="N2402" s="26"/>
      <c r="P2402" s="14"/>
    </row>
    <row r="2403" spans="14:16" ht="12.75">
      <c r="N2403" s="26"/>
      <c r="P2403" s="14"/>
    </row>
    <row r="2404" spans="14:16" ht="12.75">
      <c r="N2404" s="26"/>
      <c r="P2404" s="14"/>
    </row>
    <row r="2405" spans="14:16" ht="12.75">
      <c r="N2405" s="26"/>
      <c r="P2405" s="14"/>
    </row>
    <row r="2406" spans="14:16" ht="12.75">
      <c r="N2406" s="26"/>
      <c r="P2406" s="14"/>
    </row>
    <row r="2407" spans="14:16" ht="12.75">
      <c r="N2407" s="26"/>
      <c r="P2407" s="14"/>
    </row>
    <row r="2408" spans="14:16" ht="12.75">
      <c r="N2408" s="26"/>
      <c r="P2408" s="14"/>
    </row>
    <row r="2409" spans="14:16" ht="12.75">
      <c r="N2409" s="26"/>
      <c r="P2409" s="14"/>
    </row>
    <row r="2410" spans="14:16" ht="12.75">
      <c r="N2410" s="26"/>
      <c r="P2410" s="14"/>
    </row>
    <row r="2411" spans="14:16" ht="12.75">
      <c r="N2411" s="26"/>
      <c r="P2411" s="14"/>
    </row>
    <row r="2412" spans="14:16" ht="12.75">
      <c r="N2412" s="26"/>
      <c r="P2412" s="14"/>
    </row>
    <row r="2413" spans="14:16" ht="12.75">
      <c r="N2413" s="26"/>
      <c r="P2413" s="14"/>
    </row>
    <row r="2414" spans="14:16" ht="12.75">
      <c r="N2414" s="26"/>
      <c r="P2414" s="14"/>
    </row>
    <row r="2415" spans="14:16" ht="12.75">
      <c r="N2415" s="26"/>
      <c r="P2415" s="14"/>
    </row>
    <row r="2416" spans="14:16" ht="12.75">
      <c r="N2416" s="26"/>
      <c r="P2416" s="14"/>
    </row>
    <row r="2417" spans="14:16" ht="12.75">
      <c r="N2417" s="26"/>
      <c r="P2417" s="14"/>
    </row>
    <row r="2418" spans="14:16" ht="12.75">
      <c r="N2418" s="26"/>
      <c r="P2418" s="14"/>
    </row>
    <row r="2419" spans="14:16" ht="12.75">
      <c r="N2419" s="26"/>
      <c r="P2419" s="14"/>
    </row>
    <row r="2420" spans="14:16" ht="12.75">
      <c r="N2420" s="26"/>
      <c r="P2420" s="14"/>
    </row>
    <row r="2421" spans="14:16" ht="12.75">
      <c r="N2421" s="26"/>
      <c r="P2421" s="14"/>
    </row>
    <row r="2422" spans="14:16" ht="12.75">
      <c r="N2422" s="26"/>
      <c r="P2422" s="14"/>
    </row>
    <row r="2423" spans="14:16" ht="12.75">
      <c r="N2423" s="26"/>
      <c r="P2423" s="14"/>
    </row>
    <row r="2424" spans="14:16" ht="12.75">
      <c r="N2424" s="26"/>
      <c r="P2424" s="14"/>
    </row>
    <row r="2425" spans="14:16" ht="12.75">
      <c r="N2425" s="26"/>
      <c r="P2425" s="14"/>
    </row>
    <row r="2426" spans="14:16" ht="12.75">
      <c r="N2426" s="26"/>
      <c r="P2426" s="14"/>
    </row>
    <row r="2427" spans="14:16" ht="12.75">
      <c r="N2427" s="26"/>
      <c r="P2427" s="14"/>
    </row>
    <row r="2428" spans="14:16" ht="12.75">
      <c r="N2428" s="26"/>
      <c r="P2428" s="14"/>
    </row>
    <row r="2429" spans="14:16" ht="12.75">
      <c r="N2429" s="26"/>
      <c r="P2429" s="14"/>
    </row>
    <row r="2430" spans="14:16" ht="12.75">
      <c r="N2430" s="26"/>
      <c r="P2430" s="14"/>
    </row>
    <row r="2431" spans="14:16" ht="12.75">
      <c r="N2431" s="26"/>
      <c r="P2431" s="14"/>
    </row>
    <row r="2432" spans="14:16" ht="12.75">
      <c r="N2432" s="26"/>
      <c r="P2432" s="14"/>
    </row>
    <row r="2433" spans="14:16" ht="12.75">
      <c r="N2433" s="26"/>
      <c r="P2433" s="14"/>
    </row>
    <row r="2434" spans="14:16" ht="12.75">
      <c r="N2434" s="26"/>
      <c r="P2434" s="14"/>
    </row>
    <row r="2435" spans="14:16" ht="12.75">
      <c r="N2435" s="26"/>
      <c r="P2435" s="14"/>
    </row>
    <row r="2436" spans="14:16" ht="12.75">
      <c r="N2436" s="26"/>
      <c r="P2436" s="14"/>
    </row>
    <row r="2437" spans="14:16" ht="12.75">
      <c r="N2437" s="26"/>
      <c r="P2437" s="14"/>
    </row>
    <row r="2438" spans="14:16" ht="12.75">
      <c r="N2438" s="26"/>
      <c r="P2438" s="14"/>
    </row>
    <row r="2439" spans="14:16" ht="12.75">
      <c r="N2439" s="26"/>
      <c r="P2439" s="14"/>
    </row>
    <row r="2440" spans="14:16" ht="12.75">
      <c r="N2440" s="26"/>
      <c r="P2440" s="14"/>
    </row>
    <row r="2441" spans="14:16" ht="12.75">
      <c r="N2441" s="26"/>
      <c r="P2441" s="14"/>
    </row>
    <row r="2442" spans="14:16" ht="12.75">
      <c r="N2442" s="26"/>
      <c r="P2442" s="14"/>
    </row>
    <row r="2443" spans="14:16" ht="12.75">
      <c r="N2443" s="26"/>
      <c r="P2443" s="14"/>
    </row>
    <row r="2444" spans="14:16" ht="12.75">
      <c r="N2444" s="26"/>
      <c r="P2444" s="14"/>
    </row>
    <row r="2445" spans="14:16" ht="12.75">
      <c r="N2445" s="26"/>
      <c r="P2445" s="14"/>
    </row>
    <row r="2446" spans="14:16" ht="12.75">
      <c r="N2446" s="26"/>
      <c r="P2446" s="14"/>
    </row>
    <row r="2447" spans="14:16" ht="12.75">
      <c r="N2447" s="26"/>
      <c r="P2447" s="14"/>
    </row>
    <row r="2448" spans="14:16" ht="12.75">
      <c r="N2448" s="26"/>
      <c r="P2448" s="14"/>
    </row>
    <row r="2449" spans="14:16" ht="12.75">
      <c r="N2449" s="26"/>
      <c r="P2449" s="14"/>
    </row>
    <row r="2450" spans="14:16" ht="12.75">
      <c r="N2450" s="26"/>
      <c r="P2450" s="14"/>
    </row>
    <row r="2451" spans="14:16" ht="12.75">
      <c r="N2451" s="26"/>
      <c r="P2451" s="14"/>
    </row>
    <row r="2452" spans="14:16" ht="12.75">
      <c r="N2452" s="26"/>
      <c r="P2452" s="14"/>
    </row>
    <row r="2453" spans="14:16" ht="12.75">
      <c r="N2453" s="26"/>
      <c r="P2453" s="14"/>
    </row>
    <row r="2454" spans="14:16" ht="12.75">
      <c r="N2454" s="26"/>
      <c r="P2454" s="14"/>
    </row>
    <row r="2455" spans="14:16" ht="12.75">
      <c r="N2455" s="26"/>
      <c r="P2455" s="14"/>
    </row>
    <row r="2456" spans="14:16" ht="12.75">
      <c r="N2456" s="26"/>
      <c r="P2456" s="14"/>
    </row>
    <row r="2457" spans="14:16" ht="12.75">
      <c r="N2457" s="26"/>
      <c r="P2457" s="14"/>
    </row>
    <row r="2458" spans="14:16" ht="12.75">
      <c r="N2458" s="26"/>
      <c r="P2458" s="14"/>
    </row>
    <row r="2459" spans="14:16" ht="12.75">
      <c r="N2459" s="26"/>
      <c r="P2459" s="14"/>
    </row>
    <row r="2460" spans="14:16" ht="12.75">
      <c r="N2460" s="26"/>
      <c r="P2460" s="14"/>
    </row>
    <row r="2461" spans="14:16" ht="12.75">
      <c r="N2461" s="26"/>
      <c r="P2461" s="14"/>
    </row>
    <row r="2462" spans="14:16" ht="12.75">
      <c r="N2462" s="26"/>
      <c r="P2462" s="14"/>
    </row>
    <row r="2463" spans="14:16" ht="12.75">
      <c r="N2463" s="26"/>
      <c r="P2463" s="14"/>
    </row>
    <row r="2464" spans="14:16" ht="12.75">
      <c r="N2464" s="26"/>
      <c r="P2464" s="14"/>
    </row>
    <row r="2465" spans="14:16" ht="12.75">
      <c r="N2465" s="26"/>
      <c r="P2465" s="14"/>
    </row>
    <row r="2466" spans="14:16" ht="12.75">
      <c r="N2466" s="26"/>
      <c r="P2466" s="14"/>
    </row>
    <row r="2467" spans="14:16" ht="12.75">
      <c r="N2467" s="26"/>
      <c r="P2467" s="14"/>
    </row>
    <row r="2468" spans="14:16" ht="12.75">
      <c r="N2468" s="26"/>
      <c r="P2468" s="14"/>
    </row>
    <row r="2469" spans="14:16" ht="12.75">
      <c r="N2469" s="26"/>
      <c r="P2469" s="14"/>
    </row>
    <row r="2470" spans="14:16" ht="12.75">
      <c r="N2470" s="26"/>
      <c r="P2470" s="14"/>
    </row>
    <row r="2471" spans="14:16" ht="12.75">
      <c r="N2471" s="26"/>
      <c r="P2471" s="14"/>
    </row>
    <row r="2472" spans="14:16" ht="12.75">
      <c r="N2472" s="26"/>
      <c r="P2472" s="14"/>
    </row>
    <row r="2473" spans="14:16" ht="12.75">
      <c r="N2473" s="26"/>
      <c r="P2473" s="14"/>
    </row>
    <row r="2474" spans="14:16" ht="12.75">
      <c r="N2474" s="26"/>
      <c r="P2474" s="14"/>
    </row>
    <row r="2475" spans="14:16" ht="12.75">
      <c r="N2475" s="26"/>
      <c r="P2475" s="14"/>
    </row>
    <row r="2476" spans="14:16" ht="12.75">
      <c r="N2476" s="26"/>
      <c r="P2476" s="14"/>
    </row>
    <row r="2477" spans="14:16" ht="12.75">
      <c r="N2477" s="26"/>
      <c r="P2477" s="14"/>
    </row>
    <row r="2478" spans="14:16" ht="12.75">
      <c r="N2478" s="26"/>
      <c r="P2478" s="14"/>
    </row>
    <row r="2479" spans="14:16" ht="12.75">
      <c r="N2479" s="26"/>
      <c r="P2479" s="14"/>
    </row>
    <row r="2480" spans="14:16" ht="12.75">
      <c r="N2480" s="26"/>
      <c r="P2480" s="14"/>
    </row>
    <row r="2481" spans="14:16" ht="12.75">
      <c r="N2481" s="26"/>
      <c r="P2481" s="14"/>
    </row>
    <row r="2482" spans="14:16" ht="12.75">
      <c r="N2482" s="26"/>
      <c r="P2482" s="14"/>
    </row>
    <row r="2483" spans="14:16" ht="12.75">
      <c r="N2483" s="26"/>
      <c r="P2483" s="14"/>
    </row>
    <row r="2484" spans="14:16" ht="12.75">
      <c r="N2484" s="26"/>
      <c r="P2484" s="14"/>
    </row>
    <row r="2485" spans="14:16" ht="12.75">
      <c r="N2485" s="26"/>
      <c r="P2485" s="14"/>
    </row>
    <row r="2486" spans="14:16" ht="12.75">
      <c r="N2486" s="26"/>
      <c r="P2486" s="14"/>
    </row>
    <row r="2487" spans="14:16" ht="12.75">
      <c r="N2487" s="26"/>
      <c r="P2487" s="14"/>
    </row>
    <row r="2488" spans="14:16" ht="12.75">
      <c r="N2488" s="26"/>
      <c r="P2488" s="14"/>
    </row>
    <row r="2489" spans="14:16" ht="12.75">
      <c r="N2489" s="26"/>
      <c r="P2489" s="14"/>
    </row>
    <row r="2490" spans="14:16" ht="12.75">
      <c r="N2490" s="26"/>
      <c r="P2490" s="14"/>
    </row>
    <row r="2491" spans="14:16" ht="12.75">
      <c r="N2491" s="26"/>
      <c r="P2491" s="14"/>
    </row>
    <row r="2492" spans="14:16" ht="12.75">
      <c r="N2492" s="26"/>
      <c r="P2492" s="14"/>
    </row>
    <row r="2493" spans="14:16" ht="12.75">
      <c r="N2493" s="26"/>
      <c r="P2493" s="14"/>
    </row>
    <row r="2494" spans="14:16" ht="12.75">
      <c r="N2494" s="26"/>
      <c r="P2494" s="14"/>
    </row>
    <row r="2495" spans="14:16" ht="12.75">
      <c r="N2495" s="26"/>
      <c r="P2495" s="14"/>
    </row>
    <row r="2496" spans="14:16" ht="12.75">
      <c r="N2496" s="26"/>
      <c r="P2496" s="14"/>
    </row>
    <row r="2497" spans="14:16" ht="12.75">
      <c r="N2497" s="26"/>
      <c r="P2497" s="14"/>
    </row>
    <row r="2498" spans="14:16" ht="12.75">
      <c r="N2498" s="26"/>
      <c r="P2498" s="14"/>
    </row>
    <row r="2499" spans="14:16" ht="12.75">
      <c r="N2499" s="26"/>
      <c r="P2499" s="14"/>
    </row>
    <row r="2500" spans="14:16" ht="12.75">
      <c r="N2500" s="26"/>
      <c r="P2500" s="14"/>
    </row>
    <row r="2501" spans="14:16" ht="12.75">
      <c r="N2501" s="26"/>
      <c r="P2501" s="14"/>
    </row>
    <row r="2502" spans="14:16" ht="12.75">
      <c r="N2502" s="26"/>
      <c r="P2502" s="14"/>
    </row>
    <row r="2503" spans="14:16" ht="12.75">
      <c r="N2503" s="26"/>
      <c r="P2503" s="14"/>
    </row>
    <row r="2504" spans="14:16" ht="12.75">
      <c r="N2504" s="26"/>
      <c r="P2504" s="14"/>
    </row>
    <row r="2505" spans="14:16" ht="12.75">
      <c r="N2505" s="26"/>
      <c r="P2505" s="14"/>
    </row>
    <row r="2506" spans="14:16" ht="12.75">
      <c r="N2506" s="26"/>
      <c r="P2506" s="14"/>
    </row>
    <row r="2507" spans="14:16" ht="12.75">
      <c r="N2507" s="26"/>
      <c r="P2507" s="14"/>
    </row>
    <row r="2508" spans="14:16" ht="12.75">
      <c r="N2508" s="26"/>
      <c r="P2508" s="14"/>
    </row>
    <row r="2509" spans="14:16" ht="12.75">
      <c r="N2509" s="26"/>
      <c r="P2509" s="14"/>
    </row>
    <row r="2510" spans="14:16" ht="12.75">
      <c r="N2510" s="26"/>
      <c r="P2510" s="14"/>
    </row>
    <row r="2511" spans="14:16" ht="12.75">
      <c r="N2511" s="26"/>
      <c r="P2511" s="14"/>
    </row>
    <row r="2512" spans="14:16" ht="12.75">
      <c r="N2512" s="26"/>
      <c r="P2512" s="14"/>
    </row>
    <row r="2513" spans="14:16" ht="12.75">
      <c r="N2513" s="26"/>
      <c r="P2513" s="14"/>
    </row>
    <row r="2514" spans="14:16" ht="12.75">
      <c r="N2514" s="26"/>
      <c r="P2514" s="14"/>
    </row>
    <row r="2515" spans="14:16" ht="12.75">
      <c r="N2515" s="26"/>
      <c r="P2515" s="14"/>
    </row>
    <row r="2516" spans="14:16" ht="12.75">
      <c r="N2516" s="26"/>
      <c r="P2516" s="14"/>
    </row>
    <row r="2517" spans="14:16" ht="12.75">
      <c r="N2517" s="26"/>
      <c r="P2517" s="14"/>
    </row>
    <row r="2518" spans="14:16" ht="12.75">
      <c r="N2518" s="26"/>
      <c r="P2518" s="14"/>
    </row>
    <row r="2519" spans="14:16" ht="12.75">
      <c r="N2519" s="26"/>
      <c r="P2519" s="14"/>
    </row>
    <row r="2520" spans="14:16" ht="12.75">
      <c r="N2520" s="26"/>
      <c r="P2520" s="14"/>
    </row>
    <row r="2521" spans="14:16" ht="12.75">
      <c r="N2521" s="26"/>
      <c r="P2521" s="14"/>
    </row>
    <row r="2522" spans="14:16" ht="12.75">
      <c r="N2522" s="26"/>
      <c r="P2522" s="14"/>
    </row>
    <row r="2523" spans="14:16" ht="12.75">
      <c r="N2523" s="26"/>
      <c r="P2523" s="14"/>
    </row>
    <row r="2524" spans="14:16" ht="12.75">
      <c r="N2524" s="26"/>
      <c r="P2524" s="14"/>
    </row>
    <row r="2525" spans="14:16" ht="12.75">
      <c r="N2525" s="26"/>
      <c r="P2525" s="14"/>
    </row>
    <row r="2526" spans="14:16" ht="12.75">
      <c r="N2526" s="26"/>
      <c r="P2526" s="14"/>
    </row>
    <row r="2527" spans="14:16" ht="12.75">
      <c r="N2527" s="26"/>
      <c r="P2527" s="14"/>
    </row>
    <row r="2528" spans="14:16" ht="12.75">
      <c r="N2528" s="26"/>
      <c r="P2528" s="14"/>
    </row>
    <row r="2529" spans="14:16" ht="12.75">
      <c r="N2529" s="26"/>
      <c r="P2529" s="14"/>
    </row>
    <row r="2530" spans="14:16" ht="12.75">
      <c r="N2530" s="26"/>
      <c r="P2530" s="14"/>
    </row>
    <row r="2531" spans="14:16" ht="12.75">
      <c r="N2531" s="26"/>
      <c r="P2531" s="14"/>
    </row>
    <row r="2532" spans="14:16" ht="12.75">
      <c r="N2532" s="26"/>
      <c r="P2532" s="14"/>
    </row>
    <row r="2533" spans="14:16" ht="12.75">
      <c r="N2533" s="26"/>
      <c r="P2533" s="14"/>
    </row>
    <row r="2534" spans="14:16" ht="12.75">
      <c r="N2534" s="26"/>
      <c r="P2534" s="14"/>
    </row>
    <row r="2535" spans="14:16" ht="12.75">
      <c r="N2535" s="26"/>
      <c r="P2535" s="14"/>
    </row>
    <row r="2536" spans="14:16" ht="12.75">
      <c r="N2536" s="26"/>
      <c r="P2536" s="14"/>
    </row>
    <row r="2537" spans="14:16" ht="12.75">
      <c r="N2537" s="26"/>
      <c r="P2537" s="14"/>
    </row>
    <row r="2538" spans="14:16" ht="12.75">
      <c r="N2538" s="26"/>
      <c r="P2538" s="14"/>
    </row>
    <row r="2539" spans="14:16" ht="12.75">
      <c r="N2539" s="26"/>
      <c r="P2539" s="14"/>
    </row>
    <row r="2540" spans="14:16" ht="12.75">
      <c r="N2540" s="26"/>
      <c r="P2540" s="14"/>
    </row>
    <row r="2541" spans="14:16" ht="12.75">
      <c r="N2541" s="26"/>
      <c r="P2541" s="14"/>
    </row>
    <row r="2542" spans="14:16" ht="12.75">
      <c r="N2542" s="26"/>
      <c r="P2542" s="14"/>
    </row>
    <row r="2543" spans="14:16" ht="12.75">
      <c r="N2543" s="26"/>
      <c r="P2543" s="14"/>
    </row>
    <row r="2544" spans="14:16" ht="12.75">
      <c r="N2544" s="26"/>
      <c r="P2544" s="14"/>
    </row>
    <row r="2545" spans="14:16" ht="12.75">
      <c r="N2545" s="26"/>
      <c r="P2545" s="14"/>
    </row>
    <row r="2546" spans="14:16" ht="12.75">
      <c r="N2546" s="26"/>
      <c r="P2546" s="14"/>
    </row>
    <row r="2547" spans="14:16" ht="12.75">
      <c r="N2547" s="26"/>
      <c r="P2547" s="14"/>
    </row>
    <row r="2548" ht="12.75">
      <c r="N2548" s="26"/>
    </row>
    <row r="2549" ht="12.75">
      <c r="N2549" s="26"/>
    </row>
    <row r="2550" ht="12.75">
      <c r="N2550" s="26"/>
    </row>
    <row r="2551" ht="12.75">
      <c r="N2551" s="26"/>
    </row>
    <row r="2552" ht="12.75">
      <c r="N2552" s="26"/>
    </row>
    <row r="2553" ht="12.75">
      <c r="N2553" s="26"/>
    </row>
    <row r="2554" ht="12.75">
      <c r="N2554" s="26"/>
    </row>
  </sheetData>
  <printOptions horizontalCentered="1"/>
  <pageMargins left="0.25" right="0.25" top="0.5" bottom="0.65" header="0.25" footer="0.25"/>
  <pageSetup fitToHeight="0" fitToWidth="1" horizontalDpi="600" verticalDpi="600" orientation="landscape" scale="45" r:id="rId1"/>
  <headerFooter alignWithMargins="0">
    <oddHeader>&amp;R&amp;"Arial,Bold"Blue Columns:&amp;"Arial,Regular" Relate to SRSA eligibility
&amp;"Arial,Bold"Orange Columns:&amp;"Arial,Regular" Relate to RLIS eligibility</oddHeader>
    <oddFooter>&amp;L&amp;"Arial,Bold"&amp;14 2005&amp;C&amp;P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robert.hitchcock</dc:creator>
  <cp:keywords/>
  <dc:description/>
  <cp:lastModifiedBy>nelly.gruhlke</cp:lastModifiedBy>
  <cp:lastPrinted>2005-05-12T22:27:34Z</cp:lastPrinted>
  <dcterms:created xsi:type="dcterms:W3CDTF">2004-07-07T21:41:26Z</dcterms:created>
  <dcterms:modified xsi:type="dcterms:W3CDTF">2005-05-25T12:24:43Z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-1084942560</vt:i4>
  </property>
  <property fmtid="{D5CDD505-2E9C-101B-9397-08002B2CF9AE}" pid="3" name="_EmailSubject">
    <vt:lpwstr>REAP 2005 State Review Spreadsheets for Connecticut</vt:lpwstr>
  </property>
  <property fmtid="{D5CDD505-2E9C-101B-9397-08002B2CF9AE}" pid="4" name="_AuthorEmail">
    <vt:lpwstr>James.Dargati@po.state.ct.us</vt:lpwstr>
  </property>
  <property fmtid="{D5CDD505-2E9C-101B-9397-08002B2CF9AE}" pid="5" name="_AuthorEmailDisplayName">
    <vt:lpwstr>Dargati James</vt:lpwstr>
  </property>
  <property fmtid="{D5CDD505-2E9C-101B-9397-08002B2CF9AE}" pid="6" name="_PreviousAdHocReviewCycleID">
    <vt:i4>861852472</vt:i4>
  </property>
</Properties>
</file>