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activeTab="0"/>
  </bookViews>
  <sheets>
    <sheet name="MT SRSA" sheetId="1" r:id="rId1"/>
    <sheet name="MT All" sheetId="2" r:id="rId2"/>
  </sheets>
  <definedNames>
    <definedName name="_xlnm.Print_Titles" localSheetId="1">'MT All'!$1:$5</definedName>
    <definedName name="_xlnm.Print_Titles" localSheetId="0">'MT SRSA'!$1:$11</definedName>
  </definedNames>
  <calcPr fullCalcOnLoad="1"/>
</workbook>
</file>

<file path=xl/sharedStrings.xml><?xml version="1.0" encoding="utf-8"?>
<sst xmlns="http://schemas.openxmlformats.org/spreadsheetml/2006/main" count="9892" uniqueCount="1052">
  <si>
    <t>FISCAL YEAR 2003 SPREADSHEET FOR SMALL, RURAL SCHOOL ACHIEVEMENT PROGRAM AND RURAL LOW-INCOME SCHOOL PROGRAM</t>
  </si>
  <si>
    <t>Montana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</si>
  <si>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</si>
  <si>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</si>
  <si>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</si>
  <si>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</si>
  <si>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</si>
  <si>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</si>
  <si>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</si>
  <si>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</si>
  <si>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</si>
  <si>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</si>
  <si>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</si>
  <si>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</si>
  <si>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</si>
  <si>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</si>
  <si>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</si>
  <si>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from families below poverty line</t>
  </si>
  <si>
    <t>Does LEA meet low-income poverty requirement? (YES/NO)</t>
  </si>
  <si>
    <t>Does each school in LEA have locale code of 6,7, or 8?</t>
  </si>
  <si>
    <t>Is LEA eligible for Rural and Low-Income School grant? (YES/NO)</t>
  </si>
  <si>
    <t>FY 2002 Title II, Part A allocation amount</t>
  </si>
  <si>
    <t>FY 2002 Title II, Part D formula allocation amount</t>
  </si>
  <si>
    <t>FY 2002 Title IV, Part A allocation amount</t>
  </si>
  <si>
    <t>FY 2002 Title V allocation amount</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</si>
  <si>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</si>
  <si>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</si>
  <si>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</si>
  <si>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</si>
  <si>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</si>
  <si>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</si>
  <si>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</si>
  <si>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</si>
  <si>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</si>
  <si>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</si>
  <si>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</si>
  <si>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</si>
  <si>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</si>
  <si>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</si>
  <si>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State misidentified RLIS eligible</t>
  </si>
  <si>
    <t>State misidentified not RLIS eligible</t>
  </si>
  <si>
    <t>SOMERS ELEM</t>
  </si>
  <si>
    <t>PO BOX 159</t>
  </si>
  <si>
    <t>SOMERS</t>
  </si>
  <si>
    <t xml:space="preserve"> </t>
  </si>
  <si>
    <t>YES</t>
  </si>
  <si>
    <t>NO</t>
  </si>
  <si>
    <t>BROADUS ELEM</t>
  </si>
  <si>
    <t>BOX 500</t>
  </si>
  <si>
    <t>BROADUS</t>
  </si>
  <si>
    <t>SOUTH STACEY ELEM</t>
  </si>
  <si>
    <t>BOX 71</t>
  </si>
  <si>
    <t>VOLBORG</t>
  </si>
  <si>
    <t>ASHLAND ELEM</t>
  </si>
  <si>
    <t>BOX 17</t>
  </si>
  <si>
    <t>ASHLAND</t>
  </si>
  <si>
    <t>COTTONWOOD ELEM</t>
  </si>
  <si>
    <t>HC 80 BOX 18</t>
  </si>
  <si>
    <t>ISMAY</t>
  </si>
  <si>
    <t>NOXON ELEM</t>
  </si>
  <si>
    <t>PO BOX 1506</t>
  </si>
  <si>
    <t>NOXON</t>
  </si>
  <si>
    <t>DEPT OF CORRECTIONS-YOUTH</t>
  </si>
  <si>
    <t>1539 11TH AVE</t>
  </si>
  <si>
    <t>HELENA</t>
  </si>
  <si>
    <t>M</t>
  </si>
  <si>
    <t>LIBERTY ELEM</t>
  </si>
  <si>
    <t>RURAL ROUTE NORTH</t>
  </si>
  <si>
    <t>GALATA</t>
  </si>
  <si>
    <t>WEST GLACIER ELEM</t>
  </si>
  <si>
    <t>PO BOX 309</t>
  </si>
  <si>
    <t>WEST GLACIER</t>
  </si>
  <si>
    <t>LAME DEER H S</t>
  </si>
  <si>
    <t>BOX 96</t>
  </si>
  <si>
    <t>LAME DEER</t>
  </si>
  <si>
    <t>HEART BUTTE H S</t>
  </si>
  <si>
    <t>BOX 259</t>
  </si>
  <si>
    <t>HEART BUTTE</t>
  </si>
  <si>
    <t>SHIELDS VALLEY ELEM</t>
  </si>
  <si>
    <t>BOX 131</t>
  </si>
  <si>
    <t>WILSALL</t>
  </si>
  <si>
    <t>SHIELDS VALLEY H S</t>
  </si>
  <si>
    <t>ABSAROKEE ELEM</t>
  </si>
  <si>
    <t>327 S WOODARD AVE</t>
  </si>
  <si>
    <t>ABSAROKEE</t>
  </si>
  <si>
    <t>ABSAROKEE H S</t>
  </si>
  <si>
    <t>ALBERTON K-12 SCHOOLS</t>
  </si>
  <si>
    <t>PO BOX 330</t>
  </si>
  <si>
    <t>ALBERTON</t>
  </si>
  <si>
    <t>ALZADA ELEM</t>
  </si>
  <si>
    <t>BOX 8</t>
  </si>
  <si>
    <t>ALZADA</t>
  </si>
  <si>
    <t>AMSTERDAM ELEM</t>
  </si>
  <si>
    <t>6360 CAMP CREEK ROAD</t>
  </si>
  <si>
    <t>MANHATTAN</t>
  </si>
  <si>
    <t>ANDERSON ELEM</t>
  </si>
  <si>
    <t>10040 COTTONWOOD ROAD</t>
  </si>
  <si>
    <t>BOZEMAN</t>
  </si>
  <si>
    <t>ARLEE ELEM</t>
  </si>
  <si>
    <t>PO BOX 37</t>
  </si>
  <si>
    <t>ARLEE</t>
  </si>
  <si>
    <t>ARLEE H S</t>
  </si>
  <si>
    <t>ARROWHEAD ELEM</t>
  </si>
  <si>
    <t>PRAY</t>
  </si>
  <si>
    <t>AUGUSTA ELEM</t>
  </si>
  <si>
    <t>PO BOX 307</t>
  </si>
  <si>
    <t>AUGUSTA</t>
  </si>
  <si>
    <t>AUGUSTA H S</t>
  </si>
  <si>
    <t>AUCHARD CREEK ELEM</t>
  </si>
  <si>
    <t>9605 HWY 287</t>
  </si>
  <si>
    <t>WOLF CREEK</t>
  </si>
  <si>
    <t>AVON ELEM</t>
  </si>
  <si>
    <t>PO BOX 246</t>
  </si>
  <si>
    <t>AVON</t>
  </si>
  <si>
    <t>AYERS ELEM</t>
  </si>
  <si>
    <t>BOX 100 HWY 87 W #106</t>
  </si>
  <si>
    <t>GRASS RANGE</t>
  </si>
  <si>
    <t>BAINVILLE K-12 SCHOOLS</t>
  </si>
  <si>
    <t>BOX 177</t>
  </si>
  <si>
    <t>BAINVILLE</t>
  </si>
  <si>
    <t>BAKER K-12 SCHOOLS</t>
  </si>
  <si>
    <t>BOX 659</t>
  </si>
  <si>
    <t>BAKER</t>
  </si>
  <si>
    <t>BASIN ELEM</t>
  </si>
  <si>
    <t>PO BOX 128</t>
  </si>
  <si>
    <t>BASIN</t>
  </si>
  <si>
    <t>SMITH VALLEY ELEM</t>
  </si>
  <si>
    <t>600 BATAVIA LANE</t>
  </si>
  <si>
    <t>KALISPELL</t>
  </si>
  <si>
    <t>BEAR PAW ELEM</t>
  </si>
  <si>
    <t>ROUTE 70 BOX 34</t>
  </si>
  <si>
    <t>CHINOOK</t>
  </si>
  <si>
    <t>BELFRY K-12 SCHOOLS</t>
  </si>
  <si>
    <t>PO BOX 210</t>
  </si>
  <si>
    <t>BELFRY</t>
  </si>
  <si>
    <t>BELT ELEM</t>
  </si>
  <si>
    <t>PO BOX 197</t>
  </si>
  <si>
    <t>BELT</t>
  </si>
  <si>
    <t>BELT H S</t>
  </si>
  <si>
    <t>BENTON LAKE ELEM</t>
  </si>
  <si>
    <t>17557 BOOTLEGGER TRAIL</t>
  </si>
  <si>
    <t>FLOWEREE</t>
  </si>
  <si>
    <t>BENZIEN ELEM</t>
  </si>
  <si>
    <t>C/O LINDA RICH BOX 65</t>
  </si>
  <si>
    <t>SAND SPRINGS</t>
  </si>
  <si>
    <t>BIDDLE ELEM</t>
  </si>
  <si>
    <t>BOX 397</t>
  </si>
  <si>
    <t>BIDDLE</t>
  </si>
  <si>
    <t>SPRING CREEK ELEM</t>
  </si>
  <si>
    <t>BOX 118</t>
  </si>
  <si>
    <t>DECKER</t>
  </si>
  <si>
    <t>BIG SANDY H S</t>
  </si>
  <si>
    <t>PO BOX 570</t>
  </si>
  <si>
    <t>BIG SANDY</t>
  </si>
  <si>
    <t>BIG SANDY ELEM</t>
  </si>
  <si>
    <t>BIG TIMBER ELEM</t>
  </si>
  <si>
    <t>PO BOX 887</t>
  </si>
  <si>
    <t>BIG TIMBER</t>
  </si>
  <si>
    <t>BIGFORK ELEM</t>
  </si>
  <si>
    <t>PO BOX 188</t>
  </si>
  <si>
    <t>BIGFORK</t>
  </si>
  <si>
    <t>BIGFORK H S</t>
  </si>
  <si>
    <t>BIRNEY ELEM</t>
  </si>
  <si>
    <t>HC 71 BOX 5</t>
  </si>
  <si>
    <t>BIRNEY</t>
  </si>
  <si>
    <t>CLEVELAND ELEM</t>
  </si>
  <si>
    <t>ROUTE 70 BOX 70</t>
  </si>
  <si>
    <t>BLOOMFIELD ELEM</t>
  </si>
  <si>
    <t>BOX 25</t>
  </si>
  <si>
    <t>BLOOMFIELD</t>
  </si>
  <si>
    <t>BLUE CREEK ELEM</t>
  </si>
  <si>
    <t>3652 BLUE CREEK ROAD</t>
  </si>
  <si>
    <t>BILLINGS</t>
  </si>
  <si>
    <t>BONNER ELEM</t>
  </si>
  <si>
    <t>BOX 1004</t>
  </si>
  <si>
    <t>BONNER</t>
  </si>
  <si>
    <t>BOULDER ELEM</t>
  </si>
  <si>
    <t>PO BOX 176</t>
  </si>
  <si>
    <t>BOULDER</t>
  </si>
  <si>
    <t>BOX ELDER ELEM</t>
  </si>
  <si>
    <t>BOX 205</t>
  </si>
  <si>
    <t>BOX ELDER</t>
  </si>
  <si>
    <t>BOX ELDER H S</t>
  </si>
  <si>
    <t>BOYD ELEM</t>
  </si>
  <si>
    <t>PO BOX 298</t>
  </si>
  <si>
    <t>BOYD</t>
  </si>
  <si>
    <t>BRADY K-12 SCHOOLS</t>
  </si>
  <si>
    <t>BOX 166</t>
  </si>
  <si>
    <t>BRADY</t>
  </si>
  <si>
    <t>BRIDGER K-12 SCHOOLS</t>
  </si>
  <si>
    <t>PO BOX 467</t>
  </si>
  <si>
    <t>BRIDGER</t>
  </si>
  <si>
    <t>POWDER RIVER CO DIST H S</t>
  </si>
  <si>
    <t>BROADVIEW ELEM</t>
  </si>
  <si>
    <t>PO BOX 147</t>
  </si>
  <si>
    <t>BROADVIEW</t>
  </si>
  <si>
    <t>BROADVIEW H S</t>
  </si>
  <si>
    <t>TOWNSEND K-12 SCHOOLS</t>
  </si>
  <si>
    <t>201 N SPRUCE</t>
  </si>
  <si>
    <t>TOWNSEND</t>
  </si>
  <si>
    <t>BROCKTON ELEM</t>
  </si>
  <si>
    <t>PO BOX 198</t>
  </si>
  <si>
    <t>BROCKTON</t>
  </si>
  <si>
    <t>BROCKTON H S</t>
  </si>
  <si>
    <t>BRORSON ELEM</t>
  </si>
  <si>
    <t>PO BOX 145</t>
  </si>
  <si>
    <t>SIDNEY</t>
  </si>
  <si>
    <t>BROWNING H S</t>
  </si>
  <si>
    <t>PO BOX 610</t>
  </si>
  <si>
    <t>BROWNING</t>
  </si>
  <si>
    <t>BYNUM ELEM</t>
  </si>
  <si>
    <t>PO BOX 766</t>
  </si>
  <si>
    <t>BYNUM</t>
  </si>
  <si>
    <t>CAMAS PRAIRIE ELEM</t>
  </si>
  <si>
    <t>781 COUNTY ROAD 382</t>
  </si>
  <si>
    <t>PLAINS</t>
  </si>
  <si>
    <t>CANYON CREEK ELEM</t>
  </si>
  <si>
    <t>3139 DUCK CREEK ROAD</t>
  </si>
  <si>
    <t>CARDWELL ELEM</t>
  </si>
  <si>
    <t>80 HIGHWAY 359</t>
  </si>
  <si>
    <t>CARDWELL</t>
  </si>
  <si>
    <t>CARTER COUNTY H S</t>
  </si>
  <si>
    <t>BOX 458</t>
  </si>
  <si>
    <t>EKALAKA</t>
  </si>
  <si>
    <t>CARTER ELEM</t>
  </si>
  <si>
    <t>BOX 159</t>
  </si>
  <si>
    <t>CARTER</t>
  </si>
  <si>
    <t>VAUGHN ELEM</t>
  </si>
  <si>
    <t>480 CENTRAL AVENUE</t>
  </si>
  <si>
    <t>VAUGHN</t>
  </si>
  <si>
    <t>CASCADE ELEM</t>
  </si>
  <si>
    <t>CASCADE</t>
  </si>
  <si>
    <t>CASCADE H S</t>
  </si>
  <si>
    <t>CAYUSE PRAIRIE ELEM</t>
  </si>
  <si>
    <t>897 LAKE BLAINE ROAD</t>
  </si>
  <si>
    <t>MCCORMICK ELEM</t>
  </si>
  <si>
    <t>1860 OLD HIGHWAY 2 NORTH</t>
  </si>
  <si>
    <t>TROY</t>
  </si>
  <si>
    <t>ST IGNATIUS K-12 SCHOOLS</t>
  </si>
  <si>
    <t>PO BOX 1540</t>
  </si>
  <si>
    <t>ST IGNATIUS</t>
  </si>
  <si>
    <t>CHARLO ELEM</t>
  </si>
  <si>
    <t>PO BOX 10</t>
  </si>
  <si>
    <t>CHARLO</t>
  </si>
  <si>
    <t>CHARLO H S</t>
  </si>
  <si>
    <t>CHESTER ELEM</t>
  </si>
  <si>
    <t>BOX 550</t>
  </si>
  <si>
    <t>CHESTER</t>
  </si>
  <si>
    <t>CHESTER H S</t>
  </si>
  <si>
    <t>CHINOOK ELEM</t>
  </si>
  <si>
    <t>BOX 1059</t>
  </si>
  <si>
    <t>CHINOOK H S</t>
  </si>
  <si>
    <t>CHOTEAU ELEM</t>
  </si>
  <si>
    <t>PO BOX 857</t>
  </si>
  <si>
    <t>CHOTEAU</t>
  </si>
  <si>
    <t>CHOTEAU H S</t>
  </si>
  <si>
    <t>CIRCLE ELEM</t>
  </si>
  <si>
    <t>BOX 99</t>
  </si>
  <si>
    <t>CIRCLE</t>
  </si>
  <si>
    <t>CIRCLE H S</t>
  </si>
  <si>
    <t>CLANCY ELEM</t>
  </si>
  <si>
    <t>BOX 209</t>
  </si>
  <si>
    <t>CLANCY</t>
  </si>
  <si>
    <t>CLINTON ELEM</t>
  </si>
  <si>
    <t>PO BOX 250</t>
  </si>
  <si>
    <t>CLINTON</t>
  </si>
  <si>
    <t>COHAGEN ELEM</t>
  </si>
  <si>
    <t>PO BOX 173</t>
  </si>
  <si>
    <t>ANGELA</t>
  </si>
  <si>
    <t>COLSTRIP ELEM</t>
  </si>
  <si>
    <t>COLSTRIP</t>
  </si>
  <si>
    <t>COLSTRIP H S</t>
  </si>
  <si>
    <t>COLUMBUS ELEM</t>
  </si>
  <si>
    <t>433 N 3RD ST</t>
  </si>
  <si>
    <t>COLUMBUS</t>
  </si>
  <si>
    <t>COLUMBUS H S</t>
  </si>
  <si>
    <t>HARDIN</t>
  </si>
  <si>
    <t>COOKE CITY ELEM</t>
  </si>
  <si>
    <t>PO BOX 1070</t>
  </si>
  <si>
    <t>COOKE CITY</t>
  </si>
  <si>
    <t>CRAIG ELEM</t>
  </si>
  <si>
    <t>375 AUGUSTA STREET</t>
  </si>
  <si>
    <t>CRAIG</t>
  </si>
  <si>
    <t>CRESTON ELEM</t>
  </si>
  <si>
    <t>4495 MONTANA 35</t>
  </si>
  <si>
    <t>CULBERTSON ELEM</t>
  </si>
  <si>
    <t>BOX 459</t>
  </si>
  <si>
    <t>CULBERTSON</t>
  </si>
  <si>
    <t>CULBERTSON H S</t>
  </si>
  <si>
    <t>KINSEY ELEM</t>
  </si>
  <si>
    <t>HC 46 BOX 7801</t>
  </si>
  <si>
    <t>MILES CITY</t>
  </si>
  <si>
    <t>S Y ELEM</t>
  </si>
  <si>
    <t>HC 40 BOX 6592</t>
  </si>
  <si>
    <t>S H ELEM</t>
  </si>
  <si>
    <t>214 N COTTAGE</t>
  </si>
  <si>
    <t>CUSTER K-12 SCHOOLS</t>
  </si>
  <si>
    <t>BOX 69</t>
  </si>
  <si>
    <t>CUSTER</t>
  </si>
  <si>
    <t>DARBY K-12 SCHOOLS</t>
  </si>
  <si>
    <t>209 SCHOOL DRIVE</t>
  </si>
  <si>
    <t>DARBY</t>
  </si>
  <si>
    <t>DAVEY ELEM</t>
  </si>
  <si>
    <t>PO BOX 1829</t>
  </si>
  <si>
    <t>HAVRE</t>
  </si>
  <si>
    <t>LINDSAY ELEM</t>
  </si>
  <si>
    <t>PO BOX B</t>
  </si>
  <si>
    <t>LINDSAY</t>
  </si>
  <si>
    <t>DEER CREEK ELEM</t>
  </si>
  <si>
    <t>12 ROAD 564</t>
  </si>
  <si>
    <t>GLENDIVE</t>
  </si>
  <si>
    <t>DEEP CREEK ELEM</t>
  </si>
  <si>
    <t>1508 MILLEGAN ROAD</t>
  </si>
  <si>
    <t>GREAT FALLS</t>
  </si>
  <si>
    <t>DEER PARK ELEM</t>
  </si>
  <si>
    <t>2105 MIDDLE ROAD</t>
  </si>
  <si>
    <t>COLUMBIA FALLS</t>
  </si>
  <si>
    <t>DEERFIELD ELEM</t>
  </si>
  <si>
    <t>ROUTE 3 BOX 3139</t>
  </si>
  <si>
    <t>LEWISTOWN</t>
  </si>
  <si>
    <t>DENTON H S</t>
  </si>
  <si>
    <t>PO BOX 1048</t>
  </si>
  <si>
    <t>DENTON</t>
  </si>
  <si>
    <t>DENTON ELEM</t>
  </si>
  <si>
    <t>DESMET ELEM</t>
  </si>
  <si>
    <t>6355 PADRE LANE</t>
  </si>
  <si>
    <t>MISSOULA</t>
  </si>
  <si>
    <t>DIVIDE ELEM</t>
  </si>
  <si>
    <t>PO BOX 9</t>
  </si>
  <si>
    <t>DIVIDE</t>
  </si>
  <si>
    <t>DIXON ELEM</t>
  </si>
  <si>
    <t>DIXON</t>
  </si>
  <si>
    <t>DODSON ELEM</t>
  </si>
  <si>
    <t>BOX 278</t>
  </si>
  <si>
    <t>DODSON</t>
  </si>
  <si>
    <t>DODSON H S</t>
  </si>
  <si>
    <t>DRUMMOND ELEM</t>
  </si>
  <si>
    <t>BOX 349 108 WEST EDWARDS</t>
  </si>
  <si>
    <t>DRUMMOND</t>
  </si>
  <si>
    <t>DRUMMOND H S</t>
  </si>
  <si>
    <t>DUPUYER ELEM</t>
  </si>
  <si>
    <t>PO BOX 149</t>
  </si>
  <si>
    <t>DUPUYER</t>
  </si>
  <si>
    <t>DUTTON K-12 SCHOOLS</t>
  </si>
  <si>
    <t>101 2ND ST NE</t>
  </si>
  <si>
    <t>DUTTON</t>
  </si>
  <si>
    <t>EAST GLACIER PARK ELEM</t>
  </si>
  <si>
    <t>BOX 150</t>
  </si>
  <si>
    <t>E GLACIER PARK</t>
  </si>
  <si>
    <t>EDGAR ELEM</t>
  </si>
  <si>
    <t>BOX 84</t>
  </si>
  <si>
    <t>EDGAR</t>
  </si>
  <si>
    <t>EKALAKA ELEM</t>
  </si>
  <si>
    <t>PO BOX 458</t>
  </si>
  <si>
    <t>ELDER GROVE ELEM</t>
  </si>
  <si>
    <t>1532 SOUTH 64 STREET W</t>
  </si>
  <si>
    <t>ELLISTON ELEM</t>
  </si>
  <si>
    <t>PO BOX 160</t>
  </si>
  <si>
    <t>ELLISTON</t>
  </si>
  <si>
    <t>ELYSIAN ELEM</t>
  </si>
  <si>
    <t>6416 ELYSIAN ROAD</t>
  </si>
  <si>
    <t>ENNIS K-12 SCHOOLS</t>
  </si>
  <si>
    <t>BOX 517</t>
  </si>
  <si>
    <t>ENNIS</t>
  </si>
  <si>
    <t>EUREKA ELEM</t>
  </si>
  <si>
    <t>PO BOX 2000</t>
  </si>
  <si>
    <t>EUREKA</t>
  </si>
  <si>
    <t>FAIRFIELD ELEM</t>
  </si>
  <si>
    <t>BOX 399</t>
  </si>
  <si>
    <t>FAIRFIELD</t>
  </si>
  <si>
    <t>FAIRFIELD H S</t>
  </si>
  <si>
    <t>FAIRVIEW ELEM</t>
  </si>
  <si>
    <t>FAIRVIEW</t>
  </si>
  <si>
    <t>FAIR-MONT-EGAN ELEM</t>
  </si>
  <si>
    <t>797 FAIRMONT ROAD</t>
  </si>
  <si>
    <t>FAIRVIEW H S</t>
  </si>
  <si>
    <t>FISHTAIL ELEM</t>
  </si>
  <si>
    <t>PO BOX 75</t>
  </si>
  <si>
    <t>FISHTAIL</t>
  </si>
  <si>
    <t>WISE RIVER ELEM</t>
  </si>
  <si>
    <t>SCHOOL HOUSE ROAD</t>
  </si>
  <si>
    <t>WISE RIVER</t>
  </si>
  <si>
    <t>OLNEY-BISSELL ELEM</t>
  </si>
  <si>
    <t>5955 FARM TO MARKET ROAD</t>
  </si>
  <si>
    <t>WHITEFISH</t>
  </si>
  <si>
    <t>FLAXVILLE K-12 SCHOOLS</t>
  </si>
  <si>
    <t>BOX 89</t>
  </si>
  <si>
    <t>FLAXVILLE</t>
  </si>
  <si>
    <t>FORSYTH ELEM</t>
  </si>
  <si>
    <t>BOX 319</t>
  </si>
  <si>
    <t>FORSYTH</t>
  </si>
  <si>
    <t>FORSYTH H S</t>
  </si>
  <si>
    <t>FORT BENTON ELEM</t>
  </si>
  <si>
    <t>PO BOX 399</t>
  </si>
  <si>
    <t>FORT BENTON</t>
  </si>
  <si>
    <t>FORT BENTON H S</t>
  </si>
  <si>
    <t>FORTINE ELEM</t>
  </si>
  <si>
    <t>FORTINE</t>
  </si>
  <si>
    <t>FRAZER ELEM</t>
  </si>
  <si>
    <t>PO BOX 488</t>
  </si>
  <si>
    <t>FRAZER</t>
  </si>
  <si>
    <t>FRAZER H S</t>
  </si>
  <si>
    <t>FROID ELEM</t>
  </si>
  <si>
    <t>BOX 218</t>
  </si>
  <si>
    <t>FROID</t>
  </si>
  <si>
    <t>FROID H S</t>
  </si>
  <si>
    <t>FROMBERG ELEM</t>
  </si>
  <si>
    <t>PO BOX 189</t>
  </si>
  <si>
    <t>FROMBERG</t>
  </si>
  <si>
    <t>FROMBERG H S</t>
  </si>
  <si>
    <t>FRONTIER ELEM</t>
  </si>
  <si>
    <t>HCR 231 BOX 3043</t>
  </si>
  <si>
    <t>WOLF POINT</t>
  </si>
  <si>
    <t>GALATA ELEM</t>
  </si>
  <si>
    <t>BOX 76</t>
  </si>
  <si>
    <t>GALLATIN GATEWAY ELEM</t>
  </si>
  <si>
    <t>PO BOX 265</t>
  </si>
  <si>
    <t>GALLATIN GATEWAY</t>
  </si>
  <si>
    <t>GARDINER ELEM</t>
  </si>
  <si>
    <t>PO BOX 26</t>
  </si>
  <si>
    <t>GARDINER</t>
  </si>
  <si>
    <t>GARDINER H S</t>
  </si>
  <si>
    <t>GARFIELD COUNTY H S</t>
  </si>
  <si>
    <t>BOX 409</t>
  </si>
  <si>
    <t>JORDAN</t>
  </si>
  <si>
    <t>BIG DRY CREEK ELEM</t>
  </si>
  <si>
    <t>ROSS ELEM</t>
  </si>
  <si>
    <t>HC 67 BOX 5 C/O BROWNING</t>
  </si>
  <si>
    <t>MOSBY</t>
  </si>
  <si>
    <t>SAND SPRINGS ELEM</t>
  </si>
  <si>
    <t>GERALDINE ELEM</t>
  </si>
  <si>
    <t>PO BOX 347</t>
  </si>
  <si>
    <t>GERALDINE</t>
  </si>
  <si>
    <t>GERALDINE H S</t>
  </si>
  <si>
    <t>GEYSER ELEM</t>
  </si>
  <si>
    <t>PO BOX 70</t>
  </si>
  <si>
    <t>GEYSER</t>
  </si>
  <si>
    <t>GEYSER H S</t>
  </si>
  <si>
    <t>GILDFORD COLONY ELEM</t>
  </si>
  <si>
    <t>HCR 74 BOX 6</t>
  </si>
  <si>
    <t>GILDFORD</t>
  </si>
  <si>
    <t>GOLD CREEK ELEM</t>
  </si>
  <si>
    <t>PO BOX 330011</t>
  </si>
  <si>
    <t>GOLD CREEK</t>
  </si>
  <si>
    <t>GOLDEN RIDGE ELEM</t>
  </si>
  <si>
    <t>1130 3RD RD SW</t>
  </si>
  <si>
    <t>PHILIPSBURG K-12 SCHOOLS</t>
  </si>
  <si>
    <t>PO BOX 400</t>
  </si>
  <si>
    <t>PHILIPSBURG</t>
  </si>
  <si>
    <t>GRANT ELEM</t>
  </si>
  <si>
    <t>11700 HIGHWAY 324</t>
  </si>
  <si>
    <t>DILLON</t>
  </si>
  <si>
    <t>GRASS RANGE ELEM</t>
  </si>
  <si>
    <t>PO BOX 58</t>
  </si>
  <si>
    <t>GRASS RANGE H S</t>
  </si>
  <si>
    <t>GREENFIELD ELEM</t>
  </si>
  <si>
    <t>590 2ND ROAD NE</t>
  </si>
  <si>
    <t>GREYCLIFF ELEM</t>
  </si>
  <si>
    <t>PO BOX 65</t>
  </si>
  <si>
    <t>GREYCLIFF</t>
  </si>
  <si>
    <t>HALL ELEM</t>
  </si>
  <si>
    <t>BOX 22</t>
  </si>
  <si>
    <t>HALL</t>
  </si>
  <si>
    <t>HAWKS HOME ELEM</t>
  </si>
  <si>
    <t>HC 49 BOX 15</t>
  </si>
  <si>
    <t>HAMMOND</t>
  </si>
  <si>
    <t>PLENTY COUPS H S</t>
  </si>
  <si>
    <t>BOX 229</t>
  </si>
  <si>
    <t>PRYOR</t>
  </si>
  <si>
    <t>HARLEM ELEM</t>
  </si>
  <si>
    <t>PO BOX 339</t>
  </si>
  <si>
    <t>HARLEM</t>
  </si>
  <si>
    <t>HARLEM H S</t>
  </si>
  <si>
    <t>HARLOWTON ELEM</t>
  </si>
  <si>
    <t>PO BOX 288</t>
  </si>
  <si>
    <t>HARLOWTON</t>
  </si>
  <si>
    <t>HARLOWTON H S</t>
  </si>
  <si>
    <t>HARRISON K-12 SCHOOLS</t>
  </si>
  <si>
    <t>PO BOX 7</t>
  </si>
  <si>
    <t>HARRISON</t>
  </si>
  <si>
    <t>HAYS-LODGE POLE K-12 SCHLS</t>
  </si>
  <si>
    <t>PO BOX 110</t>
  </si>
  <si>
    <t>HAYS</t>
  </si>
  <si>
    <t>HEART BUTTE ELEM</t>
  </si>
  <si>
    <t>HELENA FLATS ELEM</t>
  </si>
  <si>
    <t>1000 HELENA FLATS ROAD</t>
  </si>
  <si>
    <t>HELMVILLE ELEM</t>
  </si>
  <si>
    <t>91 SCHOOLHOUSE RD</t>
  </si>
  <si>
    <t>HELMVILLE</t>
  </si>
  <si>
    <t>HIGHWOOD ELEM</t>
  </si>
  <si>
    <t>160 WEST STREET SOUTH</t>
  </si>
  <si>
    <t>HIGHWOOD</t>
  </si>
  <si>
    <t>HIGHWOOD H S</t>
  </si>
  <si>
    <t>HC 30 BOX 23</t>
  </si>
  <si>
    <t>HINSDALE ELEM</t>
  </si>
  <si>
    <t>PO BOX 398</t>
  </si>
  <si>
    <t>HINSDALE</t>
  </si>
  <si>
    <t>HINSDALE H S</t>
  </si>
  <si>
    <t>HOBSON K-12 SCHOOLS</t>
  </si>
  <si>
    <t>PO BOX 410</t>
  </si>
  <si>
    <t>HOBSON</t>
  </si>
  <si>
    <t>HOT SPRINGS ELEM</t>
  </si>
  <si>
    <t>PO BOX 1005</t>
  </si>
  <si>
    <t>HOT SPRINGS</t>
  </si>
  <si>
    <t>HOT SPRINGS H S</t>
  </si>
  <si>
    <t>HYSHAM K-12 SCHOOLS</t>
  </si>
  <si>
    <t>PO BOX 272</t>
  </si>
  <si>
    <t>HYSHAM</t>
  </si>
  <si>
    <t>INDEPENDENT ELEM</t>
  </si>
  <si>
    <t>2907 ROUNDUP ROAD</t>
  </si>
  <si>
    <t>J-I K-12 SCHOOLS</t>
  </si>
  <si>
    <t>PO BOX 89</t>
  </si>
  <si>
    <t>JOPLIN</t>
  </si>
  <si>
    <t>JACKSON ELEM</t>
  </si>
  <si>
    <t>PO BOX 835</t>
  </si>
  <si>
    <t>JACKSON</t>
  </si>
  <si>
    <t>JEFFERSON H S</t>
  </si>
  <si>
    <t>JOHNSTON ELEM</t>
  </si>
  <si>
    <t>HC 49 BOX 29</t>
  </si>
  <si>
    <t>JOLIET ELEM</t>
  </si>
  <si>
    <t>PO BOX 590</t>
  </si>
  <si>
    <t>JOLIET</t>
  </si>
  <si>
    <t>JOLIET H S</t>
  </si>
  <si>
    <t>JORDAN ELEM</t>
  </si>
  <si>
    <t>JUDITH GAP ELEM</t>
  </si>
  <si>
    <t>PO BOX 67</t>
  </si>
  <si>
    <t>JUDITH GAP</t>
  </si>
  <si>
    <t>JUDITH GAP H S</t>
  </si>
  <si>
    <t>KESTER ELEM</t>
  </si>
  <si>
    <t>HC 62 BOX 11</t>
  </si>
  <si>
    <t>KILA ELEM</t>
  </si>
  <si>
    <t>PO BOX 40</t>
  </si>
  <si>
    <t>KILA</t>
  </si>
  <si>
    <t>KING COLONY ELEM</t>
  </si>
  <si>
    <t>ROUTE 2 BOX 2288</t>
  </si>
  <si>
    <t>KIRCHER ELEM</t>
  </si>
  <si>
    <t>ROUTE 1 BOX 2352</t>
  </si>
  <si>
    <t>KNEES ELEM</t>
  </si>
  <si>
    <t>PO BOX 424</t>
  </si>
  <si>
    <t>K-G ELEM</t>
  </si>
  <si>
    <t>BOX 250</t>
  </si>
  <si>
    <t>K-G H S</t>
  </si>
  <si>
    <t>UPPER WEST SHORE ELEM</t>
  </si>
  <si>
    <t>PO BOX 195</t>
  </si>
  <si>
    <t>DAYTON</t>
  </si>
  <si>
    <t>SWAN LAKE-SALMON ELEM</t>
  </si>
  <si>
    <t>BOX 5086</t>
  </si>
  <si>
    <t>SWAN LAKE</t>
  </si>
  <si>
    <t>LAMBERT ELEM</t>
  </si>
  <si>
    <t>BOX 260</t>
  </si>
  <si>
    <t>LAMBERT</t>
  </si>
  <si>
    <t>LAMBERT H S</t>
  </si>
  <si>
    <t>LAME DEER ELEM</t>
  </si>
  <si>
    <t>LAMOTTE ELEM</t>
  </si>
  <si>
    <t>841 BEAR CANYON ROAD</t>
  </si>
  <si>
    <t>LANDUSKY ELEM</t>
  </si>
  <si>
    <t>HC 63 BOX 5140</t>
  </si>
  <si>
    <t>LAVINA K-12 SCHOOLS</t>
  </si>
  <si>
    <t>PO BOX 146</t>
  </si>
  <si>
    <t>LAVINA</t>
  </si>
  <si>
    <t>LENNEP ELEM</t>
  </si>
  <si>
    <t>LENNEP ROUTE</t>
  </si>
  <si>
    <t>MARTINSDALE</t>
  </si>
  <si>
    <t>LIMA K-12 SCHOOLS</t>
  </si>
  <si>
    <t>PO BOX 186</t>
  </si>
  <si>
    <t>LIMA</t>
  </si>
  <si>
    <t>LINCOLN COUNTY H S</t>
  </si>
  <si>
    <t>LINCOLN K-12 SCHOOLS</t>
  </si>
  <si>
    <t>PO BOX 39</t>
  </si>
  <si>
    <t>LINCOLN</t>
  </si>
  <si>
    <t>LLOYD ELEM</t>
  </si>
  <si>
    <t>ROUTE 73 BOX 12A</t>
  </si>
  <si>
    <t>LLOYD</t>
  </si>
  <si>
    <t>LODGE GRASS ELEM</t>
  </si>
  <si>
    <t>PO BOX 810</t>
  </si>
  <si>
    <t>LODGE GRASS</t>
  </si>
  <si>
    <t>LODGE GRASS H S</t>
  </si>
  <si>
    <t>LOLO ELEM</t>
  </si>
  <si>
    <t>11395 HIGHWAY 93 SOUTH</t>
  </si>
  <si>
    <t>LOLO</t>
  </si>
  <si>
    <t>LOMA ELEM</t>
  </si>
  <si>
    <t>BOX 185</t>
  </si>
  <si>
    <t>LOMA</t>
  </si>
  <si>
    <t>LONE ROCK ELEM</t>
  </si>
  <si>
    <t>1112 THREE MILE CREEK RD</t>
  </si>
  <si>
    <t>STEVENSVILLE</t>
  </si>
  <si>
    <t>LUSTRE ELEM</t>
  </si>
  <si>
    <t>HC 66 BOX 57</t>
  </si>
  <si>
    <t>LUTHER ELEM</t>
  </si>
  <si>
    <t>BOX 4398</t>
  </si>
  <si>
    <t>LUTHER</t>
  </si>
  <si>
    <t>ALDER ELEM</t>
  </si>
  <si>
    <t>ALDER</t>
  </si>
  <si>
    <t>Malmborg Elem</t>
  </si>
  <si>
    <t>MALTA K-12 SCHOOLS</t>
  </si>
  <si>
    <t>PO BOX 670</t>
  </si>
  <si>
    <t>MALTA</t>
  </si>
  <si>
    <t>MANHATTAN ELEM</t>
  </si>
  <si>
    <t>PO BOX 425</t>
  </si>
  <si>
    <t>MANHATTAN H S</t>
  </si>
  <si>
    <t>MARION ELEM</t>
  </si>
  <si>
    <t>205 GOPHER LANE</t>
  </si>
  <si>
    <t>MARION</t>
  </si>
  <si>
    <t>MCLEOD ELEM</t>
  </si>
  <si>
    <t>PO BOX 529</t>
  </si>
  <si>
    <t>MCLEOD</t>
  </si>
  <si>
    <t>MEDICINE LAKE K-12 SCHOOLS</t>
  </si>
  <si>
    <t>PO BOX 265 311 YOUNG ST</t>
  </si>
  <si>
    <t>MEDICINE LAKE</t>
  </si>
  <si>
    <t>MELROSE ELEM</t>
  </si>
  <si>
    <t>MELROSE</t>
  </si>
  <si>
    <t>MELSTONE ELEM</t>
  </si>
  <si>
    <t>BOX 97</t>
  </si>
  <si>
    <t>MELSTONE</t>
  </si>
  <si>
    <t>MELSTONE H S</t>
  </si>
  <si>
    <t>MELVILLE ELEM</t>
  </si>
  <si>
    <t>PO BOX 275</t>
  </si>
  <si>
    <t>MELVILLE</t>
  </si>
  <si>
    <t>MOLT ELEM</t>
  </si>
  <si>
    <t>MOLT</t>
  </si>
  <si>
    <t>MONFORTON ELEM</t>
  </si>
  <si>
    <t>6001 MONFORTON SCHOOL RD</t>
  </si>
  <si>
    <t>MONTANA CITY ELEM</t>
  </si>
  <si>
    <t>11 MCCLELLAN CREEK ROAD</t>
  </si>
  <si>
    <t>MOON CREEK ELEM</t>
  </si>
  <si>
    <t>BOX 1262</t>
  </si>
  <si>
    <t>MOORE ELEM</t>
  </si>
  <si>
    <t>509 HIGHLAND</t>
  </si>
  <si>
    <t>MOORE</t>
  </si>
  <si>
    <t>MOORE H S</t>
  </si>
  <si>
    <t>MORIN ELEM</t>
  </si>
  <si>
    <t>8824 PRYOR ROAD</t>
  </si>
  <si>
    <t>NASHUA K-12 SCHOOLS</t>
  </si>
  <si>
    <t>PO BOX 170</t>
  </si>
  <si>
    <t>NASHUA</t>
  </si>
  <si>
    <t>NORTH HARLEM COLONY ELEM</t>
  </si>
  <si>
    <t>PO BOX 489</t>
  </si>
  <si>
    <t>NOXON H S</t>
  </si>
  <si>
    <t>NYE ELEM</t>
  </si>
  <si>
    <t>BOX 699</t>
  </si>
  <si>
    <t>OPHEIM K-12 SCHOOLS</t>
  </si>
  <si>
    <t>BOX 108</t>
  </si>
  <si>
    <t>OPHEIM</t>
  </si>
  <si>
    <t>OPHIR ELEM</t>
  </si>
  <si>
    <t>45465 GALLATIN ROAD</t>
  </si>
  <si>
    <t>OUTLOOK K-12 SCHOOLS</t>
  </si>
  <si>
    <t>BOX 296</t>
  </si>
  <si>
    <t>OUTLOOK</t>
  </si>
  <si>
    <t>OVANDO ELEM</t>
  </si>
  <si>
    <t>4852 HIGHWAY #200</t>
  </si>
  <si>
    <t>OVANDO</t>
  </si>
  <si>
    <t>PARADISE ELEM</t>
  </si>
  <si>
    <t>PO BOX 126</t>
  </si>
  <si>
    <t>PARADISE</t>
  </si>
  <si>
    <t>PARK CITY ELEM</t>
  </si>
  <si>
    <t>PO BOX 278</t>
  </si>
  <si>
    <t>PARK CITY</t>
  </si>
  <si>
    <t>PARK CITY H S</t>
  </si>
  <si>
    <t>PASS CREEK ELEM</t>
  </si>
  <si>
    <t>3747 PASS CREEK ROAD</t>
  </si>
  <si>
    <t>BELGRADE</t>
  </si>
  <si>
    <t>PEERLESS K-12 SCHOOLS</t>
  </si>
  <si>
    <t>BOX 475</t>
  </si>
  <si>
    <t>PEERLESS</t>
  </si>
  <si>
    <t>PENDROY ELEM</t>
  </si>
  <si>
    <t>PENDROY</t>
  </si>
  <si>
    <t>PINE CREEK ELEM</t>
  </si>
  <si>
    <t>2575 EAST RIVER RD</t>
  </si>
  <si>
    <t>LIVINGSTON</t>
  </si>
  <si>
    <t>PINE GROVE ELEM</t>
  </si>
  <si>
    <t>PO BOX 35</t>
  </si>
  <si>
    <t>BRUSETT</t>
  </si>
  <si>
    <t>PIONEER ELEM</t>
  </si>
  <si>
    <t>1937 DOVER ROAD</t>
  </si>
  <si>
    <t>PLAINS ELEM</t>
  </si>
  <si>
    <t>BOX 549</t>
  </si>
  <si>
    <t>PLAINS H S</t>
  </si>
  <si>
    <t>PLENTYWOOD K-12 SCHOOLS</t>
  </si>
  <si>
    <t>100 EAST LAUREL AVENUE</t>
  </si>
  <si>
    <t>PLENTYWOOD</t>
  </si>
  <si>
    <t>PLEVNA K-12 SCHOOLS</t>
  </si>
  <si>
    <t>PO BOX 158</t>
  </si>
  <si>
    <t>PLEVNA</t>
  </si>
  <si>
    <t>POLARIS ELEM</t>
  </si>
  <si>
    <t>19200 HWY 278</t>
  </si>
  <si>
    <t>MIAMI ELEM</t>
  </si>
  <si>
    <t>617 SOUTH DELAWARE STREET</t>
  </si>
  <si>
    <t>CONRAD</t>
  </si>
  <si>
    <t>POPLAR ELEM</t>
  </si>
  <si>
    <t>POPLAR</t>
  </si>
  <si>
    <t>POPLAR H S</t>
  </si>
  <si>
    <t>POTOMAC ELEM</t>
  </si>
  <si>
    <t>29750 POTOMAC ROAD</t>
  </si>
  <si>
    <t>GARRISON ELEM</t>
  </si>
  <si>
    <t>ONE SCHOOL HOUSE RD</t>
  </si>
  <si>
    <t>GARRISON</t>
  </si>
  <si>
    <t>POWER ELEM</t>
  </si>
  <si>
    <t>PO BOX 155</t>
  </si>
  <si>
    <t>POWER</t>
  </si>
  <si>
    <t>POWER H S</t>
  </si>
  <si>
    <t>PRYOR ELEM</t>
  </si>
  <si>
    <t>RAMSAY ELEM</t>
  </si>
  <si>
    <t>PO BOX 105</t>
  </si>
  <si>
    <t>RAMSAY</t>
  </si>
  <si>
    <t>RAPELJE ELEM</t>
  </si>
  <si>
    <t>RAPELJE</t>
  </si>
  <si>
    <t>RAPELJE H S</t>
  </si>
  <si>
    <t>RAU ELEM</t>
  </si>
  <si>
    <t>HC 57 BOX 4030</t>
  </si>
  <si>
    <t>RAYNESFORD ELEM</t>
  </si>
  <si>
    <t>PO BOX 191</t>
  </si>
  <si>
    <t>RAYNESFORD</t>
  </si>
  <si>
    <t>RED LODGE ELEM</t>
  </si>
  <si>
    <t>PO BOX 1090</t>
  </si>
  <si>
    <t>RED LODGE</t>
  </si>
  <si>
    <t>RED LODGE H S</t>
  </si>
  <si>
    <t>REEDPOINT ELEM</t>
  </si>
  <si>
    <t>PO BOX 338</t>
  </si>
  <si>
    <t>REEDPOINT</t>
  </si>
  <si>
    <t>REEDPOINT H S</t>
  </si>
  <si>
    <t>REICHLE ELEM</t>
  </si>
  <si>
    <t>PO BOX 320097</t>
  </si>
  <si>
    <t>GLEN</t>
  </si>
  <si>
    <t>RICHEY ELEM</t>
  </si>
  <si>
    <t>BOX 60</t>
  </si>
  <si>
    <t>RICHEY</t>
  </si>
  <si>
    <t>RICHEY H S</t>
  </si>
  <si>
    <t>RINGLING ELEM</t>
  </si>
  <si>
    <t>PO BOX 157</t>
  </si>
  <si>
    <t>RINGLING</t>
  </si>
  <si>
    <t>ROBERTS K-12 SCHOOLS</t>
  </si>
  <si>
    <t>BOX 78</t>
  </si>
  <si>
    <t>ROBERTS</t>
  </si>
  <si>
    <t>ROCKY BOY ELEM</t>
  </si>
  <si>
    <t>RR 1 BOX 620</t>
  </si>
  <si>
    <t>RONAN H S</t>
  </si>
  <si>
    <t>DRAWER R</t>
  </si>
  <si>
    <t>RONAN</t>
  </si>
  <si>
    <t>ROSEBUD ELEM</t>
  </si>
  <si>
    <t>BOX 38</t>
  </si>
  <si>
    <t>ROSEBUD</t>
  </si>
  <si>
    <t>ROSEBUD H S</t>
  </si>
  <si>
    <t>ROUNDUP ELEM</t>
  </si>
  <si>
    <t>ROUNDUP</t>
  </si>
  <si>
    <t>ROUNDUP H S</t>
  </si>
  <si>
    <t>ROY K-12 SCHOOLS</t>
  </si>
  <si>
    <t>BOX 9</t>
  </si>
  <si>
    <t>ROY</t>
  </si>
  <si>
    <t>BLUE SKY K-12 SCHOOLS</t>
  </si>
  <si>
    <t>PO BOX 129</t>
  </si>
  <si>
    <t>RUDYARD</t>
  </si>
  <si>
    <t>RYEGATE K-12 SCHOOLS</t>
  </si>
  <si>
    <t>RYEGATE</t>
  </si>
  <si>
    <t>SACO ELEM</t>
  </si>
  <si>
    <t>BOX 298</t>
  </si>
  <si>
    <t>SACO</t>
  </si>
  <si>
    <t>SACO H S</t>
  </si>
  <si>
    <t>SAVAGE ELEM</t>
  </si>
  <si>
    <t>BOX 110</t>
  </si>
  <si>
    <t>SAVAGE</t>
  </si>
  <si>
    <t>SAVAGE H S</t>
  </si>
  <si>
    <t>SCOBEY K-12 SCHOOLS</t>
  </si>
  <si>
    <t>SCOBEY</t>
  </si>
  <si>
    <t>SEELEY LAKE ELEM</t>
  </si>
  <si>
    <t>PO BOX 840</t>
  </si>
  <si>
    <t>SEELEY LAKE</t>
  </si>
  <si>
    <t>SHAWMUT ELEM</t>
  </si>
  <si>
    <t>SHAWMUT</t>
  </si>
  <si>
    <t>SHEPHERD ELEM</t>
  </si>
  <si>
    <t>SHEPHERD</t>
  </si>
  <si>
    <t>SHEPHERD H S</t>
  </si>
  <si>
    <t>SHERIDAN ELEM</t>
  </si>
  <si>
    <t>PO BOX 586</t>
  </si>
  <si>
    <t>SHERIDAN</t>
  </si>
  <si>
    <t>SHERIDAN H S</t>
  </si>
  <si>
    <t>SUN RIVER VALLEY ELEM</t>
  </si>
  <si>
    <t>BOX 380</t>
  </si>
  <si>
    <t>SIMMS</t>
  </si>
  <si>
    <t>SPRING CREEK COLONY ELEM</t>
  </si>
  <si>
    <t>PO BOX 1185</t>
  </si>
  <si>
    <t>SPRINGDALE ELEM</t>
  </si>
  <si>
    <t>BOX 102</t>
  </si>
  <si>
    <t>SPRINGDALE</t>
  </si>
  <si>
    <t>SPRINGHILL ELEM</t>
  </si>
  <si>
    <t>6020 SPRINGHILL COMM ROAD</t>
  </si>
  <si>
    <t>ST REGIS K-12 SCHOOLS</t>
  </si>
  <si>
    <t>DRAWER K</t>
  </si>
  <si>
    <t>ST REGIS</t>
  </si>
  <si>
    <t>STANFORD K-12 SCHOOLS</t>
  </si>
  <si>
    <t>BOX 506</t>
  </si>
  <si>
    <t>STANFORD</t>
  </si>
  <si>
    <t>STEVENSVILLE ELEM</t>
  </si>
  <si>
    <t>300 PARK STREET</t>
  </si>
  <si>
    <t>STEVENSVILLE H S</t>
  </si>
  <si>
    <t>CENTERVILLE ELEM</t>
  </si>
  <si>
    <t>693 STOCKETT ROAD</t>
  </si>
  <si>
    <t>SAND COULEE</t>
  </si>
  <si>
    <t>CENTERVILLE H S</t>
  </si>
  <si>
    <t>SUNBURST K-12 SCHOOLS</t>
  </si>
  <si>
    <t>BOX 710</t>
  </si>
  <si>
    <t>SUNBURST</t>
  </si>
  <si>
    <t>SUNSET ELEM</t>
  </si>
  <si>
    <t>PO BOX 344</t>
  </si>
  <si>
    <t>GREENOUGH</t>
  </si>
  <si>
    <t>SUPERIOR K-12 SCHOOLS</t>
  </si>
  <si>
    <t>SUPERIOR</t>
  </si>
  <si>
    <t>SWAN RIVER ELEM</t>
  </si>
  <si>
    <t>1205 SWAN HIGHWAY</t>
  </si>
  <si>
    <t>SWAN VALLEY ELEM</t>
  </si>
  <si>
    <t>6423 HIGHWAY 83</t>
  </si>
  <si>
    <t>CONDON</t>
  </si>
  <si>
    <t>SWEET GRASS COUNTY H S</t>
  </si>
  <si>
    <t>PO BOX 886</t>
  </si>
  <si>
    <t>SYLVANITE ELEM</t>
  </si>
  <si>
    <t>11784 YAAK RIVER ROAD</t>
  </si>
  <si>
    <t>TARGET RANGE ELEM</t>
  </si>
  <si>
    <t>4095 SOUTH AVENUE WEST</t>
  </si>
  <si>
    <t>TERRY K-12 SCHOOLS</t>
  </si>
  <si>
    <t>BOX 187</t>
  </si>
  <si>
    <t>TERRY</t>
  </si>
  <si>
    <t>THOMPSON FALLS ELEM</t>
  </si>
  <si>
    <t>THOMPSON FALLS</t>
  </si>
  <si>
    <t>THOMPSON FALLS H S</t>
  </si>
  <si>
    <t>THREE FORKS ELEM</t>
  </si>
  <si>
    <t>212 EAST NEAL</t>
  </si>
  <si>
    <t>THREE FORKS</t>
  </si>
  <si>
    <t>THREE FORKS H S</t>
  </si>
  <si>
    <t>TRAIL CREEK ELEM</t>
  </si>
  <si>
    <t>TREGO ELEM</t>
  </si>
  <si>
    <t>TREGO</t>
  </si>
  <si>
    <t>TRINITY ELEM</t>
  </si>
  <si>
    <t>PO BOX 523</t>
  </si>
  <si>
    <t>CANYON CREEK</t>
  </si>
  <si>
    <t>TROUT CREEK ELEM</t>
  </si>
  <si>
    <t>85 PINE STREET</t>
  </si>
  <si>
    <t>TROUT CREEK</t>
  </si>
  <si>
    <t>TROY ELEM</t>
  </si>
  <si>
    <t>BOX 867</t>
  </si>
  <si>
    <t>TROY H S</t>
  </si>
  <si>
    <t>TURNER ELEM</t>
  </si>
  <si>
    <t>BOX 40</t>
  </si>
  <si>
    <t>TURNER</t>
  </si>
  <si>
    <t>TURNER H S</t>
  </si>
  <si>
    <t>TWIN BRIDGES K-12 SCHOOLS</t>
  </si>
  <si>
    <t>BOX 419</t>
  </si>
  <si>
    <t>TWIN BRIDGES</t>
  </si>
  <si>
    <t>TWIN BUTTES ELEM</t>
  </si>
  <si>
    <t>HC 32 BOX 4916</t>
  </si>
  <si>
    <t>ULM ELEM</t>
  </si>
  <si>
    <t>ULM</t>
  </si>
  <si>
    <t>VALIER ELEM</t>
  </si>
  <si>
    <t>PO BOX 528</t>
  </si>
  <si>
    <t>VALIER</t>
  </si>
  <si>
    <t>VALIER H S</t>
  </si>
  <si>
    <t>VALLEY VIEW ELEM</t>
  </si>
  <si>
    <t>7000 VALLEY VIEW ROAD</t>
  </si>
  <si>
    <t>POLSON</t>
  </si>
  <si>
    <t>VAN NORMAN ELEM</t>
  </si>
  <si>
    <t>HC 62 BOX 354</t>
  </si>
  <si>
    <t>VICTOR K-12 SCHOOLS</t>
  </si>
  <si>
    <t>425 4TH AVENUE</t>
  </si>
  <si>
    <t>VICTOR</t>
  </si>
  <si>
    <t>VIDA ELEM</t>
  </si>
  <si>
    <t>BOX 31</t>
  </si>
  <si>
    <t>VIDA</t>
  </si>
  <si>
    <t>WARRICK ELEM</t>
  </si>
  <si>
    <t>HC 76 BOX 924</t>
  </si>
  <si>
    <t>WEST VALLEY ELEM</t>
  </si>
  <si>
    <t>2290 FARM TO MARKET ROAD</t>
  </si>
  <si>
    <t>WEST YELLOWSTONE K-12</t>
  </si>
  <si>
    <t>BOX 460</t>
  </si>
  <si>
    <t>WEST YELLOWSTONE</t>
  </si>
  <si>
    <t>WESTBY K-12 SCHOOLS</t>
  </si>
  <si>
    <t>PO BOX 109</t>
  </si>
  <si>
    <t>WESTBY</t>
  </si>
  <si>
    <t>WHITEHALL ELEM</t>
  </si>
  <si>
    <t>BOX 1109</t>
  </si>
  <si>
    <t>WHITEHALL</t>
  </si>
  <si>
    <t>WHITEHALL H S</t>
  </si>
  <si>
    <t>WHITEWATER K-12 SCHOOLS</t>
  </si>
  <si>
    <t>PO BOX 46</t>
  </si>
  <si>
    <t>WHITEWATER</t>
  </si>
  <si>
    <t>WHITLASH ELEM</t>
  </si>
  <si>
    <t>BOX 91</t>
  </si>
  <si>
    <t>WHITLASH</t>
  </si>
  <si>
    <t>WIBAUX K-12 SCHOOLS</t>
  </si>
  <si>
    <t>ROUTE 1 BOX 2073</t>
  </si>
  <si>
    <t>WIBAUX</t>
  </si>
  <si>
    <t>WILLOW CREEK ELEM</t>
  </si>
  <si>
    <t>WILLOW CREEK</t>
  </si>
  <si>
    <t>WILLOW CREEK H S</t>
  </si>
  <si>
    <t>WINIFRED K-12 SCHOOLS</t>
  </si>
  <si>
    <t>BOX 109</t>
  </si>
  <si>
    <t>WINIFRED</t>
  </si>
  <si>
    <t>WINNETT K-12 SCHOOLS</t>
  </si>
  <si>
    <t>BOX 167</t>
  </si>
  <si>
    <t>WINNETT</t>
  </si>
  <si>
    <t>WISDOM ELEM</t>
  </si>
  <si>
    <t>WOLF CREEK ELEM</t>
  </si>
  <si>
    <t>C/O B J YOUNG BOX 200</t>
  </si>
  <si>
    <t>WOODMAN ELEM</t>
  </si>
  <si>
    <t>18470 HIGHWAY 12 WEST</t>
  </si>
  <si>
    <t>WHITE SULPHUR SPGS ELEM</t>
  </si>
  <si>
    <t>PO BOX C</t>
  </si>
  <si>
    <t>WHT SLPHR SPRGS</t>
  </si>
  <si>
    <t>WHITE SULPHUR SPGS H S</t>
  </si>
  <si>
    <t>WYOLA ELEM</t>
  </si>
  <si>
    <t>PO BOX 66</t>
  </si>
  <si>
    <t>WYOLA</t>
  </si>
  <si>
    <t>YAAK ELEM</t>
  </si>
  <si>
    <t>30117 YAAK RIVER ROAD</t>
  </si>
  <si>
    <t>YELLOWSTONE ACADEMY ELEM</t>
  </si>
  <si>
    <t>1732 SOUTH 72ND STREET W</t>
  </si>
  <si>
    <t>ZURICH ELEM</t>
  </si>
  <si>
    <t>RR1 BOX 53</t>
  </si>
  <si>
    <t>ROCKY BOY H S</t>
  </si>
  <si>
    <t>CUT BANK ELEM</t>
  </si>
  <si>
    <t>101 3RD AVENUE SE</t>
  </si>
  <si>
    <t>CUT BANK</t>
  </si>
  <si>
    <t>MOUNTAIN VIEW ELEM</t>
  </si>
  <si>
    <t>PO BOX 1255</t>
  </si>
  <si>
    <t>ANACONDA ELEM</t>
  </si>
  <si>
    <t>PO BOX 1281</t>
  </si>
  <si>
    <t>ANACONDA</t>
  </si>
  <si>
    <t>6,N</t>
  </si>
  <si>
    <t>BROWNING ELEM</t>
  </si>
  <si>
    <t>6,7</t>
  </si>
  <si>
    <t>BUTTE ELEM</t>
  </si>
  <si>
    <t>111 NORTH MONTANA</t>
  </si>
  <si>
    <t>BUTTE</t>
  </si>
  <si>
    <t>7,N</t>
  </si>
  <si>
    <t>COLUMBIA FALLS ELEM</t>
  </si>
  <si>
    <t>PO BOX 1259</t>
  </si>
  <si>
    <t>COLUMBIA FALLS H S</t>
  </si>
  <si>
    <t>CORVALLIS K-12 SCHOOLS</t>
  </si>
  <si>
    <t>PO BOX 700</t>
  </si>
  <si>
    <t>CORVALLIS</t>
  </si>
  <si>
    <t>HAMILTON K-12 SCHOOLS</t>
  </si>
  <si>
    <t>217 DALY AVENUE</t>
  </si>
  <si>
    <t>HAMILTON</t>
  </si>
  <si>
    <t>HARDIN ELEM</t>
  </si>
  <si>
    <t>ROUTE 1 BOX 1001</t>
  </si>
  <si>
    <t>HARDIN H S</t>
  </si>
  <si>
    <t>HAVRE ELEM</t>
  </si>
  <si>
    <t>BOX 7791</t>
  </si>
  <si>
    <t>LIBBY K-12 SCHOOLS</t>
  </si>
  <si>
    <t>724 LOUISIANA AVE</t>
  </si>
  <si>
    <t>LIBBY</t>
  </si>
  <si>
    <t>6,7,N</t>
  </si>
  <si>
    <t>MILES CITY ELEM</t>
  </si>
  <si>
    <t>1604 MAIN STREET</t>
  </si>
  <si>
    <t>POLSON ELEM</t>
  </si>
  <si>
    <t>111 4TH AVENUE EAST</t>
  </si>
  <si>
    <t>RONAN ELEM</t>
  </si>
  <si>
    <t>WOLF POINT ELEM</t>
  </si>
  <si>
    <t>220 4TH AVENUE SOUTH</t>
  </si>
  <si>
    <t>WOLF POINT H S</t>
  </si>
  <si>
    <t>HELENA ELEM</t>
  </si>
  <si>
    <t>55 SOUTH RODNEY</t>
  </si>
  <si>
    <t>MONT SCH FOR DEAF BLIND</t>
  </si>
  <si>
    <t>3911 CENTRAL AVENUE</t>
  </si>
  <si>
    <t>ANACONDA H S</t>
  </si>
  <si>
    <t>BEAVERHEAD COUNTY H S</t>
  </si>
  <si>
    <t>104 NORTH PACIFIC STREET</t>
  </si>
  <si>
    <t>BELGRADE ELEM</t>
  </si>
  <si>
    <t>PO BOX 166</t>
  </si>
  <si>
    <t>BELGRADE H S</t>
  </si>
  <si>
    <t>BILLINGS ELEM</t>
  </si>
  <si>
    <t>415 NORTH 30TH STREET</t>
  </si>
  <si>
    <t>2,N</t>
  </si>
  <si>
    <t>BILLINGS H S</t>
  </si>
  <si>
    <t>BOZEMAN ELEM</t>
  </si>
  <si>
    <t>PO BOX 520</t>
  </si>
  <si>
    <t>BOZEMAN H S</t>
  </si>
  <si>
    <t>BUTTE H S</t>
  </si>
  <si>
    <t>CONRAD H S</t>
  </si>
  <si>
    <t>215 SOUTH MARYLAND</t>
  </si>
  <si>
    <t>CONRAD ELEM</t>
  </si>
  <si>
    <t>CUSTER COUNTY H S</t>
  </si>
  <si>
    <t>CUT BANK H S</t>
  </si>
  <si>
    <t>DAWSON H S</t>
  </si>
  <si>
    <t>BOX 701</t>
  </si>
  <si>
    <t>DEER LODGE ELEM</t>
  </si>
  <si>
    <t>444 MONTANA AVENUE</t>
  </si>
  <si>
    <t>DEER LODGE</t>
  </si>
  <si>
    <t>DILLON ELEM</t>
  </si>
  <si>
    <t>225 EAST REEDER</t>
  </si>
  <si>
    <t>EAST HELENA ELEM</t>
  </si>
  <si>
    <t>PO BOX 1280</t>
  </si>
  <si>
    <t>EAST HELENA</t>
  </si>
  <si>
    <t>FERGUS H S</t>
  </si>
  <si>
    <t>215 7TH AVENUE SOUTH</t>
  </si>
  <si>
    <t>EVERGREEN ELEM</t>
  </si>
  <si>
    <t>18 WEST EVERGREEN DRIVE</t>
  </si>
  <si>
    <t>FLORENCE-CARLTON K-12 SCHLS</t>
  </si>
  <si>
    <t>5602 OLD HIGHWAY 93</t>
  </si>
  <si>
    <t>FLORENCE</t>
  </si>
  <si>
    <t>FRENCHTOWN K-12 SCHOOLS</t>
  </si>
  <si>
    <t>PO BOX 117</t>
  </si>
  <si>
    <t>FRENCHTOWN</t>
  </si>
  <si>
    <t>GLASGOW K-12 SCHOOLS</t>
  </si>
  <si>
    <t>BOX 28</t>
  </si>
  <si>
    <t>GLASGOW</t>
  </si>
  <si>
    <t>GLENDIVE ELEM</t>
  </si>
  <si>
    <t>GREAT FALLS ELEM</t>
  </si>
  <si>
    <t>PO BOX 2429</t>
  </si>
  <si>
    <t>2,4</t>
  </si>
  <si>
    <t>GREAT FALLS H S</t>
  </si>
  <si>
    <t>HAVRE H S</t>
  </si>
  <si>
    <t>HELENA H S</t>
  </si>
  <si>
    <t>HELLGATE ELEM</t>
  </si>
  <si>
    <t>2385 FLYNN LANE</t>
  </si>
  <si>
    <t>HUNTLEY PROJECT K-12 SCHOOLS</t>
  </si>
  <si>
    <t>1477 ASH STREET</t>
  </si>
  <si>
    <t>WORDEN</t>
  </si>
  <si>
    <t>FLATHEAD H S</t>
  </si>
  <si>
    <t>233 FIRST AVE EAST</t>
  </si>
  <si>
    <t>KALISPELL ELEM</t>
  </si>
  <si>
    <t>LAUREL ELEM</t>
  </si>
  <si>
    <t>410 COLORADO AVENUE</t>
  </si>
  <si>
    <t>LAUREL</t>
  </si>
  <si>
    <t>4,N</t>
  </si>
  <si>
    <t>LAUREL H S</t>
  </si>
  <si>
    <t>LEWISTOWN ELEM</t>
  </si>
  <si>
    <t>LIVINGSTON ELEM</t>
  </si>
  <si>
    <t>132 SOUTH B STREET</t>
  </si>
  <si>
    <t>LOCKWOOD ELEM</t>
  </si>
  <si>
    <t>1932 US HIGHWAY 87</t>
  </si>
  <si>
    <t>MISSOULA H S</t>
  </si>
  <si>
    <t>215 SOUTH 6TH WEST</t>
  </si>
  <si>
    <t>5,7</t>
  </si>
  <si>
    <t>MISSOULA ELEM</t>
  </si>
  <si>
    <t>PARK H S</t>
  </si>
  <si>
    <t>POLSON H S</t>
  </si>
  <si>
    <t>POWELL COUNTY H S</t>
  </si>
  <si>
    <t>709 MISSOURI AVENUE</t>
  </si>
  <si>
    <t>SHELBY ELEM</t>
  </si>
  <si>
    <t>1010 OILFIELD AVENUE</t>
  </si>
  <si>
    <t>SHELBY</t>
  </si>
  <si>
    <t>SHELBY H S</t>
  </si>
  <si>
    <t>SIDNEY ELEM</t>
  </si>
  <si>
    <t>121 5TH STREET SW</t>
  </si>
  <si>
    <t>SIDNEY H S</t>
  </si>
  <si>
    <t>SIMMS H S</t>
  </si>
  <si>
    <t>WHITEFISH ELEM</t>
  </si>
  <si>
    <t>600 EAST SECOND STREET</t>
  </si>
  <si>
    <t>WHITEFISH H S</t>
  </si>
  <si>
    <t xml:space="preserve">375 Jackson Creek Road </t>
  </si>
  <si>
    <t>Bozeman</t>
  </si>
  <si>
    <t xml:space="preserve">13233 Cottonwood Road </t>
  </si>
  <si>
    <r>
      <t xml:space="preserve">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
</t>
    </r>
    <r>
      <rPr>
        <b/>
        <sz val="9"/>
        <rFont val="Times New Roman"/>
        <family val="1"/>
      </rPr>
      <t xml:space="preserve">PLEASE NOTE: In some instances, it is possible for the funding formula to yield a grant award of $0. </t>
    </r>
    <r>
      <rPr>
        <sz val="9"/>
        <rFont val="Times New Roman"/>
        <family val="1"/>
      </rPr>
      <t xml:space="preserve"> 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r>
  </si>
  <si>
    <t>Sum of Allocations (to be subtracted)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</si>
</sst>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
    <numFmt numFmtId="168" formatCode="[&lt;=9999999]###\-####;\(###\)\ ###\-####"/>
    <numFmt numFmtId="169" formatCode="00000"/>
    <numFmt numFmtId="170" formatCode="0000000000"/>
    <numFmt numFmtId="171" formatCode="0.000"/>
  </numFmts>
  <fonts count="6">
    <font>
      <sz val="10"/>
      <name val="Arial"/>
      <family val="0"/>
    </font>
    <font>
      <u val="single"/>
      <sz val="10"/>
      <color indexed="36"/>
      <name val="Arial"/>
      <family val="0"/>
    </font>
    <font>
      <u val="single"/>
      <sz val="10"/>
      <color indexed="12"/>
      <name val="Arial"/>
      <family val="0"/>
    </font>
    <font>
      <b/>
      <sz val="10"/>
      <name val="Arial"/>
      <family val="2"/>
    </font>
    <font>
      <sz val="9"/>
      <name val="Times New Roman"/>
      <family val="1"/>
    </font>
    <font>
      <b/>
      <sz val="9"/>
      <name val="Times New Roman"/>
      <family val="1"/>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166" fontId="3" fillId="0" borderId="0" xfId="0" applyNumberFormat="1" applyFont="1" applyAlignment="1">
      <alignment/>
    </xf>
    <xf numFmtId="167"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Fill="1" applyAlignment="1">
      <alignment/>
    </xf>
    <xf numFmtId="171" fontId="0" fillId="0" borderId="0" xfId="0" applyNumberFormat="1" applyAlignment="1">
      <alignment/>
    </xf>
    <xf numFmtId="166" fontId="3" fillId="0" borderId="0" xfId="0" applyNumberFormat="1" applyFont="1" applyAlignment="1">
      <alignment horizontal="center"/>
    </xf>
    <xf numFmtId="0"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171" fontId="3" fillId="0" borderId="0" xfId="0" applyNumberFormat="1" applyFont="1" applyAlignment="1">
      <alignment horizontal="center"/>
    </xf>
    <xf numFmtId="0" fontId="3" fillId="2" borderId="0" xfId="0" applyFont="1" applyFill="1" applyBorder="1" applyAlignment="1">
      <alignment wrapText="1"/>
    </xf>
    <xf numFmtId="164" fontId="3" fillId="2" borderId="0" xfId="0" applyNumberFormat="1" applyFont="1" applyFill="1" applyBorder="1" applyAlignment="1">
      <alignment wrapText="1"/>
    </xf>
    <xf numFmtId="0" fontId="3" fillId="2" borderId="1" xfId="0" applyFont="1" applyFill="1" applyBorder="1" applyAlignment="1">
      <alignment horizontal="left" textRotation="75" wrapText="1"/>
    </xf>
    <xf numFmtId="0" fontId="3" fillId="3" borderId="1" xfId="0" applyFont="1" applyFill="1" applyBorder="1" applyAlignment="1">
      <alignment horizontal="left" textRotation="75" wrapText="1"/>
    </xf>
    <xf numFmtId="0" fontId="3" fillId="0" borderId="1" xfId="0" applyFont="1" applyFill="1" applyBorder="1" applyAlignment="1">
      <alignment horizontal="left" textRotation="75" wrapText="1"/>
    </xf>
    <xf numFmtId="14" fontId="3" fillId="0" borderId="1" xfId="0" applyNumberFormat="1" applyFont="1" applyFill="1" applyBorder="1" applyAlignment="1">
      <alignment horizontal="left" textRotation="75" wrapText="1"/>
    </xf>
    <xf numFmtId="171" fontId="3" fillId="2" borderId="1" xfId="0" applyNumberFormat="1" applyFont="1" applyFill="1" applyBorder="1" applyAlignment="1">
      <alignment horizontal="left" textRotation="75" wrapText="1"/>
    </xf>
    <xf numFmtId="0" fontId="3" fillId="0" borderId="1" xfId="0" applyFont="1" applyBorder="1" applyAlignment="1">
      <alignment horizontal="left" textRotation="75" wrapText="1"/>
    </xf>
    <xf numFmtId="0" fontId="3" fillId="0" borderId="2" xfId="0" applyFont="1" applyFill="1" applyBorder="1" applyAlignment="1" applyProtection="1">
      <alignment horizontal="left" textRotation="75" wrapText="1"/>
      <protection locked="0"/>
    </xf>
    <xf numFmtId="0" fontId="3" fillId="0" borderId="2" xfId="0" applyFont="1" applyFill="1" applyBorder="1" applyAlignment="1" applyProtection="1">
      <alignment horizontal="right" textRotation="75" wrapText="1"/>
      <protection locked="0"/>
    </xf>
    <xf numFmtId="1" fontId="3" fillId="0" borderId="3" xfId="0" applyNumberFormat="1" applyFont="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3" fillId="0" borderId="4" xfId="0" applyFont="1" applyFill="1" applyBorder="1" applyAlignment="1">
      <alignment horizontal="center"/>
    </xf>
    <xf numFmtId="171" fontId="3" fillId="0" borderId="4" xfId="0" applyNumberFormat="1" applyFont="1" applyBorder="1" applyAlignment="1">
      <alignment horizontal="center"/>
    </xf>
    <xf numFmtId="0" fontId="3" fillId="3" borderId="4" xfId="0" applyFont="1" applyFill="1" applyBorder="1" applyAlignment="1">
      <alignment horizontal="center"/>
    </xf>
    <xf numFmtId="0" fontId="0" fillId="0" borderId="3" xfId="0" applyBorder="1" applyAlignment="1">
      <alignment/>
    </xf>
    <xf numFmtId="0" fontId="0" fillId="0" borderId="3" xfId="0" applyBorder="1" applyAlignment="1">
      <alignment horizontal="right"/>
    </xf>
    <xf numFmtId="169" fontId="0" fillId="0" borderId="0" xfId="0" applyNumberFormat="1" applyAlignment="1">
      <alignment/>
    </xf>
    <xf numFmtId="0" fontId="0" fillId="0" borderId="0" xfId="0" applyAlignment="1" applyProtection="1">
      <alignment/>
      <protection locked="0"/>
    </xf>
    <xf numFmtId="171" fontId="0" fillId="0" borderId="0" xfId="0" applyNumberFormat="1" applyAlignment="1">
      <alignment horizontal="left"/>
    </xf>
    <xf numFmtId="0" fontId="0" fillId="0" borderId="0" xfId="0" applyAlignment="1">
      <alignment horizontal="right"/>
    </xf>
    <xf numFmtId="166" fontId="0" fillId="0" borderId="0" xfId="0" applyNumberFormat="1" applyAlignment="1">
      <alignment/>
    </xf>
    <xf numFmtId="0" fontId="0" fillId="3" borderId="0" xfId="0" applyFill="1" applyAlignment="1">
      <alignment/>
    </xf>
    <xf numFmtId="169" fontId="0" fillId="3" borderId="0" xfId="0" applyNumberFormat="1" applyFill="1" applyAlignment="1">
      <alignment/>
    </xf>
    <xf numFmtId="164" fontId="0" fillId="3" borderId="0" xfId="0" applyNumberFormat="1" applyFill="1" applyAlignment="1">
      <alignment/>
    </xf>
    <xf numFmtId="0" fontId="0" fillId="3" borderId="0" xfId="0" applyFill="1" applyAlignment="1">
      <alignment horizontal="left"/>
    </xf>
    <xf numFmtId="0" fontId="0" fillId="3" borderId="0" xfId="0" applyFill="1" applyAlignment="1" applyProtection="1">
      <alignment/>
      <protection locked="0"/>
    </xf>
    <xf numFmtId="171" fontId="0" fillId="3" borderId="0" xfId="0" applyNumberFormat="1" applyFill="1" applyAlignment="1">
      <alignment horizontal="left"/>
    </xf>
    <xf numFmtId="0" fontId="0" fillId="3" borderId="0" xfId="0" applyFill="1" applyAlignment="1">
      <alignment horizontal="right"/>
    </xf>
    <xf numFmtId="166" fontId="3" fillId="2" borderId="0" xfId="0" applyNumberFormat="1" applyFont="1" applyFill="1" applyBorder="1" applyAlignment="1">
      <alignment horizontal="center" wrapText="1"/>
    </xf>
    <xf numFmtId="167"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169" fontId="0" fillId="0" borderId="0" xfId="0" applyNumberFormat="1" applyFill="1" applyAlignment="1">
      <alignment/>
    </xf>
    <xf numFmtId="164" fontId="0" fillId="0" borderId="0" xfId="0" applyNumberFormat="1" applyFill="1" applyAlignment="1">
      <alignment/>
    </xf>
    <xf numFmtId="0" fontId="0" fillId="0" borderId="0" xfId="0" applyFill="1" applyAlignment="1">
      <alignment horizontal="left"/>
    </xf>
    <xf numFmtId="0" fontId="0" fillId="0" borderId="0" xfId="0" applyFill="1" applyAlignment="1" applyProtection="1">
      <alignment/>
      <protection locked="0"/>
    </xf>
    <xf numFmtId="171" fontId="0" fillId="0" borderId="0" xfId="0" applyNumberFormat="1" applyFill="1" applyAlignment="1">
      <alignment horizontal="left"/>
    </xf>
    <xf numFmtId="0" fontId="0" fillId="0" borderId="0" xfId="0" applyFill="1" applyAlignment="1">
      <alignment horizontal="right"/>
    </xf>
    <xf numFmtId="171" fontId="0" fillId="3" borderId="0" xfId="0" applyNumberFormat="1" applyFill="1" applyAlignment="1">
      <alignment/>
    </xf>
    <xf numFmtId="0" fontId="3" fillId="0" borderId="0" xfId="0" applyFont="1" applyAlignment="1">
      <alignment textRotation="75"/>
    </xf>
    <xf numFmtId="3" fontId="0" fillId="0" borderId="0" xfId="0" applyNumberFormat="1" applyFill="1" applyAlignment="1">
      <alignment/>
    </xf>
    <xf numFmtId="0" fontId="4" fillId="0" borderId="0" xfId="0" applyFont="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386"/>
  <sheetViews>
    <sheetView tabSelected="1" zoomScale="75" zoomScaleNormal="75" workbookViewId="0" topLeftCell="A1">
      <pane ySplit="11" topLeftCell="BM12" activePane="bottomLeft" state="frozen"/>
      <selection pane="topLeft" activeCell="A1" sqref="A1"/>
      <selection pane="bottomLeft" activeCell="AP3" sqref="AP3"/>
    </sheetView>
  </sheetViews>
  <sheetFormatPr defaultColWidth="9.140625" defaultRowHeight="12.75"/>
  <cols>
    <col min="1" max="1" width="9.28125" style="0" bestFit="1" customWidth="1"/>
    <col min="2" max="2" width="9.421875" style="0" bestFit="1" customWidth="1"/>
    <col min="3" max="3" width="31.421875" style="0" bestFit="1" customWidth="1"/>
    <col min="4" max="4" width="30.421875" style="0" hidden="1" customWidth="1"/>
    <col min="5" max="5" width="21.57421875" style="0" bestFit="1" customWidth="1"/>
    <col min="6" max="6" width="10.421875" style="0" hidden="1" customWidth="1"/>
    <col min="7" max="7" width="7.421875" style="0" hidden="1" customWidth="1"/>
    <col min="8" max="8" width="11.7109375" style="0" hidden="1" customWidth="1"/>
    <col min="9" max="9" width="4.00390625" style="0" bestFit="1" customWidth="1"/>
    <col min="10" max="12" width="6.57421875" style="0" bestFit="1" customWidth="1"/>
    <col min="13" max="13" width="4.140625" style="0" bestFit="1" customWidth="1"/>
    <col min="14" max="15" width="6.57421875" style="0" bestFit="1" customWidth="1"/>
    <col min="16" max="16" width="7.140625" style="0" hidden="1" customWidth="1"/>
    <col min="17" max="21" width="6.57421875" style="0" hidden="1" customWidth="1"/>
    <col min="22" max="22" width="7.00390625" style="0" bestFit="1" customWidth="1"/>
    <col min="23" max="24" width="6.57421875" style="0" bestFit="1" customWidth="1"/>
    <col min="25" max="25" width="5.140625" style="0" bestFit="1" customWidth="1"/>
    <col min="26" max="29" width="4.00390625" style="0" hidden="1" customWidth="1"/>
    <col min="30" max="31" width="6.57421875" style="0" hidden="1" customWidth="1"/>
    <col min="32" max="32" width="6.28125" style="0" hidden="1" customWidth="1"/>
    <col min="33" max="36" width="4.00390625" style="0" hidden="1" customWidth="1"/>
    <col min="37" max="37" width="5.28125" style="0" hidden="1" customWidth="1"/>
    <col min="38" max="38" width="6.28125" style="0" hidden="1" customWidth="1"/>
    <col min="39" max="41" width="4.00390625" style="0" hidden="1" customWidth="1"/>
  </cols>
  <sheetData>
    <row r="1" spans="1:21" ht="12.75" customHeight="1">
      <c r="A1" s="1" t="s">
        <v>0</v>
      </c>
      <c r="B1" s="2"/>
      <c r="G1" s="3"/>
      <c r="I1" s="4"/>
      <c r="O1" s="5"/>
      <c r="P1" s="6"/>
      <c r="U1" s="5"/>
    </row>
    <row r="2" spans="1:21" ht="12.75" customHeight="1">
      <c r="A2" s="1" t="s">
        <v>1</v>
      </c>
      <c r="B2" s="2"/>
      <c r="G2" s="3"/>
      <c r="I2" s="4"/>
      <c r="O2" s="5"/>
      <c r="P2" s="6"/>
      <c r="U2" s="5"/>
    </row>
    <row r="3" spans="1:25" ht="12.75" customHeight="1">
      <c r="A3" s="59" t="s">
        <v>1050</v>
      </c>
      <c r="B3" s="60"/>
      <c r="C3" s="60"/>
      <c r="D3" s="60"/>
      <c r="E3" s="60"/>
      <c r="F3" s="60"/>
      <c r="G3" s="60"/>
      <c r="H3" s="60"/>
      <c r="I3" s="60"/>
      <c r="J3" s="60"/>
      <c r="K3" s="60"/>
      <c r="L3" s="60"/>
      <c r="M3" s="60"/>
      <c r="N3" s="60"/>
      <c r="O3" s="60"/>
      <c r="P3" s="60"/>
      <c r="Q3" s="60"/>
      <c r="R3" s="60"/>
      <c r="S3" s="60"/>
      <c r="T3" s="60"/>
      <c r="U3" s="60"/>
      <c r="V3" s="60"/>
      <c r="W3" s="60"/>
      <c r="X3" s="60"/>
      <c r="Y3" s="60"/>
    </row>
    <row r="4" spans="1:25" ht="12.75" customHeight="1">
      <c r="A4" s="60"/>
      <c r="B4" s="60"/>
      <c r="C4" s="60"/>
      <c r="D4" s="60"/>
      <c r="E4" s="60"/>
      <c r="F4" s="60"/>
      <c r="G4" s="60"/>
      <c r="H4" s="60"/>
      <c r="I4" s="60"/>
      <c r="J4" s="60"/>
      <c r="K4" s="60"/>
      <c r="L4" s="60"/>
      <c r="M4" s="60"/>
      <c r="N4" s="60"/>
      <c r="O4" s="60"/>
      <c r="P4" s="60"/>
      <c r="Q4" s="60"/>
      <c r="R4" s="60"/>
      <c r="S4" s="60"/>
      <c r="T4" s="60"/>
      <c r="U4" s="60"/>
      <c r="V4" s="60"/>
      <c r="W4" s="60"/>
      <c r="X4" s="60"/>
      <c r="Y4" s="60"/>
    </row>
    <row r="5" spans="1:25" ht="12.75" customHeight="1">
      <c r="A5" s="60"/>
      <c r="B5" s="60"/>
      <c r="C5" s="60"/>
      <c r="D5" s="60"/>
      <c r="E5" s="60"/>
      <c r="F5" s="60"/>
      <c r="G5" s="60"/>
      <c r="H5" s="60"/>
      <c r="I5" s="60"/>
      <c r="J5" s="60"/>
      <c r="K5" s="60"/>
      <c r="L5" s="60"/>
      <c r="M5" s="60"/>
      <c r="N5" s="60"/>
      <c r="O5" s="60"/>
      <c r="P5" s="60"/>
      <c r="Q5" s="60"/>
      <c r="R5" s="60"/>
      <c r="S5" s="60"/>
      <c r="T5" s="60"/>
      <c r="U5" s="60"/>
      <c r="V5" s="60"/>
      <c r="W5" s="60"/>
      <c r="X5" s="60"/>
      <c r="Y5" s="60"/>
    </row>
    <row r="6" spans="1:25" ht="12.75" customHeight="1">
      <c r="A6" s="60"/>
      <c r="B6" s="60"/>
      <c r="C6" s="60"/>
      <c r="D6" s="60"/>
      <c r="E6" s="60"/>
      <c r="F6" s="60"/>
      <c r="G6" s="60"/>
      <c r="H6" s="60"/>
      <c r="I6" s="60"/>
      <c r="J6" s="60"/>
      <c r="K6" s="60"/>
      <c r="L6" s="60"/>
      <c r="M6" s="60"/>
      <c r="N6" s="60"/>
      <c r="O6" s="60"/>
      <c r="P6" s="60"/>
      <c r="Q6" s="60"/>
      <c r="R6" s="60"/>
      <c r="S6" s="60"/>
      <c r="T6" s="60"/>
      <c r="U6" s="60"/>
      <c r="V6" s="60"/>
      <c r="W6" s="60"/>
      <c r="X6" s="60"/>
      <c r="Y6" s="60"/>
    </row>
    <row r="7" spans="1:25" ht="12.75" customHeight="1">
      <c r="A7" s="60"/>
      <c r="B7" s="60"/>
      <c r="C7" s="60"/>
      <c r="D7" s="60"/>
      <c r="E7" s="60"/>
      <c r="F7" s="60"/>
      <c r="G7" s="60"/>
      <c r="H7" s="60"/>
      <c r="I7" s="60"/>
      <c r="J7" s="60"/>
      <c r="K7" s="60"/>
      <c r="L7" s="60"/>
      <c r="M7" s="60"/>
      <c r="N7" s="60"/>
      <c r="O7" s="60"/>
      <c r="P7" s="60"/>
      <c r="Q7" s="60"/>
      <c r="R7" s="60"/>
      <c r="S7" s="60"/>
      <c r="T7" s="60"/>
      <c r="U7" s="60"/>
      <c r="V7" s="60"/>
      <c r="W7" s="60"/>
      <c r="X7" s="60"/>
      <c r="Y7" s="60"/>
    </row>
    <row r="8" spans="1:25" ht="12.75" customHeight="1">
      <c r="A8" s="60"/>
      <c r="B8" s="60"/>
      <c r="C8" s="60"/>
      <c r="D8" s="60"/>
      <c r="E8" s="60"/>
      <c r="F8" s="60"/>
      <c r="G8" s="60"/>
      <c r="H8" s="60"/>
      <c r="I8" s="60"/>
      <c r="J8" s="60"/>
      <c r="K8" s="60"/>
      <c r="L8" s="60"/>
      <c r="M8" s="60"/>
      <c r="N8" s="60"/>
      <c r="O8" s="60"/>
      <c r="P8" s="60"/>
      <c r="Q8" s="60"/>
      <c r="R8" s="60"/>
      <c r="S8" s="60"/>
      <c r="T8" s="60"/>
      <c r="U8" s="60"/>
      <c r="V8" s="60"/>
      <c r="W8" s="60"/>
      <c r="X8" s="60"/>
      <c r="Y8" s="60"/>
    </row>
    <row r="9" spans="1:26" ht="12.75">
      <c r="A9" s="60"/>
      <c r="B9" s="60"/>
      <c r="C9" s="60"/>
      <c r="D9" s="60"/>
      <c r="E9" s="60"/>
      <c r="F9" s="60"/>
      <c r="G9" s="60"/>
      <c r="H9" s="60"/>
      <c r="I9" s="60"/>
      <c r="J9" s="60"/>
      <c r="K9" s="60"/>
      <c r="L9" s="60"/>
      <c r="M9" s="60"/>
      <c r="N9" s="60"/>
      <c r="O9" s="60"/>
      <c r="P9" s="60"/>
      <c r="Q9" s="60"/>
      <c r="R9" s="60"/>
      <c r="S9" s="60"/>
      <c r="T9" s="60"/>
      <c r="U9" s="60"/>
      <c r="V9" s="60"/>
      <c r="W9" s="60"/>
      <c r="X9" s="60"/>
      <c r="Y9" s="60"/>
      <c r="Z9" s="9"/>
    </row>
    <row r="10" spans="1:42" ht="196.5" customHeight="1">
      <c r="A10" s="47" t="s">
        <v>2</v>
      </c>
      <c r="B10" s="48" t="s">
        <v>3</v>
      </c>
      <c r="C10" s="49" t="s">
        <v>4</v>
      </c>
      <c r="D10" s="14" t="s">
        <v>5</v>
      </c>
      <c r="E10" s="14" t="s">
        <v>6</v>
      </c>
      <c r="F10" s="14" t="s">
        <v>7</v>
      </c>
      <c r="G10" s="15" t="s">
        <v>8</v>
      </c>
      <c r="H10" s="14" t="s">
        <v>9</v>
      </c>
      <c r="I10" s="16" t="s">
        <v>10</v>
      </c>
      <c r="J10" s="16" t="s">
        <v>11</v>
      </c>
      <c r="K10" s="17" t="s">
        <v>12</v>
      </c>
      <c r="L10" s="18" t="s">
        <v>13</v>
      </c>
      <c r="M10" s="19" t="s">
        <v>14</v>
      </c>
      <c r="N10" s="18" t="s">
        <v>15</v>
      </c>
      <c r="O10" s="18" t="s">
        <v>16</v>
      </c>
      <c r="P10" s="20" t="s">
        <v>17</v>
      </c>
      <c r="Q10" s="16" t="s">
        <v>18</v>
      </c>
      <c r="R10" s="17" t="s">
        <v>12</v>
      </c>
      <c r="S10" s="16" t="s">
        <v>19</v>
      </c>
      <c r="T10" s="17" t="s">
        <v>12</v>
      </c>
      <c r="U10" s="18" t="s">
        <v>20</v>
      </c>
      <c r="V10" s="21" t="s">
        <v>21</v>
      </c>
      <c r="W10" s="21" t="s">
        <v>22</v>
      </c>
      <c r="X10" s="21" t="s">
        <v>23</v>
      </c>
      <c r="Y10" s="21" t="s">
        <v>24</v>
      </c>
      <c r="Z10" s="22" t="s">
        <v>25</v>
      </c>
      <c r="AA10" s="22" t="s">
        <v>26</v>
      </c>
      <c r="AB10" s="22" t="s">
        <v>27</v>
      </c>
      <c r="AC10" s="22" t="s">
        <v>28</v>
      </c>
      <c r="AD10" s="22" t="s">
        <v>29</v>
      </c>
      <c r="AE10" s="22" t="s">
        <v>30</v>
      </c>
      <c r="AF10" s="23" t="s">
        <v>31</v>
      </c>
      <c r="AG10" s="23" t="s">
        <v>32</v>
      </c>
      <c r="AH10" s="23" t="s">
        <v>33</v>
      </c>
      <c r="AI10" s="22" t="s">
        <v>34</v>
      </c>
      <c r="AJ10" s="22" t="s">
        <v>35</v>
      </c>
      <c r="AK10" s="22" t="s">
        <v>36</v>
      </c>
      <c r="AL10" s="22" t="s">
        <v>37</v>
      </c>
      <c r="AM10" s="22" t="s">
        <v>38</v>
      </c>
      <c r="AN10" s="22" t="s">
        <v>39</v>
      </c>
      <c r="AO10" s="22" t="s">
        <v>40</v>
      </c>
      <c r="AP10" s="57" t="s">
        <v>1051</v>
      </c>
    </row>
    <row r="11" spans="1:34" s="33" customFormat="1" ht="13.5" thickBot="1">
      <c r="A11" s="24">
        <v>1</v>
      </c>
      <c r="B11" s="25">
        <v>2</v>
      </c>
      <c r="C11" s="26">
        <v>3</v>
      </c>
      <c r="D11" s="26"/>
      <c r="E11" s="26"/>
      <c r="F11" s="26"/>
      <c r="G11" s="27"/>
      <c r="H11" s="26"/>
      <c r="I11" s="28">
        <v>4</v>
      </c>
      <c r="J11" s="29">
        <v>5</v>
      </c>
      <c r="K11" s="29">
        <v>6</v>
      </c>
      <c r="L11" s="29">
        <v>7</v>
      </c>
      <c r="M11" s="29">
        <v>8</v>
      </c>
      <c r="N11" s="30">
        <v>9</v>
      </c>
      <c r="O11" s="30">
        <v>10</v>
      </c>
      <c r="P11" s="31">
        <v>11</v>
      </c>
      <c r="Q11" s="29">
        <v>12</v>
      </c>
      <c r="R11" s="32">
        <v>13</v>
      </c>
      <c r="S11" s="29">
        <v>14</v>
      </c>
      <c r="T11" s="32">
        <v>15</v>
      </c>
      <c r="U11" s="30">
        <v>16</v>
      </c>
      <c r="V11" s="29">
        <v>17</v>
      </c>
      <c r="W11" s="29">
        <v>18</v>
      </c>
      <c r="X11" s="29">
        <v>19</v>
      </c>
      <c r="Y11" s="29">
        <v>20</v>
      </c>
      <c r="Z11" s="26"/>
      <c r="AF11" s="34"/>
      <c r="AG11" s="34"/>
      <c r="AH11" s="34"/>
    </row>
    <row r="12" spans="1:42" s="5" customFormat="1" ht="12.75">
      <c r="A12" s="5">
        <v>3001710</v>
      </c>
      <c r="B12" s="5">
        <v>861</v>
      </c>
      <c r="C12" s="5" t="s">
        <v>82</v>
      </c>
      <c r="D12" s="5" t="s">
        <v>83</v>
      </c>
      <c r="E12" s="5" t="s">
        <v>84</v>
      </c>
      <c r="F12" s="50">
        <v>59001</v>
      </c>
      <c r="G12" s="51" t="s">
        <v>44</v>
      </c>
      <c r="H12" s="5">
        <v>4063284583</v>
      </c>
      <c r="I12" s="52">
        <v>7</v>
      </c>
      <c r="J12" s="52" t="s">
        <v>45</v>
      </c>
      <c r="K12" s="5" t="s">
        <v>46</v>
      </c>
      <c r="L12" s="53"/>
      <c r="M12" s="53">
        <v>224</v>
      </c>
      <c r="N12" s="53" t="s">
        <v>45</v>
      </c>
      <c r="O12" s="53" t="s">
        <v>45</v>
      </c>
      <c r="P12" s="54">
        <v>9.4861660079</v>
      </c>
      <c r="Q12" s="5" t="s">
        <v>46</v>
      </c>
      <c r="R12" s="5" t="s">
        <v>46</v>
      </c>
      <c r="S12" s="5" t="s">
        <v>45</v>
      </c>
      <c r="T12" s="5" t="s">
        <v>46</v>
      </c>
      <c r="U12" s="53"/>
      <c r="V12" s="53">
        <v>6170</v>
      </c>
      <c r="W12" s="53">
        <v>0</v>
      </c>
      <c r="X12" s="53">
        <v>1211</v>
      </c>
      <c r="Y12" s="53">
        <v>2139</v>
      </c>
      <c r="Z12" s="5">
        <f aca="true" t="shared" si="0" ref="Z12:Z75">IF(OR(J12="YES",L12="YES"),1,0)</f>
        <v>1</v>
      </c>
      <c r="AA12" s="5">
        <f aca="true" t="shared" si="1" ref="AA12:AA75">IF(OR(M12&lt;600,N12="YES"),1,0)</f>
        <v>1</v>
      </c>
      <c r="AB12" s="5">
        <f aca="true" t="shared" si="2" ref="AB12:AB75">IF(AND(OR(J12="YES",L12="YES"),(Z12=0)),"Trouble",0)</f>
        <v>0</v>
      </c>
      <c r="AC12" s="5">
        <f aca="true" t="shared" si="3" ref="AC12:AC75">IF(AND(OR(M12&lt;600,N12="YES"),(AA12=0)),"Trouble",0)</f>
        <v>0</v>
      </c>
      <c r="AD12" s="5">
        <f aca="true" t="shared" si="4" ref="AD12:AD75">IF(AND(AND(J12="NO",L12="NO"),(O12="YES")),"Trouble",0)</f>
        <v>0</v>
      </c>
      <c r="AE12" s="5">
        <f aca="true" t="shared" si="5" ref="AE12:AE75">IF(AND(AND(M12&gt;=600,N12="NO"),(O12="YES")),"Trouble",0)</f>
        <v>0</v>
      </c>
      <c r="AF12" s="55" t="str">
        <f aca="true" t="shared" si="6" ref="AF12:AF75">IF(AND(Z12=1,AA12=1),"SRSA",0)</f>
        <v>SRSA</v>
      </c>
      <c r="AG12" s="55">
        <f aca="true" t="shared" si="7" ref="AG12:AG75">IF(AND(AF12=0,O12="YES"),"Trouble",0)</f>
        <v>0</v>
      </c>
      <c r="AH12" s="55">
        <f aca="true" t="shared" si="8" ref="AH12:AH75">IF(AND(AF12="SRSA",O12="NO"),"Trouble",0)</f>
        <v>0</v>
      </c>
      <c r="AI12" s="5">
        <f aca="true" t="shared" si="9" ref="AI12:AI75">IF(S12="YES",1,0)</f>
        <v>1</v>
      </c>
      <c r="AJ12" s="5">
        <f aca="true" t="shared" si="10" ref="AJ12:AJ75">IF(P12&gt;=20,1,0)</f>
        <v>0</v>
      </c>
      <c r="AK12" s="5">
        <f aca="true" t="shared" si="11" ref="AK12:AK75">IF(AND(AI12=1,AJ12=1),"Initial",0)</f>
        <v>0</v>
      </c>
      <c r="AL12" s="5">
        <f aca="true" t="shared" si="12" ref="AL12:AL75">IF(AND(AF12="SRSA",AK12="Initial"),"SRSA",0)</f>
        <v>0</v>
      </c>
      <c r="AM12" s="5">
        <f aca="true" t="shared" si="13" ref="AM12:AM75">IF(AND(AK12="Initial",AL12=0),"RLIS",0)</f>
        <v>0</v>
      </c>
      <c r="AN12" s="5">
        <f aca="true" t="shared" si="14" ref="AN12:AN75">IF(AND(AM12=0,U12="YES"),"Trouble",0)</f>
        <v>0</v>
      </c>
      <c r="AO12" s="5">
        <f aca="true" t="shared" si="15" ref="AO12:AO75">IF(AND(U12="NO",AM12="RLIS"),"Trouble",0)</f>
        <v>0</v>
      </c>
      <c r="AP12" s="58">
        <f>SUM(V12:Y12)</f>
        <v>9520</v>
      </c>
    </row>
    <row r="13" spans="1:42" s="5" customFormat="1" ht="12.75">
      <c r="A13" s="5">
        <v>3001740</v>
      </c>
      <c r="B13" s="5">
        <v>862</v>
      </c>
      <c r="C13" s="5" t="s">
        <v>85</v>
      </c>
      <c r="D13" s="5" t="s">
        <v>83</v>
      </c>
      <c r="E13" s="5" t="s">
        <v>84</v>
      </c>
      <c r="F13" s="50">
        <v>59001</v>
      </c>
      <c r="G13" s="51" t="s">
        <v>44</v>
      </c>
      <c r="H13" s="5">
        <v>4063284583</v>
      </c>
      <c r="I13" s="52">
        <v>7</v>
      </c>
      <c r="J13" s="52" t="s">
        <v>45</v>
      </c>
      <c r="K13" s="5" t="s">
        <v>46</v>
      </c>
      <c r="L13" s="53"/>
      <c r="M13" s="53">
        <v>114</v>
      </c>
      <c r="N13" s="53" t="s">
        <v>45</v>
      </c>
      <c r="O13" s="53" t="s">
        <v>45</v>
      </c>
      <c r="P13" s="54">
        <v>7.2</v>
      </c>
      <c r="Q13" s="5" t="s">
        <v>46</v>
      </c>
      <c r="R13" s="5" t="s">
        <v>46</v>
      </c>
      <c r="S13" s="5" t="s">
        <v>45</v>
      </c>
      <c r="T13" s="5" t="s">
        <v>46</v>
      </c>
      <c r="U13" s="53"/>
      <c r="V13" s="53">
        <v>3261</v>
      </c>
      <c r="W13" s="53">
        <v>0</v>
      </c>
      <c r="X13" s="53">
        <v>633</v>
      </c>
      <c r="Y13" s="53">
        <v>1131</v>
      </c>
      <c r="Z13" s="5">
        <f t="shared" si="0"/>
        <v>1</v>
      </c>
      <c r="AA13" s="5">
        <f t="shared" si="1"/>
        <v>1</v>
      </c>
      <c r="AB13" s="5">
        <f t="shared" si="2"/>
        <v>0</v>
      </c>
      <c r="AC13" s="5">
        <f t="shared" si="3"/>
        <v>0</v>
      </c>
      <c r="AD13" s="5">
        <f t="shared" si="4"/>
        <v>0</v>
      </c>
      <c r="AE13" s="5">
        <f t="shared" si="5"/>
        <v>0</v>
      </c>
      <c r="AF13" s="55" t="str">
        <f t="shared" si="6"/>
        <v>SRSA</v>
      </c>
      <c r="AG13" s="55">
        <f t="shared" si="7"/>
        <v>0</v>
      </c>
      <c r="AH13" s="55">
        <f t="shared" si="8"/>
        <v>0</v>
      </c>
      <c r="AI13" s="5">
        <f t="shared" si="9"/>
        <v>1</v>
      </c>
      <c r="AJ13" s="5">
        <f t="shared" si="10"/>
        <v>0</v>
      </c>
      <c r="AK13" s="5">
        <f t="shared" si="11"/>
        <v>0</v>
      </c>
      <c r="AL13" s="5">
        <f t="shared" si="12"/>
        <v>0</v>
      </c>
      <c r="AM13" s="5">
        <f t="shared" si="13"/>
        <v>0</v>
      </c>
      <c r="AN13" s="5">
        <f t="shared" si="14"/>
        <v>0</v>
      </c>
      <c r="AO13" s="5">
        <f t="shared" si="15"/>
        <v>0</v>
      </c>
      <c r="AP13" s="58">
        <f aca="true" t="shared" si="16" ref="AP13:AP76">SUM(V13:Y13)</f>
        <v>5025</v>
      </c>
    </row>
    <row r="14" spans="1:42" s="5" customFormat="1" ht="12.75">
      <c r="A14" s="5">
        <v>3001860</v>
      </c>
      <c r="B14" s="5">
        <v>577</v>
      </c>
      <c r="C14" s="5" t="s">
        <v>86</v>
      </c>
      <c r="D14" s="5" t="s">
        <v>87</v>
      </c>
      <c r="E14" s="5" t="s">
        <v>88</v>
      </c>
      <c r="F14" s="50">
        <v>59820</v>
      </c>
      <c r="G14" s="51" t="s">
        <v>44</v>
      </c>
      <c r="H14" s="5">
        <v>4067224413</v>
      </c>
      <c r="I14" s="52">
        <v>7</v>
      </c>
      <c r="J14" s="52" t="s">
        <v>45</v>
      </c>
      <c r="K14" s="5" t="s">
        <v>46</v>
      </c>
      <c r="L14" s="53"/>
      <c r="M14" s="53">
        <v>198</v>
      </c>
      <c r="N14" s="53" t="s">
        <v>46</v>
      </c>
      <c r="O14" s="53" t="s">
        <v>45</v>
      </c>
      <c r="P14" s="54">
        <v>17.24137931</v>
      </c>
      <c r="Q14" s="5" t="s">
        <v>46</v>
      </c>
      <c r="R14" s="5" t="s">
        <v>45</v>
      </c>
      <c r="S14" s="5" t="s">
        <v>45</v>
      </c>
      <c r="T14" s="5" t="s">
        <v>46</v>
      </c>
      <c r="U14" s="53"/>
      <c r="V14" s="53">
        <v>27414</v>
      </c>
      <c r="W14" s="53">
        <v>3123</v>
      </c>
      <c r="X14" s="53">
        <v>3193</v>
      </c>
      <c r="Y14" s="53">
        <v>2238</v>
      </c>
      <c r="Z14" s="5">
        <f t="shared" si="0"/>
        <v>1</v>
      </c>
      <c r="AA14" s="5">
        <f t="shared" si="1"/>
        <v>1</v>
      </c>
      <c r="AB14" s="5">
        <f t="shared" si="2"/>
        <v>0</v>
      </c>
      <c r="AC14" s="5">
        <f t="shared" si="3"/>
        <v>0</v>
      </c>
      <c r="AD14" s="5">
        <f t="shared" si="4"/>
        <v>0</v>
      </c>
      <c r="AE14" s="5">
        <f t="shared" si="5"/>
        <v>0</v>
      </c>
      <c r="AF14" s="55" t="str">
        <f t="shared" si="6"/>
        <v>SRSA</v>
      </c>
      <c r="AG14" s="55">
        <f t="shared" si="7"/>
        <v>0</v>
      </c>
      <c r="AH14" s="55">
        <f t="shared" si="8"/>
        <v>0</v>
      </c>
      <c r="AI14" s="5">
        <f t="shared" si="9"/>
        <v>1</v>
      </c>
      <c r="AJ14" s="5">
        <f t="shared" si="10"/>
        <v>0</v>
      </c>
      <c r="AK14" s="5">
        <f t="shared" si="11"/>
        <v>0</v>
      </c>
      <c r="AL14" s="5">
        <f t="shared" si="12"/>
        <v>0</v>
      </c>
      <c r="AM14" s="5">
        <f t="shared" si="13"/>
        <v>0</v>
      </c>
      <c r="AN14" s="5">
        <f t="shared" si="14"/>
        <v>0</v>
      </c>
      <c r="AO14" s="5">
        <f t="shared" si="15"/>
        <v>0</v>
      </c>
      <c r="AP14" s="58">
        <f t="shared" si="16"/>
        <v>35968</v>
      </c>
    </row>
    <row r="15" spans="1:42" s="5" customFormat="1" ht="12.75">
      <c r="A15" s="5">
        <v>3017460</v>
      </c>
      <c r="B15" s="5">
        <v>536</v>
      </c>
      <c r="C15" s="5" t="s">
        <v>591</v>
      </c>
      <c r="D15" s="5" t="s">
        <v>481</v>
      </c>
      <c r="E15" s="5" t="s">
        <v>592</v>
      </c>
      <c r="F15" s="50">
        <v>59710</v>
      </c>
      <c r="G15" s="51" t="s">
        <v>44</v>
      </c>
      <c r="H15" s="5">
        <v>4068425285</v>
      </c>
      <c r="I15" s="52">
        <v>7</v>
      </c>
      <c r="J15" s="52" t="s">
        <v>45</v>
      </c>
      <c r="K15" s="5" t="s">
        <v>46</v>
      </c>
      <c r="L15" s="53"/>
      <c r="M15" s="53">
        <v>12</v>
      </c>
      <c r="N15" s="53" t="s">
        <v>45</v>
      </c>
      <c r="O15" s="53" t="s">
        <v>45</v>
      </c>
      <c r="P15" s="54">
        <v>25.531914894</v>
      </c>
      <c r="Q15" s="5" t="s">
        <v>45</v>
      </c>
      <c r="R15" s="5" t="s">
        <v>45</v>
      </c>
      <c r="S15" s="5" t="s">
        <v>45</v>
      </c>
      <c r="T15" s="5" t="s">
        <v>46</v>
      </c>
      <c r="U15" s="53"/>
      <c r="V15" s="53">
        <v>3637</v>
      </c>
      <c r="W15" s="53">
        <v>442</v>
      </c>
      <c r="X15" s="53">
        <v>414</v>
      </c>
      <c r="Y15" s="53">
        <v>676</v>
      </c>
      <c r="Z15" s="5">
        <f t="shared" si="0"/>
        <v>1</v>
      </c>
      <c r="AA15" s="5">
        <f t="shared" si="1"/>
        <v>1</v>
      </c>
      <c r="AB15" s="5">
        <f t="shared" si="2"/>
        <v>0</v>
      </c>
      <c r="AC15" s="5">
        <f t="shared" si="3"/>
        <v>0</v>
      </c>
      <c r="AD15" s="5">
        <f t="shared" si="4"/>
        <v>0</v>
      </c>
      <c r="AE15" s="5">
        <f t="shared" si="5"/>
        <v>0</v>
      </c>
      <c r="AF15" s="55" t="str">
        <f t="shared" si="6"/>
        <v>SRSA</v>
      </c>
      <c r="AG15" s="55">
        <f t="shared" si="7"/>
        <v>0</v>
      </c>
      <c r="AH15" s="55">
        <f t="shared" si="8"/>
        <v>0</v>
      </c>
      <c r="AI15" s="5">
        <f t="shared" si="9"/>
        <v>1</v>
      </c>
      <c r="AJ15" s="5">
        <f t="shared" si="10"/>
        <v>1</v>
      </c>
      <c r="AK15" s="5" t="str">
        <f t="shared" si="11"/>
        <v>Initial</v>
      </c>
      <c r="AL15" s="5" t="str">
        <f t="shared" si="12"/>
        <v>SRSA</v>
      </c>
      <c r="AM15" s="5">
        <f t="shared" si="13"/>
        <v>0</v>
      </c>
      <c r="AN15" s="5">
        <f t="shared" si="14"/>
        <v>0</v>
      </c>
      <c r="AO15" s="5">
        <f t="shared" si="15"/>
        <v>0</v>
      </c>
      <c r="AP15" s="58">
        <f t="shared" si="16"/>
        <v>5169</v>
      </c>
    </row>
    <row r="16" spans="1:42" s="5" customFormat="1" ht="12.75">
      <c r="A16" s="5">
        <v>3001950</v>
      </c>
      <c r="B16" s="5">
        <v>96</v>
      </c>
      <c r="C16" s="5" t="s">
        <v>89</v>
      </c>
      <c r="D16" s="5" t="s">
        <v>90</v>
      </c>
      <c r="E16" s="5" t="s">
        <v>91</v>
      </c>
      <c r="F16" s="50">
        <v>59311</v>
      </c>
      <c r="G16" s="51" t="s">
        <v>44</v>
      </c>
      <c r="H16" s="5">
        <v>4068284554</v>
      </c>
      <c r="I16" s="52">
        <v>7</v>
      </c>
      <c r="J16" s="52" t="s">
        <v>45</v>
      </c>
      <c r="K16" s="5" t="s">
        <v>46</v>
      </c>
      <c r="L16" s="53"/>
      <c r="M16" s="53">
        <v>9</v>
      </c>
      <c r="N16" s="53" t="s">
        <v>45</v>
      </c>
      <c r="O16" s="53" t="s">
        <v>45</v>
      </c>
      <c r="P16" s="54">
        <v>8.3333333333</v>
      </c>
      <c r="Q16" s="5" t="s">
        <v>46</v>
      </c>
      <c r="R16" s="5" t="s">
        <v>45</v>
      </c>
      <c r="S16" s="5" t="s">
        <v>45</v>
      </c>
      <c r="T16" s="5" t="s">
        <v>46</v>
      </c>
      <c r="U16" s="53"/>
      <c r="V16" s="53">
        <v>1616</v>
      </c>
      <c r="W16" s="53">
        <v>0</v>
      </c>
      <c r="X16" s="53">
        <v>75</v>
      </c>
      <c r="Y16" s="53">
        <v>594</v>
      </c>
      <c r="Z16" s="5">
        <f t="shared" si="0"/>
        <v>1</v>
      </c>
      <c r="AA16" s="5">
        <f t="shared" si="1"/>
        <v>1</v>
      </c>
      <c r="AB16" s="5">
        <f t="shared" si="2"/>
        <v>0</v>
      </c>
      <c r="AC16" s="5">
        <f t="shared" si="3"/>
        <v>0</v>
      </c>
      <c r="AD16" s="5">
        <f t="shared" si="4"/>
        <v>0</v>
      </c>
      <c r="AE16" s="5">
        <f t="shared" si="5"/>
        <v>0</v>
      </c>
      <c r="AF16" s="55" t="str">
        <f t="shared" si="6"/>
        <v>SRSA</v>
      </c>
      <c r="AG16" s="55">
        <f t="shared" si="7"/>
        <v>0</v>
      </c>
      <c r="AH16" s="55">
        <f t="shared" si="8"/>
        <v>0</v>
      </c>
      <c r="AI16" s="5">
        <f t="shared" si="9"/>
        <v>1</v>
      </c>
      <c r="AJ16" s="5">
        <f t="shared" si="10"/>
        <v>0</v>
      </c>
      <c r="AK16" s="5">
        <f t="shared" si="11"/>
        <v>0</v>
      </c>
      <c r="AL16" s="5">
        <f t="shared" si="12"/>
        <v>0</v>
      </c>
      <c r="AM16" s="5">
        <f t="shared" si="13"/>
        <v>0</v>
      </c>
      <c r="AN16" s="5">
        <f t="shared" si="14"/>
        <v>0</v>
      </c>
      <c r="AO16" s="5">
        <f t="shared" si="15"/>
        <v>0</v>
      </c>
      <c r="AP16" s="58">
        <f t="shared" si="16"/>
        <v>2285</v>
      </c>
    </row>
    <row r="17" spans="1:42" s="5" customFormat="1" ht="12.75">
      <c r="A17" s="5">
        <v>3001980</v>
      </c>
      <c r="B17" s="5">
        <v>376</v>
      </c>
      <c r="C17" s="5" t="s">
        <v>92</v>
      </c>
      <c r="D17" s="5" t="s">
        <v>93</v>
      </c>
      <c r="E17" s="5" t="s">
        <v>94</v>
      </c>
      <c r="F17" s="50">
        <v>59741</v>
      </c>
      <c r="G17" s="51" t="s">
        <v>44</v>
      </c>
      <c r="H17" s="5">
        <v>4062827216</v>
      </c>
      <c r="I17" s="52">
        <v>7</v>
      </c>
      <c r="J17" s="52" t="s">
        <v>45</v>
      </c>
      <c r="K17" s="5" t="s">
        <v>46</v>
      </c>
      <c r="L17" s="53"/>
      <c r="M17" s="53">
        <v>71</v>
      </c>
      <c r="N17" s="53" t="s">
        <v>46</v>
      </c>
      <c r="O17" s="53" t="s">
        <v>45</v>
      </c>
      <c r="P17" s="54">
        <v>17.338709677</v>
      </c>
      <c r="Q17" s="5" t="s">
        <v>46</v>
      </c>
      <c r="R17" s="5" t="s">
        <v>46</v>
      </c>
      <c r="S17" s="5" t="s">
        <v>45</v>
      </c>
      <c r="T17" s="5" t="s">
        <v>46</v>
      </c>
      <c r="U17" s="53"/>
      <c r="V17" s="53">
        <v>9847</v>
      </c>
      <c r="W17" s="53">
        <v>602</v>
      </c>
      <c r="X17" s="53">
        <v>1618</v>
      </c>
      <c r="Y17" s="53">
        <v>2517</v>
      </c>
      <c r="Z17" s="5">
        <f t="shared" si="0"/>
        <v>1</v>
      </c>
      <c r="AA17" s="5">
        <f t="shared" si="1"/>
        <v>1</v>
      </c>
      <c r="AB17" s="5">
        <f t="shared" si="2"/>
        <v>0</v>
      </c>
      <c r="AC17" s="5">
        <f t="shared" si="3"/>
        <v>0</v>
      </c>
      <c r="AD17" s="5">
        <f t="shared" si="4"/>
        <v>0</v>
      </c>
      <c r="AE17" s="5">
        <f t="shared" si="5"/>
        <v>0</v>
      </c>
      <c r="AF17" s="55" t="str">
        <f t="shared" si="6"/>
        <v>SRSA</v>
      </c>
      <c r="AG17" s="55">
        <f t="shared" si="7"/>
        <v>0</v>
      </c>
      <c r="AH17" s="55">
        <f t="shared" si="8"/>
        <v>0</v>
      </c>
      <c r="AI17" s="5">
        <f t="shared" si="9"/>
        <v>1</v>
      </c>
      <c r="AJ17" s="5">
        <f t="shared" si="10"/>
        <v>0</v>
      </c>
      <c r="AK17" s="5">
        <f t="shared" si="11"/>
        <v>0</v>
      </c>
      <c r="AL17" s="5">
        <f t="shared" si="12"/>
        <v>0</v>
      </c>
      <c r="AM17" s="5">
        <f t="shared" si="13"/>
        <v>0</v>
      </c>
      <c r="AN17" s="5">
        <f t="shared" si="14"/>
        <v>0</v>
      </c>
      <c r="AO17" s="5">
        <f t="shared" si="15"/>
        <v>0</v>
      </c>
      <c r="AP17" s="58">
        <f t="shared" si="16"/>
        <v>14584</v>
      </c>
    </row>
    <row r="18" spans="1:42" s="5" customFormat="1" ht="12.75">
      <c r="A18" s="5">
        <v>3002070</v>
      </c>
      <c r="B18" s="5">
        <v>366</v>
      </c>
      <c r="C18" s="5" t="s">
        <v>95</v>
      </c>
      <c r="D18" s="5" t="s">
        <v>96</v>
      </c>
      <c r="E18" s="5" t="s">
        <v>97</v>
      </c>
      <c r="F18" s="50">
        <v>59718</v>
      </c>
      <c r="G18" s="51" t="s">
        <v>44</v>
      </c>
      <c r="H18" s="5">
        <v>4065871305</v>
      </c>
      <c r="I18" s="52">
        <v>7</v>
      </c>
      <c r="J18" s="52" t="s">
        <v>45</v>
      </c>
      <c r="K18" s="5" t="s">
        <v>46</v>
      </c>
      <c r="L18" s="53"/>
      <c r="M18" s="53">
        <v>174</v>
      </c>
      <c r="N18" s="53" t="s">
        <v>46</v>
      </c>
      <c r="O18" s="53" t="s">
        <v>45</v>
      </c>
      <c r="P18" s="54">
        <v>6.914893617</v>
      </c>
      <c r="Q18" s="5" t="s">
        <v>46</v>
      </c>
      <c r="R18" s="5" t="s">
        <v>46</v>
      </c>
      <c r="S18" s="5" t="s">
        <v>45</v>
      </c>
      <c r="T18" s="5" t="s">
        <v>46</v>
      </c>
      <c r="U18" s="53"/>
      <c r="V18" s="53">
        <v>6120</v>
      </c>
      <c r="W18" s="53">
        <v>334</v>
      </c>
      <c r="X18" s="53">
        <v>979</v>
      </c>
      <c r="Y18" s="53">
        <v>1541</v>
      </c>
      <c r="Z18" s="5">
        <f t="shared" si="0"/>
        <v>1</v>
      </c>
      <c r="AA18" s="5">
        <f t="shared" si="1"/>
        <v>1</v>
      </c>
      <c r="AB18" s="5">
        <f t="shared" si="2"/>
        <v>0</v>
      </c>
      <c r="AC18" s="5">
        <f t="shared" si="3"/>
        <v>0</v>
      </c>
      <c r="AD18" s="5">
        <f t="shared" si="4"/>
        <v>0</v>
      </c>
      <c r="AE18" s="5">
        <f t="shared" si="5"/>
        <v>0</v>
      </c>
      <c r="AF18" s="55" t="str">
        <f t="shared" si="6"/>
        <v>SRSA</v>
      </c>
      <c r="AG18" s="55">
        <f t="shared" si="7"/>
        <v>0</v>
      </c>
      <c r="AH18" s="55">
        <f t="shared" si="8"/>
        <v>0</v>
      </c>
      <c r="AI18" s="5">
        <f t="shared" si="9"/>
        <v>1</v>
      </c>
      <c r="AJ18" s="5">
        <f t="shared" si="10"/>
        <v>0</v>
      </c>
      <c r="AK18" s="5">
        <f t="shared" si="11"/>
        <v>0</v>
      </c>
      <c r="AL18" s="5">
        <f t="shared" si="12"/>
        <v>0</v>
      </c>
      <c r="AM18" s="5">
        <f t="shared" si="13"/>
        <v>0</v>
      </c>
      <c r="AN18" s="5">
        <f t="shared" si="14"/>
        <v>0</v>
      </c>
      <c r="AO18" s="5">
        <f t="shared" si="15"/>
        <v>0</v>
      </c>
      <c r="AP18" s="58">
        <f t="shared" si="16"/>
        <v>8974</v>
      </c>
    </row>
    <row r="19" spans="1:42" s="5" customFormat="1" ht="12.75">
      <c r="A19" s="5">
        <v>3002220</v>
      </c>
      <c r="B19" s="5">
        <v>474</v>
      </c>
      <c r="C19" s="5" t="s">
        <v>98</v>
      </c>
      <c r="D19" s="5" t="s">
        <v>99</v>
      </c>
      <c r="E19" s="5" t="s">
        <v>100</v>
      </c>
      <c r="F19" s="50">
        <v>59821</v>
      </c>
      <c r="G19" s="51" t="s">
        <v>44</v>
      </c>
      <c r="H19" s="5">
        <v>4067263216</v>
      </c>
      <c r="I19" s="52">
        <v>7</v>
      </c>
      <c r="J19" s="52" t="s">
        <v>45</v>
      </c>
      <c r="K19" s="5" t="s">
        <v>46</v>
      </c>
      <c r="L19" s="53"/>
      <c r="M19" s="53">
        <v>306</v>
      </c>
      <c r="N19" s="53" t="s">
        <v>46</v>
      </c>
      <c r="O19" s="53" t="s">
        <v>45</v>
      </c>
      <c r="P19" s="54">
        <v>28.155339806</v>
      </c>
      <c r="Q19" s="5" t="s">
        <v>45</v>
      </c>
      <c r="R19" s="5" t="s">
        <v>45</v>
      </c>
      <c r="S19" s="5" t="s">
        <v>45</v>
      </c>
      <c r="T19" s="5" t="s">
        <v>46</v>
      </c>
      <c r="U19" s="53"/>
      <c r="V19" s="53">
        <v>21317</v>
      </c>
      <c r="W19" s="53">
        <v>2066</v>
      </c>
      <c r="X19" s="53">
        <v>3311</v>
      </c>
      <c r="Y19" s="53">
        <v>3279</v>
      </c>
      <c r="Z19" s="5">
        <f t="shared" si="0"/>
        <v>1</v>
      </c>
      <c r="AA19" s="5">
        <f t="shared" si="1"/>
        <v>1</v>
      </c>
      <c r="AB19" s="5">
        <f t="shared" si="2"/>
        <v>0</v>
      </c>
      <c r="AC19" s="5">
        <f t="shared" si="3"/>
        <v>0</v>
      </c>
      <c r="AD19" s="5">
        <f t="shared" si="4"/>
        <v>0</v>
      </c>
      <c r="AE19" s="5">
        <f t="shared" si="5"/>
        <v>0</v>
      </c>
      <c r="AF19" s="55" t="str">
        <f t="shared" si="6"/>
        <v>SRSA</v>
      </c>
      <c r="AG19" s="55">
        <f t="shared" si="7"/>
        <v>0</v>
      </c>
      <c r="AH19" s="55">
        <f t="shared" si="8"/>
        <v>0</v>
      </c>
      <c r="AI19" s="5">
        <f t="shared" si="9"/>
        <v>1</v>
      </c>
      <c r="AJ19" s="5">
        <f t="shared" si="10"/>
        <v>1</v>
      </c>
      <c r="AK19" s="5" t="str">
        <f t="shared" si="11"/>
        <v>Initial</v>
      </c>
      <c r="AL19" s="5" t="str">
        <f t="shared" si="12"/>
        <v>SRSA</v>
      </c>
      <c r="AM19" s="5">
        <f t="shared" si="13"/>
        <v>0</v>
      </c>
      <c r="AN19" s="5">
        <f t="shared" si="14"/>
        <v>0</v>
      </c>
      <c r="AO19" s="5">
        <f t="shared" si="15"/>
        <v>0</v>
      </c>
      <c r="AP19" s="58">
        <f t="shared" si="16"/>
        <v>29973</v>
      </c>
    </row>
    <row r="20" spans="1:42" s="5" customFormat="1" ht="12.75">
      <c r="A20" s="5">
        <v>3002250</v>
      </c>
      <c r="B20" s="5">
        <v>475</v>
      </c>
      <c r="C20" s="5" t="s">
        <v>101</v>
      </c>
      <c r="D20" s="5" t="s">
        <v>99</v>
      </c>
      <c r="E20" s="5" t="s">
        <v>100</v>
      </c>
      <c r="F20" s="50">
        <v>59821</v>
      </c>
      <c r="G20" s="51" t="s">
        <v>44</v>
      </c>
      <c r="H20" s="5">
        <v>4067263216</v>
      </c>
      <c r="I20" s="52">
        <v>7</v>
      </c>
      <c r="J20" s="52" t="s">
        <v>45</v>
      </c>
      <c r="K20" s="5" t="s">
        <v>46</v>
      </c>
      <c r="L20" s="53"/>
      <c r="M20" s="53">
        <v>139</v>
      </c>
      <c r="N20" s="53" t="s">
        <v>46</v>
      </c>
      <c r="O20" s="53" t="s">
        <v>45</v>
      </c>
      <c r="P20" s="54">
        <v>16.233766234</v>
      </c>
      <c r="Q20" s="5" t="s">
        <v>46</v>
      </c>
      <c r="R20" s="5" t="s">
        <v>46</v>
      </c>
      <c r="S20" s="5" t="s">
        <v>45</v>
      </c>
      <c r="T20" s="5" t="s">
        <v>46</v>
      </c>
      <c r="U20" s="53"/>
      <c r="V20" s="53">
        <v>9901</v>
      </c>
      <c r="W20" s="53">
        <v>1085</v>
      </c>
      <c r="X20" s="53">
        <v>1330</v>
      </c>
      <c r="Y20" s="53">
        <v>1303</v>
      </c>
      <c r="Z20" s="5">
        <f t="shared" si="0"/>
        <v>1</v>
      </c>
      <c r="AA20" s="5">
        <f t="shared" si="1"/>
        <v>1</v>
      </c>
      <c r="AB20" s="5">
        <f t="shared" si="2"/>
        <v>0</v>
      </c>
      <c r="AC20" s="5">
        <f t="shared" si="3"/>
        <v>0</v>
      </c>
      <c r="AD20" s="5">
        <f t="shared" si="4"/>
        <v>0</v>
      </c>
      <c r="AE20" s="5">
        <f t="shared" si="5"/>
        <v>0</v>
      </c>
      <c r="AF20" s="55" t="str">
        <f t="shared" si="6"/>
        <v>SRSA</v>
      </c>
      <c r="AG20" s="55">
        <f t="shared" si="7"/>
        <v>0</v>
      </c>
      <c r="AH20" s="55">
        <f t="shared" si="8"/>
        <v>0</v>
      </c>
      <c r="AI20" s="5">
        <f t="shared" si="9"/>
        <v>1</v>
      </c>
      <c r="AJ20" s="5">
        <f t="shared" si="10"/>
        <v>0</v>
      </c>
      <c r="AK20" s="5">
        <f t="shared" si="11"/>
        <v>0</v>
      </c>
      <c r="AL20" s="5">
        <f t="shared" si="12"/>
        <v>0</v>
      </c>
      <c r="AM20" s="5">
        <f t="shared" si="13"/>
        <v>0</v>
      </c>
      <c r="AN20" s="5">
        <f t="shared" si="14"/>
        <v>0</v>
      </c>
      <c r="AO20" s="5">
        <f t="shared" si="15"/>
        <v>0</v>
      </c>
      <c r="AP20" s="58">
        <f t="shared" si="16"/>
        <v>13619</v>
      </c>
    </row>
    <row r="21" spans="1:42" s="5" customFormat="1" ht="12.75">
      <c r="A21" s="5">
        <v>3002300</v>
      </c>
      <c r="B21" s="5">
        <v>1215</v>
      </c>
      <c r="C21" s="5" t="s">
        <v>102</v>
      </c>
      <c r="D21" s="5" t="s">
        <v>99</v>
      </c>
      <c r="E21" s="5" t="s">
        <v>103</v>
      </c>
      <c r="F21" s="50">
        <v>59065</v>
      </c>
      <c r="G21" s="51" t="s">
        <v>44</v>
      </c>
      <c r="H21" s="5">
        <v>4063334359</v>
      </c>
      <c r="I21" s="52">
        <v>7</v>
      </c>
      <c r="J21" s="52" t="s">
        <v>45</v>
      </c>
      <c r="K21" s="5" t="s">
        <v>46</v>
      </c>
      <c r="L21" s="53"/>
      <c r="M21" s="53">
        <v>114</v>
      </c>
      <c r="N21" s="53" t="s">
        <v>45</v>
      </c>
      <c r="O21" s="53" t="s">
        <v>45</v>
      </c>
      <c r="P21" s="54">
        <v>19.327731092</v>
      </c>
      <c r="Q21" s="5" t="s">
        <v>46</v>
      </c>
      <c r="R21" s="5" t="s">
        <v>46</v>
      </c>
      <c r="S21" s="5" t="s">
        <v>45</v>
      </c>
      <c r="T21" s="5" t="s">
        <v>46</v>
      </c>
      <c r="U21" s="53"/>
      <c r="V21" s="53">
        <v>18658</v>
      </c>
      <c r="W21" s="53">
        <v>2053</v>
      </c>
      <c r="X21" s="53">
        <v>2228</v>
      </c>
      <c r="Y21" s="53">
        <v>1402</v>
      </c>
      <c r="Z21" s="5">
        <f t="shared" si="0"/>
        <v>1</v>
      </c>
      <c r="AA21" s="5">
        <f t="shared" si="1"/>
        <v>1</v>
      </c>
      <c r="AB21" s="5">
        <f t="shared" si="2"/>
        <v>0</v>
      </c>
      <c r="AC21" s="5">
        <f t="shared" si="3"/>
        <v>0</v>
      </c>
      <c r="AD21" s="5">
        <f t="shared" si="4"/>
        <v>0</v>
      </c>
      <c r="AE21" s="5">
        <f t="shared" si="5"/>
        <v>0</v>
      </c>
      <c r="AF21" s="55" t="str">
        <f t="shared" si="6"/>
        <v>SRSA</v>
      </c>
      <c r="AG21" s="55">
        <f t="shared" si="7"/>
        <v>0</v>
      </c>
      <c r="AH21" s="55">
        <f t="shared" si="8"/>
        <v>0</v>
      </c>
      <c r="AI21" s="5">
        <f t="shared" si="9"/>
        <v>1</v>
      </c>
      <c r="AJ21" s="5">
        <f t="shared" si="10"/>
        <v>0</v>
      </c>
      <c r="AK21" s="5">
        <f t="shared" si="11"/>
        <v>0</v>
      </c>
      <c r="AL21" s="5">
        <f t="shared" si="12"/>
        <v>0</v>
      </c>
      <c r="AM21" s="5">
        <f t="shared" si="13"/>
        <v>0</v>
      </c>
      <c r="AN21" s="5">
        <f t="shared" si="14"/>
        <v>0</v>
      </c>
      <c r="AO21" s="5">
        <f t="shared" si="15"/>
        <v>0</v>
      </c>
      <c r="AP21" s="58">
        <f t="shared" si="16"/>
        <v>24341</v>
      </c>
    </row>
    <row r="22" spans="1:42" s="40" customFormat="1" ht="12.75">
      <c r="A22" s="40">
        <v>3000008</v>
      </c>
      <c r="B22" s="40">
        <v>800</v>
      </c>
      <c r="C22" s="40" t="s">
        <v>53</v>
      </c>
      <c r="D22" s="40" t="s">
        <v>54</v>
      </c>
      <c r="E22" s="40" t="s">
        <v>55</v>
      </c>
      <c r="F22" s="41">
        <v>59003</v>
      </c>
      <c r="G22" s="42" t="s">
        <v>44</v>
      </c>
      <c r="H22" s="40">
        <v>4067842568</v>
      </c>
      <c r="I22" s="43">
        <v>7</v>
      </c>
      <c r="J22" s="43" t="s">
        <v>45</v>
      </c>
      <c r="K22" s="40" t="s">
        <v>46</v>
      </c>
      <c r="L22" s="44"/>
      <c r="M22" s="44">
        <v>50</v>
      </c>
      <c r="N22" s="44" t="s">
        <v>45</v>
      </c>
      <c r="O22" s="44" t="s">
        <v>45</v>
      </c>
      <c r="P22" s="45">
        <v>23.651452282</v>
      </c>
      <c r="Q22" s="40" t="s">
        <v>45</v>
      </c>
      <c r="R22" s="40" t="s">
        <v>46</v>
      </c>
      <c r="S22" s="40" t="s">
        <v>45</v>
      </c>
      <c r="T22" s="40" t="s">
        <v>46</v>
      </c>
      <c r="U22" s="44"/>
      <c r="V22" s="44">
        <v>32593</v>
      </c>
      <c r="W22" s="44">
        <v>4396</v>
      </c>
      <c r="X22" s="44">
        <v>4648</v>
      </c>
      <c r="Y22" s="44">
        <v>1455</v>
      </c>
      <c r="Z22" s="40">
        <f t="shared" si="0"/>
        <v>1</v>
      </c>
      <c r="AA22" s="40">
        <f t="shared" si="1"/>
        <v>1</v>
      </c>
      <c r="AB22" s="40">
        <f t="shared" si="2"/>
        <v>0</v>
      </c>
      <c r="AC22" s="40">
        <f t="shared" si="3"/>
        <v>0</v>
      </c>
      <c r="AD22" s="40">
        <f t="shared" si="4"/>
        <v>0</v>
      </c>
      <c r="AE22" s="40">
        <f t="shared" si="5"/>
        <v>0</v>
      </c>
      <c r="AF22" s="46" t="str">
        <f t="shared" si="6"/>
        <v>SRSA</v>
      </c>
      <c r="AG22" s="46">
        <f t="shared" si="7"/>
        <v>0</v>
      </c>
      <c r="AH22" s="46">
        <f t="shared" si="8"/>
        <v>0</v>
      </c>
      <c r="AI22" s="40">
        <f t="shared" si="9"/>
        <v>1</v>
      </c>
      <c r="AJ22" s="40">
        <f t="shared" si="10"/>
        <v>1</v>
      </c>
      <c r="AK22" s="40" t="str">
        <f t="shared" si="11"/>
        <v>Initial</v>
      </c>
      <c r="AL22" s="40" t="str">
        <f t="shared" si="12"/>
        <v>SRSA</v>
      </c>
      <c r="AM22" s="40">
        <f t="shared" si="13"/>
        <v>0</v>
      </c>
      <c r="AN22" s="40">
        <f t="shared" si="14"/>
        <v>0</v>
      </c>
      <c r="AO22" s="40">
        <f t="shared" si="15"/>
        <v>0</v>
      </c>
      <c r="AP22" s="58">
        <f t="shared" si="16"/>
        <v>43092</v>
      </c>
    </row>
    <row r="23" spans="1:42" s="5" customFormat="1" ht="12.75">
      <c r="A23" s="5">
        <v>3002490</v>
      </c>
      <c r="B23" s="5">
        <v>498</v>
      </c>
      <c r="C23" s="5" t="s">
        <v>108</v>
      </c>
      <c r="D23" s="5" t="s">
        <v>109</v>
      </c>
      <c r="E23" s="5" t="s">
        <v>110</v>
      </c>
      <c r="F23" s="50">
        <v>59648</v>
      </c>
      <c r="G23" s="51">
        <v>8637</v>
      </c>
      <c r="H23" s="5">
        <v>4065623528</v>
      </c>
      <c r="I23" s="52">
        <v>7</v>
      </c>
      <c r="J23" s="52" t="s">
        <v>45</v>
      </c>
      <c r="K23" s="5" t="s">
        <v>46</v>
      </c>
      <c r="L23" s="53"/>
      <c r="M23" s="53">
        <v>30</v>
      </c>
      <c r="N23" s="53" t="s">
        <v>46</v>
      </c>
      <c r="O23" s="53" t="s">
        <v>45</v>
      </c>
      <c r="P23" s="54">
        <v>60</v>
      </c>
      <c r="Q23" s="5" t="s">
        <v>45</v>
      </c>
      <c r="R23" s="5" t="s">
        <v>45</v>
      </c>
      <c r="S23" s="5" t="s">
        <v>45</v>
      </c>
      <c r="T23" s="5" t="s">
        <v>46</v>
      </c>
      <c r="U23" s="53"/>
      <c r="V23" s="53">
        <v>633</v>
      </c>
      <c r="W23" s="53">
        <v>0</v>
      </c>
      <c r="X23" s="53">
        <v>138</v>
      </c>
      <c r="Y23" s="53">
        <v>627</v>
      </c>
      <c r="Z23" s="5">
        <f t="shared" si="0"/>
        <v>1</v>
      </c>
      <c r="AA23" s="5">
        <f t="shared" si="1"/>
        <v>1</v>
      </c>
      <c r="AB23" s="5">
        <f t="shared" si="2"/>
        <v>0</v>
      </c>
      <c r="AC23" s="5">
        <f t="shared" si="3"/>
        <v>0</v>
      </c>
      <c r="AD23" s="5">
        <f t="shared" si="4"/>
        <v>0</v>
      </c>
      <c r="AE23" s="5">
        <f t="shared" si="5"/>
        <v>0</v>
      </c>
      <c r="AF23" s="55" t="str">
        <f t="shared" si="6"/>
        <v>SRSA</v>
      </c>
      <c r="AG23" s="55">
        <f t="shared" si="7"/>
        <v>0</v>
      </c>
      <c r="AH23" s="55">
        <f t="shared" si="8"/>
        <v>0</v>
      </c>
      <c r="AI23" s="5">
        <f t="shared" si="9"/>
        <v>1</v>
      </c>
      <c r="AJ23" s="5">
        <f t="shared" si="10"/>
        <v>1</v>
      </c>
      <c r="AK23" s="5" t="str">
        <f t="shared" si="11"/>
        <v>Initial</v>
      </c>
      <c r="AL23" s="5" t="str">
        <f t="shared" si="12"/>
        <v>SRSA</v>
      </c>
      <c r="AM23" s="5">
        <f t="shared" si="13"/>
        <v>0</v>
      </c>
      <c r="AN23" s="5">
        <f t="shared" si="14"/>
        <v>0</v>
      </c>
      <c r="AO23" s="5">
        <f t="shared" si="15"/>
        <v>0</v>
      </c>
      <c r="AP23" s="58">
        <f t="shared" si="16"/>
        <v>1398</v>
      </c>
    </row>
    <row r="24" spans="1:42" s="5" customFormat="1" ht="12.75">
      <c r="A24" s="5">
        <v>3002430</v>
      </c>
      <c r="B24" s="5">
        <v>502</v>
      </c>
      <c r="C24" s="5" t="s">
        <v>104</v>
      </c>
      <c r="D24" s="5" t="s">
        <v>105</v>
      </c>
      <c r="E24" s="5" t="s">
        <v>106</v>
      </c>
      <c r="F24" s="50">
        <v>59410</v>
      </c>
      <c r="G24" s="51" t="s">
        <v>44</v>
      </c>
      <c r="H24" s="5">
        <v>4065623384</v>
      </c>
      <c r="I24" s="52">
        <v>7</v>
      </c>
      <c r="J24" s="52" t="s">
        <v>45</v>
      </c>
      <c r="K24" s="5" t="s">
        <v>46</v>
      </c>
      <c r="L24" s="53"/>
      <c r="M24" s="53">
        <v>64</v>
      </c>
      <c r="N24" s="53" t="s">
        <v>46</v>
      </c>
      <c r="O24" s="53" t="s">
        <v>45</v>
      </c>
      <c r="P24" s="54">
        <v>36.470588235</v>
      </c>
      <c r="Q24" s="5" t="s">
        <v>45</v>
      </c>
      <c r="R24" s="5" t="s">
        <v>46</v>
      </c>
      <c r="S24" s="5" t="s">
        <v>45</v>
      </c>
      <c r="T24" s="5" t="s">
        <v>46</v>
      </c>
      <c r="U24" s="53"/>
      <c r="V24" s="53">
        <v>12635</v>
      </c>
      <c r="W24" s="53">
        <v>2447</v>
      </c>
      <c r="X24" s="53">
        <v>2162</v>
      </c>
      <c r="Y24" s="53">
        <v>1070</v>
      </c>
      <c r="Z24" s="5">
        <f t="shared" si="0"/>
        <v>1</v>
      </c>
      <c r="AA24" s="5">
        <f t="shared" si="1"/>
        <v>1</v>
      </c>
      <c r="AB24" s="5">
        <f t="shared" si="2"/>
        <v>0</v>
      </c>
      <c r="AC24" s="5">
        <f t="shared" si="3"/>
        <v>0</v>
      </c>
      <c r="AD24" s="5">
        <f t="shared" si="4"/>
        <v>0</v>
      </c>
      <c r="AE24" s="5">
        <f t="shared" si="5"/>
        <v>0</v>
      </c>
      <c r="AF24" s="55" t="str">
        <f t="shared" si="6"/>
        <v>SRSA</v>
      </c>
      <c r="AG24" s="55">
        <f t="shared" si="7"/>
        <v>0</v>
      </c>
      <c r="AH24" s="55">
        <f t="shared" si="8"/>
        <v>0</v>
      </c>
      <c r="AI24" s="5">
        <f t="shared" si="9"/>
        <v>1</v>
      </c>
      <c r="AJ24" s="5">
        <f t="shared" si="10"/>
        <v>1</v>
      </c>
      <c r="AK24" s="5" t="str">
        <f t="shared" si="11"/>
        <v>Initial</v>
      </c>
      <c r="AL24" s="5" t="str">
        <f t="shared" si="12"/>
        <v>SRSA</v>
      </c>
      <c r="AM24" s="5">
        <f t="shared" si="13"/>
        <v>0</v>
      </c>
      <c r="AN24" s="5">
        <f t="shared" si="14"/>
        <v>0</v>
      </c>
      <c r="AO24" s="5">
        <f t="shared" si="15"/>
        <v>0</v>
      </c>
      <c r="AP24" s="58">
        <f t="shared" si="16"/>
        <v>18314</v>
      </c>
    </row>
    <row r="25" spans="1:42" s="5" customFormat="1" ht="12.75">
      <c r="A25" s="5">
        <v>3002450</v>
      </c>
      <c r="B25" s="5">
        <v>503</v>
      </c>
      <c r="C25" s="5" t="s">
        <v>107</v>
      </c>
      <c r="D25" s="5" t="s">
        <v>105</v>
      </c>
      <c r="E25" s="5" t="s">
        <v>106</v>
      </c>
      <c r="F25" s="50">
        <v>59410</v>
      </c>
      <c r="G25" s="51" t="s">
        <v>44</v>
      </c>
      <c r="H25" s="5">
        <v>4065623384</v>
      </c>
      <c r="I25" s="52">
        <v>7</v>
      </c>
      <c r="J25" s="52" t="s">
        <v>45</v>
      </c>
      <c r="K25" s="5" t="s">
        <v>46</v>
      </c>
      <c r="L25" s="53"/>
      <c r="M25" s="53">
        <v>35</v>
      </c>
      <c r="N25" s="53" t="s">
        <v>46</v>
      </c>
      <c r="O25" s="53" t="s">
        <v>45</v>
      </c>
      <c r="P25" s="54">
        <v>26.666666667</v>
      </c>
      <c r="Q25" s="5" t="s">
        <v>45</v>
      </c>
      <c r="R25" s="5" t="s">
        <v>46</v>
      </c>
      <c r="S25" s="5" t="s">
        <v>45</v>
      </c>
      <c r="T25" s="5" t="s">
        <v>46</v>
      </c>
      <c r="U25" s="53"/>
      <c r="V25" s="53">
        <v>2953</v>
      </c>
      <c r="W25" s="53">
        <v>0</v>
      </c>
      <c r="X25" s="53">
        <v>184</v>
      </c>
      <c r="Y25" s="53">
        <v>471</v>
      </c>
      <c r="Z25" s="5">
        <f t="shared" si="0"/>
        <v>1</v>
      </c>
      <c r="AA25" s="5">
        <f t="shared" si="1"/>
        <v>1</v>
      </c>
      <c r="AB25" s="5">
        <f t="shared" si="2"/>
        <v>0</v>
      </c>
      <c r="AC25" s="5">
        <f t="shared" si="3"/>
        <v>0</v>
      </c>
      <c r="AD25" s="5">
        <f t="shared" si="4"/>
        <v>0</v>
      </c>
      <c r="AE25" s="5">
        <f t="shared" si="5"/>
        <v>0</v>
      </c>
      <c r="AF25" s="55" t="str">
        <f t="shared" si="6"/>
        <v>SRSA</v>
      </c>
      <c r="AG25" s="55">
        <f t="shared" si="7"/>
        <v>0</v>
      </c>
      <c r="AH25" s="55">
        <f t="shared" si="8"/>
        <v>0</v>
      </c>
      <c r="AI25" s="5">
        <f t="shared" si="9"/>
        <v>1</v>
      </c>
      <c r="AJ25" s="5">
        <f t="shared" si="10"/>
        <v>1</v>
      </c>
      <c r="AK25" s="5" t="str">
        <f t="shared" si="11"/>
        <v>Initial</v>
      </c>
      <c r="AL25" s="5" t="str">
        <f t="shared" si="12"/>
        <v>SRSA</v>
      </c>
      <c r="AM25" s="5">
        <f t="shared" si="13"/>
        <v>0</v>
      </c>
      <c r="AN25" s="5">
        <f t="shared" si="14"/>
        <v>0</v>
      </c>
      <c r="AO25" s="5">
        <f t="shared" si="15"/>
        <v>0</v>
      </c>
      <c r="AP25" s="58">
        <f t="shared" si="16"/>
        <v>3608</v>
      </c>
    </row>
    <row r="26" spans="1:42" s="5" customFormat="1" ht="12.75">
      <c r="A26" s="5">
        <v>3002550</v>
      </c>
      <c r="B26" s="5">
        <v>720</v>
      </c>
      <c r="C26" s="5" t="s">
        <v>111</v>
      </c>
      <c r="D26" s="5" t="s">
        <v>112</v>
      </c>
      <c r="E26" s="5" t="s">
        <v>113</v>
      </c>
      <c r="F26" s="50">
        <v>59713</v>
      </c>
      <c r="G26" s="51" t="s">
        <v>44</v>
      </c>
      <c r="H26" s="5">
        <v>4064926707</v>
      </c>
      <c r="I26" s="52">
        <v>7</v>
      </c>
      <c r="J26" s="52" t="s">
        <v>45</v>
      </c>
      <c r="K26" s="5" t="s">
        <v>46</v>
      </c>
      <c r="L26" s="53"/>
      <c r="M26" s="53">
        <v>42</v>
      </c>
      <c r="N26" s="53" t="s">
        <v>45</v>
      </c>
      <c r="O26" s="53" t="s">
        <v>45</v>
      </c>
      <c r="P26" s="54">
        <v>33.333333333</v>
      </c>
      <c r="Q26" s="5" t="s">
        <v>45</v>
      </c>
      <c r="R26" s="5" t="s">
        <v>45</v>
      </c>
      <c r="S26" s="5" t="s">
        <v>45</v>
      </c>
      <c r="T26" s="5" t="s">
        <v>46</v>
      </c>
      <c r="U26" s="53"/>
      <c r="V26" s="53">
        <v>2226</v>
      </c>
      <c r="W26" s="53">
        <v>0</v>
      </c>
      <c r="X26" s="53">
        <v>205</v>
      </c>
      <c r="Y26" s="53">
        <v>734</v>
      </c>
      <c r="Z26" s="5">
        <f t="shared" si="0"/>
        <v>1</v>
      </c>
      <c r="AA26" s="5">
        <f t="shared" si="1"/>
        <v>1</v>
      </c>
      <c r="AB26" s="5">
        <f t="shared" si="2"/>
        <v>0</v>
      </c>
      <c r="AC26" s="5">
        <f t="shared" si="3"/>
        <v>0</v>
      </c>
      <c r="AD26" s="5">
        <f t="shared" si="4"/>
        <v>0</v>
      </c>
      <c r="AE26" s="5">
        <f t="shared" si="5"/>
        <v>0</v>
      </c>
      <c r="AF26" s="55" t="str">
        <f t="shared" si="6"/>
        <v>SRSA</v>
      </c>
      <c r="AG26" s="55">
        <f t="shared" si="7"/>
        <v>0</v>
      </c>
      <c r="AH26" s="55">
        <f t="shared" si="8"/>
        <v>0</v>
      </c>
      <c r="AI26" s="5">
        <f t="shared" si="9"/>
        <v>1</v>
      </c>
      <c r="AJ26" s="5">
        <f t="shared" si="10"/>
        <v>1</v>
      </c>
      <c r="AK26" s="5" t="str">
        <f t="shared" si="11"/>
        <v>Initial</v>
      </c>
      <c r="AL26" s="5" t="str">
        <f t="shared" si="12"/>
        <v>SRSA</v>
      </c>
      <c r="AM26" s="5">
        <f t="shared" si="13"/>
        <v>0</v>
      </c>
      <c r="AN26" s="5">
        <f t="shared" si="14"/>
        <v>0</v>
      </c>
      <c r="AO26" s="5">
        <f t="shared" si="15"/>
        <v>0</v>
      </c>
      <c r="AP26" s="58">
        <f t="shared" si="16"/>
        <v>3165</v>
      </c>
    </row>
    <row r="27" spans="1:42" s="5" customFormat="1" ht="12.75">
      <c r="A27" s="5">
        <v>3002570</v>
      </c>
      <c r="B27" s="5">
        <v>1218</v>
      </c>
      <c r="C27" s="5" t="s">
        <v>114</v>
      </c>
      <c r="D27" s="5" t="s">
        <v>115</v>
      </c>
      <c r="E27" s="5" t="s">
        <v>116</v>
      </c>
      <c r="F27" s="50">
        <v>59032</v>
      </c>
      <c r="G27" s="51" t="s">
        <v>44</v>
      </c>
      <c r="H27" s="5">
        <v>4064282368</v>
      </c>
      <c r="I27" s="52">
        <v>7</v>
      </c>
      <c r="J27" s="52" t="s">
        <v>45</v>
      </c>
      <c r="K27" s="5" t="s">
        <v>46</v>
      </c>
      <c r="L27" s="53"/>
      <c r="M27" s="53">
        <v>12</v>
      </c>
      <c r="N27" s="53" t="s">
        <v>45</v>
      </c>
      <c r="O27" s="53" t="s">
        <v>45</v>
      </c>
      <c r="P27" s="54">
        <v>33.333333333</v>
      </c>
      <c r="Q27" s="5" t="s">
        <v>45</v>
      </c>
      <c r="R27" s="5" t="s">
        <v>45</v>
      </c>
      <c r="S27" s="5" t="s">
        <v>45</v>
      </c>
      <c r="T27" s="5" t="s">
        <v>46</v>
      </c>
      <c r="U27" s="53"/>
      <c r="V27" s="53">
        <v>253</v>
      </c>
      <c r="W27" s="53">
        <v>0</v>
      </c>
      <c r="X27" s="53">
        <v>54</v>
      </c>
      <c r="Y27" s="53">
        <v>545</v>
      </c>
      <c r="Z27" s="5">
        <f t="shared" si="0"/>
        <v>1</v>
      </c>
      <c r="AA27" s="5">
        <f t="shared" si="1"/>
        <v>1</v>
      </c>
      <c r="AB27" s="5">
        <f t="shared" si="2"/>
        <v>0</v>
      </c>
      <c r="AC27" s="5">
        <f t="shared" si="3"/>
        <v>0</v>
      </c>
      <c r="AD27" s="5">
        <f t="shared" si="4"/>
        <v>0</v>
      </c>
      <c r="AE27" s="5">
        <f t="shared" si="5"/>
        <v>0</v>
      </c>
      <c r="AF27" s="55" t="str">
        <f t="shared" si="6"/>
        <v>SRSA</v>
      </c>
      <c r="AG27" s="55">
        <f t="shared" si="7"/>
        <v>0</v>
      </c>
      <c r="AH27" s="55">
        <f t="shared" si="8"/>
        <v>0</v>
      </c>
      <c r="AI27" s="5">
        <f t="shared" si="9"/>
        <v>1</v>
      </c>
      <c r="AJ27" s="5">
        <f t="shared" si="10"/>
        <v>1</v>
      </c>
      <c r="AK27" s="5" t="str">
        <f t="shared" si="11"/>
        <v>Initial</v>
      </c>
      <c r="AL27" s="5" t="str">
        <f t="shared" si="12"/>
        <v>SRSA</v>
      </c>
      <c r="AM27" s="5">
        <f t="shared" si="13"/>
        <v>0</v>
      </c>
      <c r="AN27" s="5">
        <f t="shared" si="14"/>
        <v>0</v>
      </c>
      <c r="AO27" s="5">
        <f t="shared" si="15"/>
        <v>0</v>
      </c>
      <c r="AP27" s="58">
        <f t="shared" si="16"/>
        <v>852</v>
      </c>
    </row>
    <row r="28" spans="1:42" s="5" customFormat="1" ht="12.75">
      <c r="A28" s="5">
        <v>3002640</v>
      </c>
      <c r="B28" s="5">
        <v>785</v>
      </c>
      <c r="C28" s="5" t="s">
        <v>117</v>
      </c>
      <c r="D28" s="5" t="s">
        <v>118</v>
      </c>
      <c r="E28" s="5" t="s">
        <v>119</v>
      </c>
      <c r="F28" s="50">
        <v>59212</v>
      </c>
      <c r="G28" s="51" t="s">
        <v>44</v>
      </c>
      <c r="H28" s="5">
        <v>4067692321</v>
      </c>
      <c r="I28" s="52">
        <v>7</v>
      </c>
      <c r="J28" s="52" t="s">
        <v>45</v>
      </c>
      <c r="K28" s="5" t="s">
        <v>46</v>
      </c>
      <c r="L28" s="53"/>
      <c r="M28" s="53">
        <v>70</v>
      </c>
      <c r="N28" s="53" t="s">
        <v>45</v>
      </c>
      <c r="O28" s="53" t="s">
        <v>45</v>
      </c>
      <c r="P28" s="54">
        <v>21.538461538</v>
      </c>
      <c r="Q28" s="5" t="s">
        <v>45</v>
      </c>
      <c r="R28" s="5" t="s">
        <v>46</v>
      </c>
      <c r="S28" s="5" t="s">
        <v>45</v>
      </c>
      <c r="T28" s="5" t="s">
        <v>46</v>
      </c>
      <c r="U28" s="53"/>
      <c r="V28" s="53">
        <v>10248</v>
      </c>
      <c r="W28" s="53">
        <v>1385</v>
      </c>
      <c r="X28" s="53">
        <v>1225</v>
      </c>
      <c r="Y28" s="53">
        <v>1283</v>
      </c>
      <c r="Z28" s="5">
        <f t="shared" si="0"/>
        <v>1</v>
      </c>
      <c r="AA28" s="5">
        <f t="shared" si="1"/>
        <v>1</v>
      </c>
      <c r="AB28" s="5">
        <f t="shared" si="2"/>
        <v>0</v>
      </c>
      <c r="AC28" s="5">
        <f t="shared" si="3"/>
        <v>0</v>
      </c>
      <c r="AD28" s="5">
        <f t="shared" si="4"/>
        <v>0</v>
      </c>
      <c r="AE28" s="5">
        <f t="shared" si="5"/>
        <v>0</v>
      </c>
      <c r="AF28" s="55" t="str">
        <f t="shared" si="6"/>
        <v>SRSA</v>
      </c>
      <c r="AG28" s="55">
        <f t="shared" si="7"/>
        <v>0</v>
      </c>
      <c r="AH28" s="55">
        <f t="shared" si="8"/>
        <v>0</v>
      </c>
      <c r="AI28" s="5">
        <f t="shared" si="9"/>
        <v>1</v>
      </c>
      <c r="AJ28" s="5">
        <f t="shared" si="10"/>
        <v>1</v>
      </c>
      <c r="AK28" s="5" t="str">
        <f t="shared" si="11"/>
        <v>Initial</v>
      </c>
      <c r="AL28" s="5" t="str">
        <f t="shared" si="12"/>
        <v>SRSA</v>
      </c>
      <c r="AM28" s="5">
        <f t="shared" si="13"/>
        <v>0</v>
      </c>
      <c r="AN28" s="5">
        <f t="shared" si="14"/>
        <v>0</v>
      </c>
      <c r="AO28" s="5">
        <f t="shared" si="15"/>
        <v>0</v>
      </c>
      <c r="AP28" s="58">
        <f t="shared" si="16"/>
        <v>14141</v>
      </c>
    </row>
    <row r="29" spans="1:42" s="5" customFormat="1" ht="12.75">
      <c r="A29" s="5">
        <v>3002730</v>
      </c>
      <c r="B29" s="5">
        <v>244</v>
      </c>
      <c r="C29" s="5" t="s">
        <v>120</v>
      </c>
      <c r="D29" s="5" t="s">
        <v>121</v>
      </c>
      <c r="E29" s="5" t="s">
        <v>122</v>
      </c>
      <c r="F29" s="50">
        <v>59313</v>
      </c>
      <c r="G29" s="51" t="s">
        <v>44</v>
      </c>
      <c r="H29" s="5">
        <v>4067782577</v>
      </c>
      <c r="I29" s="52">
        <v>7</v>
      </c>
      <c r="J29" s="52" t="s">
        <v>45</v>
      </c>
      <c r="K29" s="5" t="s">
        <v>46</v>
      </c>
      <c r="L29" s="53"/>
      <c r="M29" s="53">
        <v>424</v>
      </c>
      <c r="N29" s="53" t="s">
        <v>45</v>
      </c>
      <c r="O29" s="53" t="s">
        <v>45</v>
      </c>
      <c r="P29" s="54">
        <v>15.895372233</v>
      </c>
      <c r="Q29" s="5" t="s">
        <v>46</v>
      </c>
      <c r="R29" s="5" t="s">
        <v>46</v>
      </c>
      <c r="S29" s="5" t="s">
        <v>45</v>
      </c>
      <c r="T29" s="5" t="s">
        <v>46</v>
      </c>
      <c r="U29" s="53"/>
      <c r="V29" s="53">
        <v>28248</v>
      </c>
      <c r="W29" s="53">
        <v>2986</v>
      </c>
      <c r="X29" s="53">
        <v>4556</v>
      </c>
      <c r="Y29" s="53">
        <v>4304</v>
      </c>
      <c r="Z29" s="5">
        <f t="shared" si="0"/>
        <v>1</v>
      </c>
      <c r="AA29" s="5">
        <f t="shared" si="1"/>
        <v>1</v>
      </c>
      <c r="AB29" s="5">
        <f t="shared" si="2"/>
        <v>0</v>
      </c>
      <c r="AC29" s="5">
        <f t="shared" si="3"/>
        <v>0</v>
      </c>
      <c r="AD29" s="5">
        <f t="shared" si="4"/>
        <v>0</v>
      </c>
      <c r="AE29" s="5">
        <f t="shared" si="5"/>
        <v>0</v>
      </c>
      <c r="AF29" s="55" t="str">
        <f t="shared" si="6"/>
        <v>SRSA</v>
      </c>
      <c r="AG29" s="55">
        <f t="shared" si="7"/>
        <v>0</v>
      </c>
      <c r="AH29" s="55">
        <f t="shared" si="8"/>
        <v>0</v>
      </c>
      <c r="AI29" s="5">
        <f t="shared" si="9"/>
        <v>1</v>
      </c>
      <c r="AJ29" s="5">
        <f t="shared" si="10"/>
        <v>0</v>
      </c>
      <c r="AK29" s="5">
        <f t="shared" si="11"/>
        <v>0</v>
      </c>
      <c r="AL29" s="5">
        <f t="shared" si="12"/>
        <v>0</v>
      </c>
      <c r="AM29" s="5">
        <f t="shared" si="13"/>
        <v>0</v>
      </c>
      <c r="AN29" s="5">
        <f t="shared" si="14"/>
        <v>0</v>
      </c>
      <c r="AO29" s="5">
        <f t="shared" si="15"/>
        <v>0</v>
      </c>
      <c r="AP29" s="58">
        <f t="shared" si="16"/>
        <v>40094</v>
      </c>
    </row>
    <row r="30" spans="1:42" s="5" customFormat="1" ht="12.75">
      <c r="A30" s="5">
        <v>3002820</v>
      </c>
      <c r="B30" s="5">
        <v>455</v>
      </c>
      <c r="C30" s="5" t="s">
        <v>123</v>
      </c>
      <c r="D30" s="5" t="s">
        <v>124</v>
      </c>
      <c r="E30" s="5" t="s">
        <v>125</v>
      </c>
      <c r="F30" s="50">
        <v>59631</v>
      </c>
      <c r="G30" s="51" t="s">
        <v>44</v>
      </c>
      <c r="H30" s="5">
        <v>4062253216</v>
      </c>
      <c r="I30" s="52">
        <v>7</v>
      </c>
      <c r="J30" s="52" t="s">
        <v>45</v>
      </c>
      <c r="K30" s="5" t="s">
        <v>46</v>
      </c>
      <c r="L30" s="53"/>
      <c r="M30" s="53">
        <v>16</v>
      </c>
      <c r="N30" s="53" t="s">
        <v>45</v>
      </c>
      <c r="O30" s="53" t="s">
        <v>45</v>
      </c>
      <c r="P30" s="54">
        <v>53.191489362</v>
      </c>
      <c r="Q30" s="5" t="s">
        <v>45</v>
      </c>
      <c r="R30" s="5" t="s">
        <v>46</v>
      </c>
      <c r="S30" s="5" t="s">
        <v>45</v>
      </c>
      <c r="T30" s="5" t="s">
        <v>46</v>
      </c>
      <c r="U30" s="53"/>
      <c r="V30" s="53">
        <v>2094</v>
      </c>
      <c r="W30" s="53">
        <v>0</v>
      </c>
      <c r="X30" s="53">
        <v>75</v>
      </c>
      <c r="Y30" s="53">
        <v>602</v>
      </c>
      <c r="Z30" s="5">
        <f t="shared" si="0"/>
        <v>1</v>
      </c>
      <c r="AA30" s="5">
        <f t="shared" si="1"/>
        <v>1</v>
      </c>
      <c r="AB30" s="5">
        <f t="shared" si="2"/>
        <v>0</v>
      </c>
      <c r="AC30" s="5">
        <f t="shared" si="3"/>
        <v>0</v>
      </c>
      <c r="AD30" s="5">
        <f t="shared" si="4"/>
        <v>0</v>
      </c>
      <c r="AE30" s="5">
        <f t="shared" si="5"/>
        <v>0</v>
      </c>
      <c r="AF30" s="55" t="str">
        <f t="shared" si="6"/>
        <v>SRSA</v>
      </c>
      <c r="AG30" s="55">
        <f t="shared" si="7"/>
        <v>0</v>
      </c>
      <c r="AH30" s="55">
        <f t="shared" si="8"/>
        <v>0</v>
      </c>
      <c r="AI30" s="5">
        <f t="shared" si="9"/>
        <v>1</v>
      </c>
      <c r="AJ30" s="5">
        <f t="shared" si="10"/>
        <v>1</v>
      </c>
      <c r="AK30" s="5" t="str">
        <f t="shared" si="11"/>
        <v>Initial</v>
      </c>
      <c r="AL30" s="5" t="str">
        <f t="shared" si="12"/>
        <v>SRSA</v>
      </c>
      <c r="AM30" s="5">
        <f t="shared" si="13"/>
        <v>0</v>
      </c>
      <c r="AN30" s="5">
        <f t="shared" si="14"/>
        <v>0</v>
      </c>
      <c r="AO30" s="5">
        <f t="shared" si="15"/>
        <v>0</v>
      </c>
      <c r="AP30" s="58">
        <f t="shared" si="16"/>
        <v>2771</v>
      </c>
    </row>
    <row r="31" spans="1:42" s="5" customFormat="1" ht="12.75">
      <c r="A31" s="5">
        <v>3003000</v>
      </c>
      <c r="B31" s="5">
        <v>48</v>
      </c>
      <c r="C31" s="5" t="s">
        <v>129</v>
      </c>
      <c r="D31" s="5" t="s">
        <v>130</v>
      </c>
      <c r="E31" s="5" t="s">
        <v>131</v>
      </c>
      <c r="F31" s="50">
        <v>59523</v>
      </c>
      <c r="G31" s="51" t="s">
        <v>44</v>
      </c>
      <c r="H31" s="5">
        <v>4063953568</v>
      </c>
      <c r="I31" s="52">
        <v>7</v>
      </c>
      <c r="J31" s="52" t="s">
        <v>45</v>
      </c>
      <c r="K31" s="5" t="s">
        <v>46</v>
      </c>
      <c r="L31" s="53"/>
      <c r="M31" s="53">
        <v>8</v>
      </c>
      <c r="N31" s="53" t="s">
        <v>45</v>
      </c>
      <c r="O31" s="53" t="s">
        <v>45</v>
      </c>
      <c r="P31" s="54">
        <v>57.142857143</v>
      </c>
      <c r="Q31" s="5" t="s">
        <v>45</v>
      </c>
      <c r="R31" s="5" t="s">
        <v>46</v>
      </c>
      <c r="S31" s="5" t="s">
        <v>45</v>
      </c>
      <c r="T31" s="5" t="s">
        <v>46</v>
      </c>
      <c r="U31" s="53"/>
      <c r="V31" s="53">
        <v>1264</v>
      </c>
      <c r="W31" s="53">
        <v>0</v>
      </c>
      <c r="X31" s="53">
        <v>21</v>
      </c>
      <c r="Y31" s="53">
        <v>549</v>
      </c>
      <c r="Z31" s="5">
        <f t="shared" si="0"/>
        <v>1</v>
      </c>
      <c r="AA31" s="5">
        <f t="shared" si="1"/>
        <v>1</v>
      </c>
      <c r="AB31" s="5">
        <f t="shared" si="2"/>
        <v>0</v>
      </c>
      <c r="AC31" s="5">
        <f t="shared" si="3"/>
        <v>0</v>
      </c>
      <c r="AD31" s="5">
        <f t="shared" si="4"/>
        <v>0</v>
      </c>
      <c r="AE31" s="5">
        <f t="shared" si="5"/>
        <v>0</v>
      </c>
      <c r="AF31" s="55" t="str">
        <f t="shared" si="6"/>
        <v>SRSA</v>
      </c>
      <c r="AG31" s="55">
        <f t="shared" si="7"/>
        <v>0</v>
      </c>
      <c r="AH31" s="55">
        <f t="shared" si="8"/>
        <v>0</v>
      </c>
      <c r="AI31" s="5">
        <f t="shared" si="9"/>
        <v>1</v>
      </c>
      <c r="AJ31" s="5">
        <f t="shared" si="10"/>
        <v>1</v>
      </c>
      <c r="AK31" s="5" t="str">
        <f t="shared" si="11"/>
        <v>Initial</v>
      </c>
      <c r="AL31" s="5" t="str">
        <f t="shared" si="12"/>
        <v>SRSA</v>
      </c>
      <c r="AM31" s="5">
        <f t="shared" si="13"/>
        <v>0</v>
      </c>
      <c r="AN31" s="5">
        <f t="shared" si="14"/>
        <v>0</v>
      </c>
      <c r="AO31" s="5">
        <f t="shared" si="15"/>
        <v>0</v>
      </c>
      <c r="AP31" s="58">
        <f t="shared" si="16"/>
        <v>1834</v>
      </c>
    </row>
    <row r="32" spans="1:42" s="5" customFormat="1" ht="12.75">
      <c r="A32" s="5">
        <v>3003270</v>
      </c>
      <c r="B32" s="5">
        <v>76</v>
      </c>
      <c r="C32" s="5" t="s">
        <v>132</v>
      </c>
      <c r="D32" s="5" t="s">
        <v>133</v>
      </c>
      <c r="E32" s="5" t="s">
        <v>134</v>
      </c>
      <c r="F32" s="50">
        <v>59008</v>
      </c>
      <c r="G32" s="51" t="s">
        <v>44</v>
      </c>
      <c r="H32" s="5">
        <v>4066643319</v>
      </c>
      <c r="I32" s="52">
        <v>7</v>
      </c>
      <c r="J32" s="52" t="s">
        <v>45</v>
      </c>
      <c r="K32" s="5" t="s">
        <v>46</v>
      </c>
      <c r="L32" s="53"/>
      <c r="M32" s="53">
        <v>99</v>
      </c>
      <c r="N32" s="53" t="s">
        <v>45</v>
      </c>
      <c r="O32" s="53" t="s">
        <v>45</v>
      </c>
      <c r="P32" s="54">
        <v>14.035087719</v>
      </c>
      <c r="Q32" s="5" t="s">
        <v>46</v>
      </c>
      <c r="R32" s="5" t="s">
        <v>45</v>
      </c>
      <c r="S32" s="5" t="s">
        <v>45</v>
      </c>
      <c r="T32" s="5" t="s">
        <v>46</v>
      </c>
      <c r="U32" s="53"/>
      <c r="V32" s="53">
        <v>11842</v>
      </c>
      <c r="W32" s="53">
        <v>1356</v>
      </c>
      <c r="X32" s="53">
        <v>1500</v>
      </c>
      <c r="Y32" s="53">
        <v>1488</v>
      </c>
      <c r="Z32" s="5">
        <f t="shared" si="0"/>
        <v>1</v>
      </c>
      <c r="AA32" s="5">
        <f t="shared" si="1"/>
        <v>1</v>
      </c>
      <c r="AB32" s="5">
        <f t="shared" si="2"/>
        <v>0</v>
      </c>
      <c r="AC32" s="5">
        <f t="shared" si="3"/>
        <v>0</v>
      </c>
      <c r="AD32" s="5">
        <f t="shared" si="4"/>
        <v>0</v>
      </c>
      <c r="AE32" s="5">
        <f t="shared" si="5"/>
        <v>0</v>
      </c>
      <c r="AF32" s="55" t="str">
        <f t="shared" si="6"/>
        <v>SRSA</v>
      </c>
      <c r="AG32" s="55">
        <f t="shared" si="7"/>
        <v>0</v>
      </c>
      <c r="AH32" s="55">
        <f t="shared" si="8"/>
        <v>0</v>
      </c>
      <c r="AI32" s="5">
        <f t="shared" si="9"/>
        <v>1</v>
      </c>
      <c r="AJ32" s="5">
        <f t="shared" si="10"/>
        <v>0</v>
      </c>
      <c r="AK32" s="5">
        <f t="shared" si="11"/>
        <v>0</v>
      </c>
      <c r="AL32" s="5">
        <f t="shared" si="12"/>
        <v>0</v>
      </c>
      <c r="AM32" s="5">
        <f t="shared" si="13"/>
        <v>0</v>
      </c>
      <c r="AN32" s="5">
        <f t="shared" si="14"/>
        <v>0</v>
      </c>
      <c r="AO32" s="5">
        <f t="shared" si="15"/>
        <v>0</v>
      </c>
      <c r="AP32" s="58">
        <f t="shared" si="16"/>
        <v>16186</v>
      </c>
    </row>
    <row r="33" spans="1:42" s="5" customFormat="1" ht="12.75">
      <c r="A33" s="5">
        <v>3003420</v>
      </c>
      <c r="B33" s="5">
        <v>112</v>
      </c>
      <c r="C33" s="5" t="s">
        <v>135</v>
      </c>
      <c r="D33" s="5" t="s">
        <v>136</v>
      </c>
      <c r="E33" s="5" t="s">
        <v>137</v>
      </c>
      <c r="F33" s="50">
        <v>59412</v>
      </c>
      <c r="G33" s="51" t="s">
        <v>44</v>
      </c>
      <c r="H33" s="5">
        <v>4062773351</v>
      </c>
      <c r="I33" s="52">
        <v>8</v>
      </c>
      <c r="J33" s="52" t="s">
        <v>45</v>
      </c>
      <c r="K33" s="5" t="s">
        <v>46</v>
      </c>
      <c r="L33" s="53"/>
      <c r="M33" s="53">
        <v>204</v>
      </c>
      <c r="N33" s="53" t="s">
        <v>46</v>
      </c>
      <c r="O33" s="53" t="s">
        <v>45</v>
      </c>
      <c r="P33" s="54">
        <v>14.134275618</v>
      </c>
      <c r="Q33" s="5" t="s">
        <v>46</v>
      </c>
      <c r="R33" s="5" t="s">
        <v>46</v>
      </c>
      <c r="S33" s="5" t="s">
        <v>45</v>
      </c>
      <c r="T33" s="5" t="s">
        <v>46</v>
      </c>
      <c r="U33" s="53"/>
      <c r="V33" s="53">
        <v>18256</v>
      </c>
      <c r="W33" s="53">
        <v>1986</v>
      </c>
      <c r="X33" s="53">
        <v>2395</v>
      </c>
      <c r="Y33" s="53">
        <v>2295</v>
      </c>
      <c r="Z33" s="5">
        <f t="shared" si="0"/>
        <v>1</v>
      </c>
      <c r="AA33" s="5">
        <f t="shared" si="1"/>
        <v>1</v>
      </c>
      <c r="AB33" s="5">
        <f t="shared" si="2"/>
        <v>0</v>
      </c>
      <c r="AC33" s="5">
        <f t="shared" si="3"/>
        <v>0</v>
      </c>
      <c r="AD33" s="5">
        <f t="shared" si="4"/>
        <v>0</v>
      </c>
      <c r="AE33" s="5">
        <f t="shared" si="5"/>
        <v>0</v>
      </c>
      <c r="AF33" s="55" t="str">
        <f t="shared" si="6"/>
        <v>SRSA</v>
      </c>
      <c r="AG33" s="55">
        <f t="shared" si="7"/>
        <v>0</v>
      </c>
      <c r="AH33" s="55">
        <f t="shared" si="8"/>
        <v>0</v>
      </c>
      <c r="AI33" s="5">
        <f t="shared" si="9"/>
        <v>1</v>
      </c>
      <c r="AJ33" s="5">
        <f t="shared" si="10"/>
        <v>0</v>
      </c>
      <c r="AK33" s="5">
        <f t="shared" si="11"/>
        <v>0</v>
      </c>
      <c r="AL33" s="5">
        <f t="shared" si="12"/>
        <v>0</v>
      </c>
      <c r="AM33" s="5">
        <f t="shared" si="13"/>
        <v>0</v>
      </c>
      <c r="AN33" s="5">
        <f t="shared" si="14"/>
        <v>0</v>
      </c>
      <c r="AO33" s="5">
        <f t="shared" si="15"/>
        <v>0</v>
      </c>
      <c r="AP33" s="58">
        <f t="shared" si="16"/>
        <v>24932</v>
      </c>
    </row>
    <row r="34" spans="1:42" s="5" customFormat="1" ht="12.75">
      <c r="A34" s="5">
        <v>3003450</v>
      </c>
      <c r="B34" s="5">
        <v>113</v>
      </c>
      <c r="C34" s="5" t="s">
        <v>138</v>
      </c>
      <c r="D34" s="5" t="s">
        <v>136</v>
      </c>
      <c r="E34" s="5" t="s">
        <v>137</v>
      </c>
      <c r="F34" s="50">
        <v>59412</v>
      </c>
      <c r="G34" s="51" t="s">
        <v>44</v>
      </c>
      <c r="H34" s="5">
        <v>4062773351</v>
      </c>
      <c r="I34" s="52">
        <v>8</v>
      </c>
      <c r="J34" s="52" t="s">
        <v>45</v>
      </c>
      <c r="K34" s="5" t="s">
        <v>46</v>
      </c>
      <c r="L34" s="53"/>
      <c r="M34" s="53">
        <v>92</v>
      </c>
      <c r="N34" s="53" t="s">
        <v>46</v>
      </c>
      <c r="O34" s="53" t="s">
        <v>45</v>
      </c>
      <c r="P34" s="54">
        <v>14.049586777</v>
      </c>
      <c r="Q34" s="5" t="s">
        <v>46</v>
      </c>
      <c r="R34" s="5" t="s">
        <v>46</v>
      </c>
      <c r="S34" s="5" t="s">
        <v>45</v>
      </c>
      <c r="T34" s="5" t="s">
        <v>46</v>
      </c>
      <c r="U34" s="53"/>
      <c r="V34" s="53">
        <v>6638</v>
      </c>
      <c r="W34" s="53">
        <v>685</v>
      </c>
      <c r="X34" s="53">
        <v>886</v>
      </c>
      <c r="Y34" s="53">
        <v>918</v>
      </c>
      <c r="Z34" s="5">
        <f t="shared" si="0"/>
        <v>1</v>
      </c>
      <c r="AA34" s="5">
        <f t="shared" si="1"/>
        <v>1</v>
      </c>
      <c r="AB34" s="5">
        <f t="shared" si="2"/>
        <v>0</v>
      </c>
      <c r="AC34" s="5">
        <f t="shared" si="3"/>
        <v>0</v>
      </c>
      <c r="AD34" s="5">
        <f t="shared" si="4"/>
        <v>0</v>
      </c>
      <c r="AE34" s="5">
        <f t="shared" si="5"/>
        <v>0</v>
      </c>
      <c r="AF34" s="55" t="str">
        <f t="shared" si="6"/>
        <v>SRSA</v>
      </c>
      <c r="AG34" s="55">
        <f t="shared" si="7"/>
        <v>0</v>
      </c>
      <c r="AH34" s="55">
        <f t="shared" si="8"/>
        <v>0</v>
      </c>
      <c r="AI34" s="5">
        <f t="shared" si="9"/>
        <v>1</v>
      </c>
      <c r="AJ34" s="5">
        <f t="shared" si="10"/>
        <v>0</v>
      </c>
      <c r="AK34" s="5">
        <f t="shared" si="11"/>
        <v>0</v>
      </c>
      <c r="AL34" s="5">
        <f t="shared" si="12"/>
        <v>0</v>
      </c>
      <c r="AM34" s="5">
        <f t="shared" si="13"/>
        <v>0</v>
      </c>
      <c r="AN34" s="5">
        <f t="shared" si="14"/>
        <v>0</v>
      </c>
      <c r="AO34" s="5">
        <f t="shared" si="15"/>
        <v>0</v>
      </c>
      <c r="AP34" s="58">
        <f t="shared" si="16"/>
        <v>9127</v>
      </c>
    </row>
    <row r="35" spans="1:42" s="5" customFormat="1" ht="12.75">
      <c r="A35" s="5">
        <v>3003480</v>
      </c>
      <c r="B35" s="5">
        <v>171</v>
      </c>
      <c r="C35" s="5" t="s">
        <v>139</v>
      </c>
      <c r="D35" s="5" t="s">
        <v>140</v>
      </c>
      <c r="E35" s="5" t="s">
        <v>141</v>
      </c>
      <c r="F35" s="50">
        <v>59440</v>
      </c>
      <c r="G35" s="51" t="s">
        <v>44</v>
      </c>
      <c r="H35" s="5">
        <v>4064526502</v>
      </c>
      <c r="I35" s="52">
        <v>7</v>
      </c>
      <c r="J35" s="52" t="s">
        <v>45</v>
      </c>
      <c r="K35" s="5" t="s">
        <v>46</v>
      </c>
      <c r="L35" s="53"/>
      <c r="M35" s="53">
        <v>5</v>
      </c>
      <c r="N35" s="53" t="s">
        <v>45</v>
      </c>
      <c r="O35" s="53" t="s">
        <v>45</v>
      </c>
      <c r="P35" s="54">
        <v>16.666666667</v>
      </c>
      <c r="Q35" s="5" t="s">
        <v>46</v>
      </c>
      <c r="R35" s="5" t="s">
        <v>46</v>
      </c>
      <c r="S35" s="5" t="s">
        <v>45</v>
      </c>
      <c r="T35" s="5" t="s">
        <v>46</v>
      </c>
      <c r="U35" s="53"/>
      <c r="V35" s="53">
        <v>629</v>
      </c>
      <c r="W35" s="53">
        <v>0</v>
      </c>
      <c r="X35" s="53">
        <v>8</v>
      </c>
      <c r="Y35" s="53">
        <v>516</v>
      </c>
      <c r="Z35" s="5">
        <f t="shared" si="0"/>
        <v>1</v>
      </c>
      <c r="AA35" s="5">
        <f t="shared" si="1"/>
        <v>1</v>
      </c>
      <c r="AB35" s="5">
        <f t="shared" si="2"/>
        <v>0</v>
      </c>
      <c r="AC35" s="5">
        <f t="shared" si="3"/>
        <v>0</v>
      </c>
      <c r="AD35" s="5">
        <f t="shared" si="4"/>
        <v>0</v>
      </c>
      <c r="AE35" s="5">
        <f t="shared" si="5"/>
        <v>0</v>
      </c>
      <c r="AF35" s="55" t="str">
        <f t="shared" si="6"/>
        <v>SRSA</v>
      </c>
      <c r="AG35" s="55">
        <f t="shared" si="7"/>
        <v>0</v>
      </c>
      <c r="AH35" s="55">
        <f t="shared" si="8"/>
        <v>0</v>
      </c>
      <c r="AI35" s="5">
        <f t="shared" si="9"/>
        <v>1</v>
      </c>
      <c r="AJ35" s="5">
        <f t="shared" si="10"/>
        <v>0</v>
      </c>
      <c r="AK35" s="5">
        <f t="shared" si="11"/>
        <v>0</v>
      </c>
      <c r="AL35" s="5">
        <f t="shared" si="12"/>
        <v>0</v>
      </c>
      <c r="AM35" s="5">
        <f t="shared" si="13"/>
        <v>0</v>
      </c>
      <c r="AN35" s="5">
        <f t="shared" si="14"/>
        <v>0</v>
      </c>
      <c r="AO35" s="5">
        <f t="shared" si="15"/>
        <v>0</v>
      </c>
      <c r="AP35" s="58">
        <f t="shared" si="16"/>
        <v>1153</v>
      </c>
    </row>
    <row r="36" spans="1:42" s="5" customFormat="1" ht="12.75">
      <c r="A36" s="5">
        <v>3003510</v>
      </c>
      <c r="B36" s="5">
        <v>388</v>
      </c>
      <c r="C36" s="5" t="s">
        <v>142</v>
      </c>
      <c r="D36" s="5" t="s">
        <v>143</v>
      </c>
      <c r="E36" s="5" t="s">
        <v>144</v>
      </c>
      <c r="F36" s="50">
        <v>59077</v>
      </c>
      <c r="G36" s="51" t="s">
        <v>44</v>
      </c>
      <c r="H36" s="5">
        <v>4065572252</v>
      </c>
      <c r="I36" s="52">
        <v>7</v>
      </c>
      <c r="J36" s="52" t="s">
        <v>45</v>
      </c>
      <c r="K36" s="5" t="s">
        <v>46</v>
      </c>
      <c r="L36" s="53"/>
      <c r="M36" s="53">
        <v>2</v>
      </c>
      <c r="N36" s="53" t="s">
        <v>45</v>
      </c>
      <c r="O36" s="53" t="s">
        <v>45</v>
      </c>
      <c r="P36" s="54">
        <v>16.666666667</v>
      </c>
      <c r="Q36" s="5" t="s">
        <v>46</v>
      </c>
      <c r="R36" s="5" t="s">
        <v>45</v>
      </c>
      <c r="S36" s="5" t="s">
        <v>45</v>
      </c>
      <c r="T36" s="5" t="s">
        <v>46</v>
      </c>
      <c r="U36" s="53"/>
      <c r="V36" s="53">
        <v>698</v>
      </c>
      <c r="W36" s="53">
        <v>0</v>
      </c>
      <c r="X36" s="53">
        <v>21</v>
      </c>
      <c r="Y36" s="53">
        <v>521</v>
      </c>
      <c r="Z36" s="5">
        <f t="shared" si="0"/>
        <v>1</v>
      </c>
      <c r="AA36" s="5">
        <f t="shared" si="1"/>
        <v>1</v>
      </c>
      <c r="AB36" s="5">
        <f t="shared" si="2"/>
        <v>0</v>
      </c>
      <c r="AC36" s="5">
        <f t="shared" si="3"/>
        <v>0</v>
      </c>
      <c r="AD36" s="5">
        <f t="shared" si="4"/>
        <v>0</v>
      </c>
      <c r="AE36" s="5">
        <f t="shared" si="5"/>
        <v>0</v>
      </c>
      <c r="AF36" s="55" t="str">
        <f t="shared" si="6"/>
        <v>SRSA</v>
      </c>
      <c r="AG36" s="55">
        <f t="shared" si="7"/>
        <v>0</v>
      </c>
      <c r="AH36" s="55">
        <f t="shared" si="8"/>
        <v>0</v>
      </c>
      <c r="AI36" s="5">
        <f t="shared" si="9"/>
        <v>1</v>
      </c>
      <c r="AJ36" s="5">
        <f t="shared" si="10"/>
        <v>0</v>
      </c>
      <c r="AK36" s="5">
        <f t="shared" si="11"/>
        <v>0</v>
      </c>
      <c r="AL36" s="5">
        <f t="shared" si="12"/>
        <v>0</v>
      </c>
      <c r="AM36" s="5">
        <f t="shared" si="13"/>
        <v>0</v>
      </c>
      <c r="AN36" s="5">
        <f t="shared" si="14"/>
        <v>0</v>
      </c>
      <c r="AO36" s="5">
        <f t="shared" si="15"/>
        <v>0</v>
      </c>
      <c r="AP36" s="58">
        <f t="shared" si="16"/>
        <v>1240</v>
      </c>
    </row>
    <row r="37" spans="1:42" s="5" customFormat="1" ht="12.75">
      <c r="A37" s="5">
        <v>3003600</v>
      </c>
      <c r="B37" s="5">
        <v>692</v>
      </c>
      <c r="C37" s="5" t="s">
        <v>145</v>
      </c>
      <c r="D37" s="5" t="s">
        <v>146</v>
      </c>
      <c r="E37" s="5" t="s">
        <v>147</v>
      </c>
      <c r="F37" s="50">
        <v>59314</v>
      </c>
      <c r="G37" s="51">
        <v>397</v>
      </c>
      <c r="H37" s="5">
        <v>4067675778</v>
      </c>
      <c r="I37" s="52">
        <v>7</v>
      </c>
      <c r="J37" s="52" t="s">
        <v>45</v>
      </c>
      <c r="K37" s="5" t="s">
        <v>46</v>
      </c>
      <c r="L37" s="53"/>
      <c r="M37" s="53">
        <v>6</v>
      </c>
      <c r="N37" s="53" t="s">
        <v>45</v>
      </c>
      <c r="O37" s="53" t="s">
        <v>45</v>
      </c>
      <c r="P37" s="54">
        <v>15</v>
      </c>
      <c r="Q37" s="5" t="s">
        <v>46</v>
      </c>
      <c r="R37" s="5" t="s">
        <v>46</v>
      </c>
      <c r="S37" s="5" t="s">
        <v>45</v>
      </c>
      <c r="T37" s="5" t="s">
        <v>46</v>
      </c>
      <c r="U37" s="53"/>
      <c r="V37" s="53">
        <v>443</v>
      </c>
      <c r="W37" s="53">
        <v>0</v>
      </c>
      <c r="X37" s="53">
        <v>34</v>
      </c>
      <c r="Y37" s="53">
        <v>525</v>
      </c>
      <c r="Z37" s="5">
        <f t="shared" si="0"/>
        <v>1</v>
      </c>
      <c r="AA37" s="5">
        <f t="shared" si="1"/>
        <v>1</v>
      </c>
      <c r="AB37" s="5">
        <f t="shared" si="2"/>
        <v>0</v>
      </c>
      <c r="AC37" s="5">
        <f t="shared" si="3"/>
        <v>0</v>
      </c>
      <c r="AD37" s="5">
        <f t="shared" si="4"/>
        <v>0</v>
      </c>
      <c r="AE37" s="5">
        <f t="shared" si="5"/>
        <v>0</v>
      </c>
      <c r="AF37" s="55" t="str">
        <f t="shared" si="6"/>
        <v>SRSA</v>
      </c>
      <c r="AG37" s="55">
        <f t="shared" si="7"/>
        <v>0</v>
      </c>
      <c r="AH37" s="55">
        <f t="shared" si="8"/>
        <v>0</v>
      </c>
      <c r="AI37" s="5">
        <f t="shared" si="9"/>
        <v>1</v>
      </c>
      <c r="AJ37" s="5">
        <f t="shared" si="10"/>
        <v>0</v>
      </c>
      <c r="AK37" s="5">
        <f t="shared" si="11"/>
        <v>0</v>
      </c>
      <c r="AL37" s="5">
        <f t="shared" si="12"/>
        <v>0</v>
      </c>
      <c r="AM37" s="5">
        <f t="shared" si="13"/>
        <v>0</v>
      </c>
      <c r="AN37" s="5">
        <f t="shared" si="14"/>
        <v>0</v>
      </c>
      <c r="AO37" s="5">
        <f t="shared" si="15"/>
        <v>0</v>
      </c>
      <c r="AP37" s="58">
        <f t="shared" si="16"/>
        <v>1002</v>
      </c>
    </row>
    <row r="38" spans="1:42" s="5" customFormat="1" ht="12.75">
      <c r="A38" s="5">
        <v>3011910</v>
      </c>
      <c r="B38" s="5">
        <v>380</v>
      </c>
      <c r="C38" s="5" t="s">
        <v>425</v>
      </c>
      <c r="D38" s="5" t="s">
        <v>143</v>
      </c>
      <c r="E38" s="5" t="s">
        <v>144</v>
      </c>
      <c r="F38" s="50">
        <v>59077</v>
      </c>
      <c r="G38" s="51" t="s">
        <v>44</v>
      </c>
      <c r="H38" s="5">
        <v>4065572252</v>
      </c>
      <c r="I38" s="52">
        <v>7</v>
      </c>
      <c r="J38" s="52" t="s">
        <v>45</v>
      </c>
      <c r="K38" s="5" t="s">
        <v>46</v>
      </c>
      <c r="L38" s="53"/>
      <c r="M38" s="53">
        <v>8</v>
      </c>
      <c r="N38" s="53" t="s">
        <v>45</v>
      </c>
      <c r="O38" s="53" t="s">
        <v>45</v>
      </c>
      <c r="P38" s="54">
        <v>11.111111111</v>
      </c>
      <c r="Q38" s="5" t="s">
        <v>46</v>
      </c>
      <c r="R38" s="5" t="s">
        <v>46</v>
      </c>
      <c r="S38" s="5" t="s">
        <v>45</v>
      </c>
      <c r="T38" s="5" t="s">
        <v>46</v>
      </c>
      <c r="U38" s="53"/>
      <c r="V38" s="53">
        <v>110</v>
      </c>
      <c r="W38" s="53">
        <v>0</v>
      </c>
      <c r="X38" s="53">
        <v>25</v>
      </c>
      <c r="Y38" s="53">
        <v>516</v>
      </c>
      <c r="Z38" s="5">
        <f t="shared" si="0"/>
        <v>1</v>
      </c>
      <c r="AA38" s="5">
        <f t="shared" si="1"/>
        <v>1</v>
      </c>
      <c r="AB38" s="5">
        <f t="shared" si="2"/>
        <v>0</v>
      </c>
      <c r="AC38" s="5">
        <f t="shared" si="3"/>
        <v>0</v>
      </c>
      <c r="AD38" s="5">
        <f t="shared" si="4"/>
        <v>0</v>
      </c>
      <c r="AE38" s="5">
        <f t="shared" si="5"/>
        <v>0</v>
      </c>
      <c r="AF38" s="55" t="str">
        <f t="shared" si="6"/>
        <v>SRSA</v>
      </c>
      <c r="AG38" s="55">
        <f t="shared" si="7"/>
        <v>0</v>
      </c>
      <c r="AH38" s="55">
        <f t="shared" si="8"/>
        <v>0</v>
      </c>
      <c r="AI38" s="5">
        <f t="shared" si="9"/>
        <v>1</v>
      </c>
      <c r="AJ38" s="5">
        <f t="shared" si="10"/>
        <v>0</v>
      </c>
      <c r="AK38" s="5">
        <f t="shared" si="11"/>
        <v>0</v>
      </c>
      <c r="AL38" s="5">
        <f t="shared" si="12"/>
        <v>0</v>
      </c>
      <c r="AM38" s="5">
        <f t="shared" si="13"/>
        <v>0</v>
      </c>
      <c r="AN38" s="5">
        <f t="shared" si="14"/>
        <v>0</v>
      </c>
      <c r="AO38" s="5">
        <f t="shared" si="15"/>
        <v>0</v>
      </c>
      <c r="AP38" s="58">
        <f t="shared" si="16"/>
        <v>651</v>
      </c>
    </row>
    <row r="39" spans="1:42" s="5" customFormat="1" ht="12.75">
      <c r="A39" s="5">
        <v>3003760</v>
      </c>
      <c r="B39" s="5">
        <v>137</v>
      </c>
      <c r="C39" s="5" t="s">
        <v>154</v>
      </c>
      <c r="D39" s="5" t="s">
        <v>152</v>
      </c>
      <c r="E39" s="5" t="s">
        <v>153</v>
      </c>
      <c r="F39" s="50">
        <v>59520</v>
      </c>
      <c r="G39" s="51" t="s">
        <v>44</v>
      </c>
      <c r="H39" s="5">
        <v>4063782502</v>
      </c>
      <c r="I39" s="52">
        <v>7</v>
      </c>
      <c r="J39" s="52" t="s">
        <v>45</v>
      </c>
      <c r="K39" s="5" t="s">
        <v>46</v>
      </c>
      <c r="L39" s="53"/>
      <c r="M39" s="53">
        <v>113</v>
      </c>
      <c r="N39" s="53" t="s">
        <v>45</v>
      </c>
      <c r="O39" s="53" t="s">
        <v>45</v>
      </c>
      <c r="P39" s="54">
        <v>16.091954023</v>
      </c>
      <c r="Q39" s="5" t="s">
        <v>46</v>
      </c>
      <c r="R39" s="5" t="s">
        <v>46</v>
      </c>
      <c r="S39" s="5" t="s">
        <v>45</v>
      </c>
      <c r="T39" s="5" t="s">
        <v>46</v>
      </c>
      <c r="U39" s="53"/>
      <c r="V39" s="53">
        <v>11378</v>
      </c>
      <c r="W39" s="53">
        <v>1357</v>
      </c>
      <c r="X39" s="53">
        <v>1707</v>
      </c>
      <c r="Y39" s="53">
        <v>1238</v>
      </c>
      <c r="Z39" s="5">
        <f t="shared" si="0"/>
        <v>1</v>
      </c>
      <c r="AA39" s="5">
        <f t="shared" si="1"/>
        <v>1</v>
      </c>
      <c r="AB39" s="5">
        <f t="shared" si="2"/>
        <v>0</v>
      </c>
      <c r="AC39" s="5">
        <f t="shared" si="3"/>
        <v>0</v>
      </c>
      <c r="AD39" s="5">
        <f t="shared" si="4"/>
        <v>0</v>
      </c>
      <c r="AE39" s="5">
        <f t="shared" si="5"/>
        <v>0</v>
      </c>
      <c r="AF39" s="55" t="str">
        <f t="shared" si="6"/>
        <v>SRSA</v>
      </c>
      <c r="AG39" s="55">
        <f t="shared" si="7"/>
        <v>0</v>
      </c>
      <c r="AH39" s="55">
        <f t="shared" si="8"/>
        <v>0</v>
      </c>
      <c r="AI39" s="5">
        <f t="shared" si="9"/>
        <v>1</v>
      </c>
      <c r="AJ39" s="5">
        <f t="shared" si="10"/>
        <v>0</v>
      </c>
      <c r="AK39" s="5">
        <f t="shared" si="11"/>
        <v>0</v>
      </c>
      <c r="AL39" s="5">
        <f t="shared" si="12"/>
        <v>0</v>
      </c>
      <c r="AM39" s="5">
        <f t="shared" si="13"/>
        <v>0</v>
      </c>
      <c r="AN39" s="5">
        <f t="shared" si="14"/>
        <v>0</v>
      </c>
      <c r="AO39" s="5">
        <f t="shared" si="15"/>
        <v>0</v>
      </c>
      <c r="AP39" s="58">
        <f t="shared" si="16"/>
        <v>15680</v>
      </c>
    </row>
    <row r="40" spans="1:42" s="40" customFormat="1" ht="12.75">
      <c r="A40" s="40">
        <v>3003750</v>
      </c>
      <c r="B40" s="40">
        <v>138</v>
      </c>
      <c r="C40" s="40" t="s">
        <v>151</v>
      </c>
      <c r="D40" s="40" t="s">
        <v>152</v>
      </c>
      <c r="E40" s="40" t="s">
        <v>153</v>
      </c>
      <c r="F40" s="41">
        <v>59520</v>
      </c>
      <c r="G40" s="42" t="s">
        <v>44</v>
      </c>
      <c r="H40" s="40">
        <v>4063782502</v>
      </c>
      <c r="I40" s="43">
        <v>7</v>
      </c>
      <c r="J40" s="43" t="s">
        <v>45</v>
      </c>
      <c r="K40" s="40" t="s">
        <v>46</v>
      </c>
      <c r="L40" s="44"/>
      <c r="M40" s="44">
        <v>78</v>
      </c>
      <c r="N40" s="44" t="s">
        <v>45</v>
      </c>
      <c r="O40" s="44" t="s">
        <v>45</v>
      </c>
      <c r="P40" s="45">
        <v>17.1875</v>
      </c>
      <c r="Q40" s="40" t="s">
        <v>46</v>
      </c>
      <c r="R40" s="40" t="s">
        <v>46</v>
      </c>
      <c r="S40" s="40" t="s">
        <v>45</v>
      </c>
      <c r="T40" s="40" t="s">
        <v>46</v>
      </c>
      <c r="U40" s="44"/>
      <c r="V40" s="44">
        <v>5138</v>
      </c>
      <c r="W40" s="44">
        <v>477</v>
      </c>
      <c r="X40" s="44">
        <v>693</v>
      </c>
      <c r="Y40" s="44">
        <v>697</v>
      </c>
      <c r="Z40" s="40">
        <f t="shared" si="0"/>
        <v>1</v>
      </c>
      <c r="AA40" s="40">
        <f t="shared" si="1"/>
        <v>1</v>
      </c>
      <c r="AB40" s="40">
        <f t="shared" si="2"/>
        <v>0</v>
      </c>
      <c r="AC40" s="40">
        <f t="shared" si="3"/>
        <v>0</v>
      </c>
      <c r="AD40" s="40">
        <f t="shared" si="4"/>
        <v>0</v>
      </c>
      <c r="AE40" s="40">
        <f t="shared" si="5"/>
        <v>0</v>
      </c>
      <c r="AF40" s="46" t="str">
        <f t="shared" si="6"/>
        <v>SRSA</v>
      </c>
      <c r="AG40" s="46">
        <f t="shared" si="7"/>
        <v>0</v>
      </c>
      <c r="AH40" s="46">
        <f t="shared" si="8"/>
        <v>0</v>
      </c>
      <c r="AI40" s="40">
        <f t="shared" si="9"/>
        <v>1</v>
      </c>
      <c r="AJ40" s="40">
        <f t="shared" si="10"/>
        <v>0</v>
      </c>
      <c r="AK40" s="40">
        <f t="shared" si="11"/>
        <v>0</v>
      </c>
      <c r="AL40" s="40">
        <f t="shared" si="12"/>
        <v>0</v>
      </c>
      <c r="AM40" s="40">
        <f t="shared" si="13"/>
        <v>0</v>
      </c>
      <c r="AN40" s="40">
        <f t="shared" si="14"/>
        <v>0</v>
      </c>
      <c r="AO40" s="40">
        <f t="shared" si="15"/>
        <v>0</v>
      </c>
      <c r="AP40" s="58">
        <f t="shared" si="16"/>
        <v>7005</v>
      </c>
    </row>
    <row r="41" spans="1:42" s="5" customFormat="1" ht="12.75">
      <c r="A41" s="5">
        <v>3003800</v>
      </c>
      <c r="B41" s="5">
        <v>865</v>
      </c>
      <c r="C41" s="5" t="s">
        <v>155</v>
      </c>
      <c r="D41" s="5" t="s">
        <v>156</v>
      </c>
      <c r="E41" s="5" t="s">
        <v>157</v>
      </c>
      <c r="F41" s="50">
        <v>59011</v>
      </c>
      <c r="G41" s="51" t="s">
        <v>44</v>
      </c>
      <c r="H41" s="5">
        <v>4069325794</v>
      </c>
      <c r="I41" s="52">
        <v>7</v>
      </c>
      <c r="J41" s="52" t="s">
        <v>45</v>
      </c>
      <c r="K41" s="5" t="s">
        <v>46</v>
      </c>
      <c r="L41" s="53"/>
      <c r="M41" s="53">
        <v>339</v>
      </c>
      <c r="N41" s="53" t="s">
        <v>45</v>
      </c>
      <c r="O41" s="53" t="s">
        <v>45</v>
      </c>
      <c r="P41" s="54">
        <v>15.211267606</v>
      </c>
      <c r="Q41" s="5" t="s">
        <v>46</v>
      </c>
      <c r="R41" s="5" t="s">
        <v>46</v>
      </c>
      <c r="S41" s="5" t="s">
        <v>45</v>
      </c>
      <c r="T41" s="5" t="s">
        <v>46</v>
      </c>
      <c r="U41" s="53"/>
      <c r="V41" s="53">
        <v>23191</v>
      </c>
      <c r="W41" s="53">
        <v>2746</v>
      </c>
      <c r="X41" s="53">
        <v>3539</v>
      </c>
      <c r="Y41" s="53">
        <v>3451</v>
      </c>
      <c r="Z41" s="5">
        <f t="shared" si="0"/>
        <v>1</v>
      </c>
      <c r="AA41" s="5">
        <f t="shared" si="1"/>
        <v>1</v>
      </c>
      <c r="AB41" s="5">
        <f t="shared" si="2"/>
        <v>0</v>
      </c>
      <c r="AC41" s="5">
        <f t="shared" si="3"/>
        <v>0</v>
      </c>
      <c r="AD41" s="5">
        <f t="shared" si="4"/>
        <v>0</v>
      </c>
      <c r="AE41" s="5">
        <f t="shared" si="5"/>
        <v>0</v>
      </c>
      <c r="AF41" s="55" t="str">
        <f t="shared" si="6"/>
        <v>SRSA</v>
      </c>
      <c r="AG41" s="55">
        <f t="shared" si="7"/>
        <v>0</v>
      </c>
      <c r="AH41" s="55">
        <f t="shared" si="8"/>
        <v>0</v>
      </c>
      <c r="AI41" s="5">
        <f t="shared" si="9"/>
        <v>1</v>
      </c>
      <c r="AJ41" s="5">
        <f t="shared" si="10"/>
        <v>0</v>
      </c>
      <c r="AK41" s="5">
        <f t="shared" si="11"/>
        <v>0</v>
      </c>
      <c r="AL41" s="5">
        <f t="shared" si="12"/>
        <v>0</v>
      </c>
      <c r="AM41" s="5">
        <f t="shared" si="13"/>
        <v>0</v>
      </c>
      <c r="AN41" s="5">
        <f t="shared" si="14"/>
        <v>0</v>
      </c>
      <c r="AO41" s="5">
        <f t="shared" si="15"/>
        <v>0</v>
      </c>
      <c r="AP41" s="58">
        <f t="shared" si="16"/>
        <v>32927</v>
      </c>
    </row>
    <row r="42" spans="1:42" s="5" customFormat="1" ht="12.75">
      <c r="A42" s="5">
        <v>3003820</v>
      </c>
      <c r="B42" s="5">
        <v>330</v>
      </c>
      <c r="C42" s="5" t="s">
        <v>158</v>
      </c>
      <c r="D42" s="5" t="s">
        <v>159</v>
      </c>
      <c r="E42" s="5" t="s">
        <v>160</v>
      </c>
      <c r="F42" s="50">
        <v>59911</v>
      </c>
      <c r="G42" s="51" t="s">
        <v>44</v>
      </c>
      <c r="H42" s="5">
        <v>4068377400</v>
      </c>
      <c r="I42" s="52">
        <v>7</v>
      </c>
      <c r="J42" s="52" t="s">
        <v>45</v>
      </c>
      <c r="K42" s="5" t="s">
        <v>46</v>
      </c>
      <c r="L42" s="53"/>
      <c r="M42" s="53">
        <v>442</v>
      </c>
      <c r="N42" s="53" t="s">
        <v>46</v>
      </c>
      <c r="O42" s="53" t="s">
        <v>45</v>
      </c>
      <c r="P42" s="54">
        <v>14.429530201</v>
      </c>
      <c r="Q42" s="5" t="s">
        <v>46</v>
      </c>
      <c r="R42" s="5" t="s">
        <v>45</v>
      </c>
      <c r="S42" s="5" t="s">
        <v>45</v>
      </c>
      <c r="T42" s="5" t="s">
        <v>46</v>
      </c>
      <c r="U42" s="53"/>
      <c r="V42" s="53">
        <v>55421</v>
      </c>
      <c r="W42" s="53">
        <v>6320</v>
      </c>
      <c r="X42" s="53">
        <v>6867</v>
      </c>
      <c r="Y42" s="53">
        <v>5451</v>
      </c>
      <c r="Z42" s="5">
        <f t="shared" si="0"/>
        <v>1</v>
      </c>
      <c r="AA42" s="5">
        <f t="shared" si="1"/>
        <v>1</v>
      </c>
      <c r="AB42" s="5">
        <f t="shared" si="2"/>
        <v>0</v>
      </c>
      <c r="AC42" s="5">
        <f t="shared" si="3"/>
        <v>0</v>
      </c>
      <c r="AD42" s="5">
        <f t="shared" si="4"/>
        <v>0</v>
      </c>
      <c r="AE42" s="5">
        <f t="shared" si="5"/>
        <v>0</v>
      </c>
      <c r="AF42" s="55" t="str">
        <f t="shared" si="6"/>
        <v>SRSA</v>
      </c>
      <c r="AG42" s="55">
        <f t="shared" si="7"/>
        <v>0</v>
      </c>
      <c r="AH42" s="55">
        <f t="shared" si="8"/>
        <v>0</v>
      </c>
      <c r="AI42" s="5">
        <f t="shared" si="9"/>
        <v>1</v>
      </c>
      <c r="AJ42" s="5">
        <f t="shared" si="10"/>
        <v>0</v>
      </c>
      <c r="AK42" s="5">
        <f t="shared" si="11"/>
        <v>0</v>
      </c>
      <c r="AL42" s="5">
        <f t="shared" si="12"/>
        <v>0</v>
      </c>
      <c r="AM42" s="5">
        <f t="shared" si="13"/>
        <v>0</v>
      </c>
      <c r="AN42" s="5">
        <f t="shared" si="14"/>
        <v>0</v>
      </c>
      <c r="AO42" s="5">
        <f t="shared" si="15"/>
        <v>0</v>
      </c>
      <c r="AP42" s="58">
        <f t="shared" si="16"/>
        <v>74059</v>
      </c>
    </row>
    <row r="43" spans="1:42" s="5" customFormat="1" ht="12.75">
      <c r="A43" s="5">
        <v>3003840</v>
      </c>
      <c r="B43" s="5">
        <v>331</v>
      </c>
      <c r="C43" s="5" t="s">
        <v>161</v>
      </c>
      <c r="D43" s="5" t="s">
        <v>159</v>
      </c>
      <c r="E43" s="5" t="s">
        <v>160</v>
      </c>
      <c r="F43" s="50">
        <v>59911</v>
      </c>
      <c r="G43" s="51" t="s">
        <v>44</v>
      </c>
      <c r="H43" s="5">
        <v>4068377400</v>
      </c>
      <c r="I43" s="52">
        <v>7</v>
      </c>
      <c r="J43" s="52" t="s">
        <v>45</v>
      </c>
      <c r="K43" s="5" t="s">
        <v>46</v>
      </c>
      <c r="L43" s="53"/>
      <c r="M43" s="53">
        <v>369</v>
      </c>
      <c r="N43" s="53" t="s">
        <v>46</v>
      </c>
      <c r="O43" s="53" t="s">
        <v>45</v>
      </c>
      <c r="P43" s="54">
        <v>13.6</v>
      </c>
      <c r="Q43" s="5" t="s">
        <v>46</v>
      </c>
      <c r="R43" s="5" t="s">
        <v>46</v>
      </c>
      <c r="S43" s="5" t="s">
        <v>45</v>
      </c>
      <c r="T43" s="5" t="s">
        <v>46</v>
      </c>
      <c r="U43" s="53"/>
      <c r="V43" s="53">
        <v>18875</v>
      </c>
      <c r="W43" s="53">
        <v>1712</v>
      </c>
      <c r="X43" s="53">
        <v>2811</v>
      </c>
      <c r="Y43" s="53">
        <v>3353</v>
      </c>
      <c r="Z43" s="5">
        <f t="shared" si="0"/>
        <v>1</v>
      </c>
      <c r="AA43" s="5">
        <f t="shared" si="1"/>
        <v>1</v>
      </c>
      <c r="AB43" s="5">
        <f t="shared" si="2"/>
        <v>0</v>
      </c>
      <c r="AC43" s="5">
        <f t="shared" si="3"/>
        <v>0</v>
      </c>
      <c r="AD43" s="5">
        <f t="shared" si="4"/>
        <v>0</v>
      </c>
      <c r="AE43" s="5">
        <f t="shared" si="5"/>
        <v>0</v>
      </c>
      <c r="AF43" s="55" t="str">
        <f t="shared" si="6"/>
        <v>SRSA</v>
      </c>
      <c r="AG43" s="55">
        <f t="shared" si="7"/>
        <v>0</v>
      </c>
      <c r="AH43" s="55">
        <f t="shared" si="8"/>
        <v>0</v>
      </c>
      <c r="AI43" s="5">
        <f t="shared" si="9"/>
        <v>1</v>
      </c>
      <c r="AJ43" s="5">
        <f t="shared" si="10"/>
        <v>0</v>
      </c>
      <c r="AK43" s="5">
        <f t="shared" si="11"/>
        <v>0</v>
      </c>
      <c r="AL43" s="5">
        <f t="shared" si="12"/>
        <v>0</v>
      </c>
      <c r="AM43" s="5">
        <f t="shared" si="13"/>
        <v>0</v>
      </c>
      <c r="AN43" s="5">
        <f t="shared" si="14"/>
        <v>0</v>
      </c>
      <c r="AO43" s="5">
        <f t="shared" si="15"/>
        <v>0</v>
      </c>
      <c r="AP43" s="58">
        <f t="shared" si="16"/>
        <v>26751</v>
      </c>
    </row>
    <row r="44" spans="1:42" s="5" customFormat="1" ht="12.75">
      <c r="A44" s="5">
        <v>3003990</v>
      </c>
      <c r="B44" s="5">
        <v>789</v>
      </c>
      <c r="C44" s="5" t="s">
        <v>162</v>
      </c>
      <c r="D44" s="5" t="s">
        <v>163</v>
      </c>
      <c r="E44" s="5" t="s">
        <v>164</v>
      </c>
      <c r="F44" s="50">
        <v>59012</v>
      </c>
      <c r="G44" s="51" t="s">
        <v>44</v>
      </c>
      <c r="H44" s="5">
        <v>4069846248</v>
      </c>
      <c r="I44" s="52">
        <v>7</v>
      </c>
      <c r="J44" s="52" t="s">
        <v>45</v>
      </c>
      <c r="K44" s="5" t="s">
        <v>46</v>
      </c>
      <c r="L44" s="53"/>
      <c r="M44" s="53">
        <v>10</v>
      </c>
      <c r="N44" s="53" t="s">
        <v>45</v>
      </c>
      <c r="O44" s="53" t="s">
        <v>45</v>
      </c>
      <c r="P44" s="54">
        <v>6.6666666667</v>
      </c>
      <c r="Q44" s="5" t="s">
        <v>46</v>
      </c>
      <c r="R44" s="5" t="s">
        <v>45</v>
      </c>
      <c r="S44" s="5" t="s">
        <v>45</v>
      </c>
      <c r="T44" s="5" t="s">
        <v>46</v>
      </c>
      <c r="U44" s="53"/>
      <c r="V44" s="53">
        <v>4905</v>
      </c>
      <c r="W44" s="53">
        <v>1064</v>
      </c>
      <c r="X44" s="53">
        <v>901</v>
      </c>
      <c r="Y44" s="53">
        <v>676</v>
      </c>
      <c r="Z44" s="5">
        <f t="shared" si="0"/>
        <v>1</v>
      </c>
      <c r="AA44" s="5">
        <f t="shared" si="1"/>
        <v>1</v>
      </c>
      <c r="AB44" s="5">
        <f t="shared" si="2"/>
        <v>0</v>
      </c>
      <c r="AC44" s="5">
        <f t="shared" si="3"/>
        <v>0</v>
      </c>
      <c r="AD44" s="5">
        <f t="shared" si="4"/>
        <v>0</v>
      </c>
      <c r="AE44" s="5">
        <f t="shared" si="5"/>
        <v>0</v>
      </c>
      <c r="AF44" s="55" t="str">
        <f t="shared" si="6"/>
        <v>SRSA</v>
      </c>
      <c r="AG44" s="55">
        <f t="shared" si="7"/>
        <v>0</v>
      </c>
      <c r="AH44" s="55">
        <f t="shared" si="8"/>
        <v>0</v>
      </c>
      <c r="AI44" s="5">
        <f t="shared" si="9"/>
        <v>1</v>
      </c>
      <c r="AJ44" s="5">
        <f t="shared" si="10"/>
        <v>0</v>
      </c>
      <c r="AK44" s="5">
        <f t="shared" si="11"/>
        <v>0</v>
      </c>
      <c r="AL44" s="5">
        <f t="shared" si="12"/>
        <v>0</v>
      </c>
      <c r="AM44" s="5">
        <f t="shared" si="13"/>
        <v>0</v>
      </c>
      <c r="AN44" s="5">
        <f t="shared" si="14"/>
        <v>0</v>
      </c>
      <c r="AO44" s="5">
        <f t="shared" si="15"/>
        <v>0</v>
      </c>
      <c r="AP44" s="58">
        <f t="shared" si="16"/>
        <v>7546</v>
      </c>
    </row>
    <row r="45" spans="1:42" s="5" customFormat="1" ht="12.75">
      <c r="A45" s="5">
        <v>3004200</v>
      </c>
      <c r="B45" s="5">
        <v>215</v>
      </c>
      <c r="C45" s="5" t="s">
        <v>167</v>
      </c>
      <c r="D45" s="5" t="s">
        <v>168</v>
      </c>
      <c r="E45" s="5" t="s">
        <v>169</v>
      </c>
      <c r="F45" s="50">
        <v>59315</v>
      </c>
      <c r="G45" s="51" t="s">
        <v>44</v>
      </c>
      <c r="H45" s="5">
        <v>4065837510</v>
      </c>
      <c r="I45" s="52">
        <v>7</v>
      </c>
      <c r="J45" s="52" t="s">
        <v>45</v>
      </c>
      <c r="K45" s="5" t="s">
        <v>46</v>
      </c>
      <c r="L45" s="53"/>
      <c r="M45" s="53">
        <v>7</v>
      </c>
      <c r="N45" s="53" t="s">
        <v>45</v>
      </c>
      <c r="O45" s="53" t="s">
        <v>45</v>
      </c>
      <c r="P45" s="54">
        <v>50</v>
      </c>
      <c r="Q45" s="5" t="s">
        <v>45</v>
      </c>
      <c r="R45" s="5" t="s">
        <v>46</v>
      </c>
      <c r="S45" s="5" t="s">
        <v>45</v>
      </c>
      <c r="T45" s="5" t="s">
        <v>46</v>
      </c>
      <c r="U45" s="53"/>
      <c r="V45" s="53">
        <v>3241</v>
      </c>
      <c r="W45" s="53">
        <v>59</v>
      </c>
      <c r="X45" s="53">
        <v>135</v>
      </c>
      <c r="Y45" s="53">
        <v>586</v>
      </c>
      <c r="Z45" s="5">
        <f t="shared" si="0"/>
        <v>1</v>
      </c>
      <c r="AA45" s="5">
        <f t="shared" si="1"/>
        <v>1</v>
      </c>
      <c r="AB45" s="5">
        <f t="shared" si="2"/>
        <v>0</v>
      </c>
      <c r="AC45" s="5">
        <f t="shared" si="3"/>
        <v>0</v>
      </c>
      <c r="AD45" s="5">
        <f t="shared" si="4"/>
        <v>0</v>
      </c>
      <c r="AE45" s="5">
        <f t="shared" si="5"/>
        <v>0</v>
      </c>
      <c r="AF45" s="55" t="str">
        <f t="shared" si="6"/>
        <v>SRSA</v>
      </c>
      <c r="AG45" s="55">
        <f t="shared" si="7"/>
        <v>0</v>
      </c>
      <c r="AH45" s="55">
        <f t="shared" si="8"/>
        <v>0</v>
      </c>
      <c r="AI45" s="5">
        <f t="shared" si="9"/>
        <v>1</v>
      </c>
      <c r="AJ45" s="5">
        <f t="shared" si="10"/>
        <v>1</v>
      </c>
      <c r="AK45" s="5" t="str">
        <f t="shared" si="11"/>
        <v>Initial</v>
      </c>
      <c r="AL45" s="5" t="str">
        <f t="shared" si="12"/>
        <v>SRSA</v>
      </c>
      <c r="AM45" s="5">
        <f t="shared" si="13"/>
        <v>0</v>
      </c>
      <c r="AN45" s="5">
        <f t="shared" si="14"/>
        <v>0</v>
      </c>
      <c r="AO45" s="5">
        <f t="shared" si="15"/>
        <v>0</v>
      </c>
      <c r="AP45" s="58">
        <f t="shared" si="16"/>
        <v>4021</v>
      </c>
    </row>
    <row r="46" spans="1:42" s="5" customFormat="1" ht="12.75">
      <c r="A46" s="5">
        <v>3004230</v>
      </c>
      <c r="B46" s="5">
        <v>968</v>
      </c>
      <c r="C46" s="5" t="s">
        <v>170</v>
      </c>
      <c r="D46" s="5" t="s">
        <v>171</v>
      </c>
      <c r="E46" s="5" t="s">
        <v>172</v>
      </c>
      <c r="F46" s="50">
        <v>59101</v>
      </c>
      <c r="G46" s="51" t="s">
        <v>44</v>
      </c>
      <c r="H46" s="5">
        <v>4062590653</v>
      </c>
      <c r="I46" s="52">
        <v>8</v>
      </c>
      <c r="J46" s="52" t="s">
        <v>45</v>
      </c>
      <c r="K46" s="5" t="s">
        <v>46</v>
      </c>
      <c r="L46" s="53"/>
      <c r="M46" s="53">
        <v>179</v>
      </c>
      <c r="N46" s="53" t="s">
        <v>46</v>
      </c>
      <c r="O46" s="53" t="s">
        <v>45</v>
      </c>
      <c r="P46" s="54">
        <v>14.72392638</v>
      </c>
      <c r="Q46" s="5" t="s">
        <v>46</v>
      </c>
      <c r="R46" s="5" t="s">
        <v>46</v>
      </c>
      <c r="S46" s="5" t="s">
        <v>45</v>
      </c>
      <c r="T46" s="5" t="s">
        <v>46</v>
      </c>
      <c r="U46" s="53"/>
      <c r="V46" s="53">
        <v>4716</v>
      </c>
      <c r="W46" s="53">
        <v>0</v>
      </c>
      <c r="X46" s="53">
        <v>829</v>
      </c>
      <c r="Y46" s="53">
        <v>1541</v>
      </c>
      <c r="Z46" s="5">
        <f t="shared" si="0"/>
        <v>1</v>
      </c>
      <c r="AA46" s="5">
        <f t="shared" si="1"/>
        <v>1</v>
      </c>
      <c r="AB46" s="5">
        <f t="shared" si="2"/>
        <v>0</v>
      </c>
      <c r="AC46" s="5">
        <f t="shared" si="3"/>
        <v>0</v>
      </c>
      <c r="AD46" s="5">
        <f t="shared" si="4"/>
        <v>0</v>
      </c>
      <c r="AE46" s="5">
        <f t="shared" si="5"/>
        <v>0</v>
      </c>
      <c r="AF46" s="55" t="str">
        <f t="shared" si="6"/>
        <v>SRSA</v>
      </c>
      <c r="AG46" s="55">
        <f t="shared" si="7"/>
        <v>0</v>
      </c>
      <c r="AH46" s="55">
        <f t="shared" si="8"/>
        <v>0</v>
      </c>
      <c r="AI46" s="5">
        <f t="shared" si="9"/>
        <v>1</v>
      </c>
      <c r="AJ46" s="5">
        <f t="shared" si="10"/>
        <v>0</v>
      </c>
      <c r="AK46" s="5">
        <f t="shared" si="11"/>
        <v>0</v>
      </c>
      <c r="AL46" s="5">
        <f t="shared" si="12"/>
        <v>0</v>
      </c>
      <c r="AM46" s="5">
        <f t="shared" si="13"/>
        <v>0</v>
      </c>
      <c r="AN46" s="5">
        <f t="shared" si="14"/>
        <v>0</v>
      </c>
      <c r="AO46" s="5">
        <f t="shared" si="15"/>
        <v>0</v>
      </c>
      <c r="AP46" s="58">
        <f t="shared" si="16"/>
        <v>7086</v>
      </c>
    </row>
    <row r="47" spans="1:42" s="5" customFormat="1" ht="12.75">
      <c r="A47" s="5">
        <v>3023230</v>
      </c>
      <c r="B47" s="5">
        <v>1220</v>
      </c>
      <c r="C47" s="5" t="s">
        <v>748</v>
      </c>
      <c r="D47" s="5" t="s">
        <v>749</v>
      </c>
      <c r="E47" s="5" t="s">
        <v>750</v>
      </c>
      <c r="F47" s="50">
        <v>59540</v>
      </c>
      <c r="G47" s="51" t="s">
        <v>44</v>
      </c>
      <c r="H47" s="5">
        <v>4063554481</v>
      </c>
      <c r="I47" s="52">
        <v>7</v>
      </c>
      <c r="J47" s="52" t="s">
        <v>45</v>
      </c>
      <c r="K47" s="5" t="s">
        <v>46</v>
      </c>
      <c r="L47" s="53"/>
      <c r="M47" s="53">
        <v>106</v>
      </c>
      <c r="N47" s="53" t="s">
        <v>45</v>
      </c>
      <c r="O47" s="53" t="s">
        <v>45</v>
      </c>
      <c r="P47" s="54">
        <v>13.888888889</v>
      </c>
      <c r="Q47" s="5" t="s">
        <v>46</v>
      </c>
      <c r="R47" s="5" t="s">
        <v>46</v>
      </c>
      <c r="S47" s="5" t="s">
        <v>45</v>
      </c>
      <c r="T47" s="5" t="s">
        <v>46</v>
      </c>
      <c r="U47" s="53"/>
      <c r="V47" s="53">
        <v>4082</v>
      </c>
      <c r="W47" s="53">
        <v>0</v>
      </c>
      <c r="X47" s="53">
        <v>536</v>
      </c>
      <c r="Y47" s="53">
        <v>1250</v>
      </c>
      <c r="Z47" s="5">
        <f t="shared" si="0"/>
        <v>1</v>
      </c>
      <c r="AA47" s="5">
        <f t="shared" si="1"/>
        <v>1</v>
      </c>
      <c r="AB47" s="5">
        <f t="shared" si="2"/>
        <v>0</v>
      </c>
      <c r="AC47" s="5">
        <f t="shared" si="3"/>
        <v>0</v>
      </c>
      <c r="AD47" s="5">
        <f t="shared" si="4"/>
        <v>0</v>
      </c>
      <c r="AE47" s="5">
        <f t="shared" si="5"/>
        <v>0</v>
      </c>
      <c r="AF47" s="55" t="str">
        <f t="shared" si="6"/>
        <v>SRSA</v>
      </c>
      <c r="AG47" s="55">
        <f t="shared" si="7"/>
        <v>0</v>
      </c>
      <c r="AH47" s="55">
        <f t="shared" si="8"/>
        <v>0</v>
      </c>
      <c r="AI47" s="5">
        <f t="shared" si="9"/>
        <v>1</v>
      </c>
      <c r="AJ47" s="5">
        <f t="shared" si="10"/>
        <v>0</v>
      </c>
      <c r="AK47" s="5">
        <f t="shared" si="11"/>
        <v>0</v>
      </c>
      <c r="AL47" s="5">
        <f t="shared" si="12"/>
        <v>0</v>
      </c>
      <c r="AM47" s="5">
        <f t="shared" si="13"/>
        <v>0</v>
      </c>
      <c r="AN47" s="5">
        <f t="shared" si="14"/>
        <v>0</v>
      </c>
      <c r="AO47" s="5">
        <f t="shared" si="15"/>
        <v>0</v>
      </c>
      <c r="AP47" s="58">
        <f t="shared" si="16"/>
        <v>5868</v>
      </c>
    </row>
    <row r="48" spans="1:42" s="5" customFormat="1" ht="12.75">
      <c r="A48" s="5">
        <v>3004260</v>
      </c>
      <c r="B48" s="5">
        <v>590</v>
      </c>
      <c r="C48" s="5" t="s">
        <v>173</v>
      </c>
      <c r="D48" s="5" t="s">
        <v>174</v>
      </c>
      <c r="E48" s="5" t="s">
        <v>175</v>
      </c>
      <c r="F48" s="50">
        <v>59823</v>
      </c>
      <c r="G48" s="51" t="s">
        <v>44</v>
      </c>
      <c r="H48" s="5">
        <v>4062586151</v>
      </c>
      <c r="I48" s="52">
        <v>7</v>
      </c>
      <c r="J48" s="52" t="s">
        <v>45</v>
      </c>
      <c r="K48" s="5" t="s">
        <v>46</v>
      </c>
      <c r="L48" s="53"/>
      <c r="M48" s="53">
        <v>336</v>
      </c>
      <c r="N48" s="53" t="s">
        <v>46</v>
      </c>
      <c r="O48" s="53" t="s">
        <v>45</v>
      </c>
      <c r="P48" s="54">
        <v>4.3956043956</v>
      </c>
      <c r="Q48" s="5" t="s">
        <v>46</v>
      </c>
      <c r="R48" s="5" t="s">
        <v>45</v>
      </c>
      <c r="S48" s="5" t="s">
        <v>45</v>
      </c>
      <c r="T48" s="5" t="s">
        <v>46</v>
      </c>
      <c r="U48" s="53"/>
      <c r="V48" s="53">
        <v>44483</v>
      </c>
      <c r="W48" s="53">
        <v>5223</v>
      </c>
      <c r="X48" s="53">
        <v>5216</v>
      </c>
      <c r="Y48" s="53">
        <v>3746</v>
      </c>
      <c r="Z48" s="5">
        <f t="shared" si="0"/>
        <v>1</v>
      </c>
      <c r="AA48" s="5">
        <f t="shared" si="1"/>
        <v>1</v>
      </c>
      <c r="AB48" s="5">
        <f t="shared" si="2"/>
        <v>0</v>
      </c>
      <c r="AC48" s="5">
        <f t="shared" si="3"/>
        <v>0</v>
      </c>
      <c r="AD48" s="5">
        <f t="shared" si="4"/>
        <v>0</v>
      </c>
      <c r="AE48" s="5">
        <f t="shared" si="5"/>
        <v>0</v>
      </c>
      <c r="AF48" s="55" t="str">
        <f t="shared" si="6"/>
        <v>SRSA</v>
      </c>
      <c r="AG48" s="55">
        <f t="shared" si="7"/>
        <v>0</v>
      </c>
      <c r="AH48" s="55">
        <f t="shared" si="8"/>
        <v>0</v>
      </c>
      <c r="AI48" s="5">
        <f t="shared" si="9"/>
        <v>1</v>
      </c>
      <c r="AJ48" s="5">
        <f t="shared" si="10"/>
        <v>0</v>
      </c>
      <c r="AK48" s="5">
        <f t="shared" si="11"/>
        <v>0</v>
      </c>
      <c r="AL48" s="5">
        <f t="shared" si="12"/>
        <v>0</v>
      </c>
      <c r="AM48" s="5">
        <f t="shared" si="13"/>
        <v>0</v>
      </c>
      <c r="AN48" s="5">
        <f t="shared" si="14"/>
        <v>0</v>
      </c>
      <c r="AO48" s="5">
        <f t="shared" si="15"/>
        <v>0</v>
      </c>
      <c r="AP48" s="58">
        <f t="shared" si="16"/>
        <v>58668</v>
      </c>
    </row>
    <row r="49" spans="1:42" s="5" customFormat="1" ht="12.75">
      <c r="A49" s="5">
        <v>3004380</v>
      </c>
      <c r="B49" s="5">
        <v>456</v>
      </c>
      <c r="C49" s="5" t="s">
        <v>176</v>
      </c>
      <c r="D49" s="5" t="s">
        <v>177</v>
      </c>
      <c r="E49" s="5" t="s">
        <v>178</v>
      </c>
      <c r="F49" s="50">
        <v>59632</v>
      </c>
      <c r="G49" s="51" t="s">
        <v>44</v>
      </c>
      <c r="H49" s="5">
        <v>4062253740</v>
      </c>
      <c r="I49" s="52">
        <v>7</v>
      </c>
      <c r="J49" s="52" t="s">
        <v>45</v>
      </c>
      <c r="K49" s="5" t="s">
        <v>46</v>
      </c>
      <c r="L49" s="53"/>
      <c r="M49" s="53">
        <v>201</v>
      </c>
      <c r="N49" s="53" t="s">
        <v>45</v>
      </c>
      <c r="O49" s="53" t="s">
        <v>45</v>
      </c>
      <c r="P49" s="54">
        <v>23.287671233</v>
      </c>
      <c r="Q49" s="5" t="s">
        <v>45</v>
      </c>
      <c r="R49" s="5" t="s">
        <v>45</v>
      </c>
      <c r="S49" s="5" t="s">
        <v>45</v>
      </c>
      <c r="T49" s="5" t="s">
        <v>46</v>
      </c>
      <c r="U49" s="53"/>
      <c r="V49" s="53">
        <v>19577</v>
      </c>
      <c r="W49" s="53">
        <v>2901</v>
      </c>
      <c r="X49" s="53">
        <v>3104</v>
      </c>
      <c r="Y49" s="53">
        <v>2566</v>
      </c>
      <c r="Z49" s="5">
        <f t="shared" si="0"/>
        <v>1</v>
      </c>
      <c r="AA49" s="5">
        <f t="shared" si="1"/>
        <v>1</v>
      </c>
      <c r="AB49" s="5">
        <f t="shared" si="2"/>
        <v>0</v>
      </c>
      <c r="AC49" s="5">
        <f t="shared" si="3"/>
        <v>0</v>
      </c>
      <c r="AD49" s="5">
        <f t="shared" si="4"/>
        <v>0</v>
      </c>
      <c r="AE49" s="5">
        <f t="shared" si="5"/>
        <v>0</v>
      </c>
      <c r="AF49" s="55" t="str">
        <f t="shared" si="6"/>
        <v>SRSA</v>
      </c>
      <c r="AG49" s="55">
        <f t="shared" si="7"/>
        <v>0</v>
      </c>
      <c r="AH49" s="55">
        <f t="shared" si="8"/>
        <v>0</v>
      </c>
      <c r="AI49" s="5">
        <f t="shared" si="9"/>
        <v>1</v>
      </c>
      <c r="AJ49" s="5">
        <f t="shared" si="10"/>
        <v>1</v>
      </c>
      <c r="AK49" s="5" t="str">
        <f t="shared" si="11"/>
        <v>Initial</v>
      </c>
      <c r="AL49" s="5" t="str">
        <f t="shared" si="12"/>
        <v>SRSA</v>
      </c>
      <c r="AM49" s="5">
        <f t="shared" si="13"/>
        <v>0</v>
      </c>
      <c r="AN49" s="5">
        <f t="shared" si="14"/>
        <v>0</v>
      </c>
      <c r="AO49" s="5">
        <f t="shared" si="15"/>
        <v>0</v>
      </c>
      <c r="AP49" s="58">
        <f t="shared" si="16"/>
        <v>28148</v>
      </c>
    </row>
    <row r="50" spans="1:42" s="5" customFormat="1" ht="12.75">
      <c r="A50" s="5">
        <v>3004440</v>
      </c>
      <c r="B50" s="5">
        <v>425</v>
      </c>
      <c r="C50" s="5" t="s">
        <v>179</v>
      </c>
      <c r="D50" s="5" t="s">
        <v>180</v>
      </c>
      <c r="E50" s="5" t="s">
        <v>181</v>
      </c>
      <c r="F50" s="50">
        <v>59521</v>
      </c>
      <c r="G50" s="51" t="s">
        <v>44</v>
      </c>
      <c r="H50" s="5">
        <v>4063524195</v>
      </c>
      <c r="I50" s="52">
        <v>7</v>
      </c>
      <c r="J50" s="52" t="s">
        <v>45</v>
      </c>
      <c r="K50" s="5" t="s">
        <v>46</v>
      </c>
      <c r="L50" s="53"/>
      <c r="M50" s="53">
        <v>259</v>
      </c>
      <c r="N50" s="53" t="s">
        <v>45</v>
      </c>
      <c r="O50" s="53" t="s">
        <v>45</v>
      </c>
      <c r="P50" s="54">
        <v>26.470588235</v>
      </c>
      <c r="Q50" s="5" t="s">
        <v>45</v>
      </c>
      <c r="R50" s="5" t="s">
        <v>46</v>
      </c>
      <c r="S50" s="5" t="s">
        <v>45</v>
      </c>
      <c r="T50" s="5" t="s">
        <v>46</v>
      </c>
      <c r="U50" s="53"/>
      <c r="V50" s="53">
        <v>17159</v>
      </c>
      <c r="W50" s="53">
        <v>1991</v>
      </c>
      <c r="X50" s="53">
        <v>2229</v>
      </c>
      <c r="Y50" s="53">
        <v>2164</v>
      </c>
      <c r="Z50" s="5">
        <f t="shared" si="0"/>
        <v>1</v>
      </c>
      <c r="AA50" s="5">
        <f t="shared" si="1"/>
        <v>1</v>
      </c>
      <c r="AB50" s="5">
        <f t="shared" si="2"/>
        <v>0</v>
      </c>
      <c r="AC50" s="5">
        <f t="shared" si="3"/>
        <v>0</v>
      </c>
      <c r="AD50" s="5">
        <f t="shared" si="4"/>
        <v>0</v>
      </c>
      <c r="AE50" s="5">
        <f t="shared" si="5"/>
        <v>0</v>
      </c>
      <c r="AF50" s="55" t="str">
        <f t="shared" si="6"/>
        <v>SRSA</v>
      </c>
      <c r="AG50" s="55">
        <f t="shared" si="7"/>
        <v>0</v>
      </c>
      <c r="AH50" s="55">
        <f t="shared" si="8"/>
        <v>0</v>
      </c>
      <c r="AI50" s="5">
        <f t="shared" si="9"/>
        <v>1</v>
      </c>
      <c r="AJ50" s="5">
        <f t="shared" si="10"/>
        <v>1</v>
      </c>
      <c r="AK50" s="5" t="str">
        <f t="shared" si="11"/>
        <v>Initial</v>
      </c>
      <c r="AL50" s="5" t="str">
        <f t="shared" si="12"/>
        <v>SRSA</v>
      </c>
      <c r="AM50" s="5">
        <f t="shared" si="13"/>
        <v>0</v>
      </c>
      <c r="AN50" s="5">
        <f t="shared" si="14"/>
        <v>0</v>
      </c>
      <c r="AO50" s="5">
        <f t="shared" si="15"/>
        <v>0</v>
      </c>
      <c r="AP50" s="58">
        <f t="shared" si="16"/>
        <v>23543</v>
      </c>
    </row>
    <row r="51" spans="1:42" s="5" customFormat="1" ht="12.75">
      <c r="A51" s="5">
        <v>3004500</v>
      </c>
      <c r="B51" s="5">
        <v>426</v>
      </c>
      <c r="C51" s="5" t="s">
        <v>182</v>
      </c>
      <c r="D51" s="5" t="s">
        <v>180</v>
      </c>
      <c r="E51" s="5" t="s">
        <v>181</v>
      </c>
      <c r="F51" s="50">
        <v>59521</v>
      </c>
      <c r="G51" s="51" t="s">
        <v>44</v>
      </c>
      <c r="H51" s="5">
        <v>4063524195</v>
      </c>
      <c r="I51" s="52">
        <v>7</v>
      </c>
      <c r="J51" s="52" t="s">
        <v>45</v>
      </c>
      <c r="K51" s="5" t="s">
        <v>46</v>
      </c>
      <c r="L51" s="53"/>
      <c r="M51" s="53">
        <v>87</v>
      </c>
      <c r="N51" s="53" t="s">
        <v>45</v>
      </c>
      <c r="O51" s="53" t="s">
        <v>45</v>
      </c>
      <c r="P51" s="54">
        <v>27.027027027</v>
      </c>
      <c r="Q51" s="5" t="s">
        <v>45</v>
      </c>
      <c r="R51" s="5" t="s">
        <v>46</v>
      </c>
      <c r="S51" s="5" t="s">
        <v>45</v>
      </c>
      <c r="T51" s="5" t="s">
        <v>46</v>
      </c>
      <c r="U51" s="53"/>
      <c r="V51" s="53">
        <v>2946</v>
      </c>
      <c r="W51" s="53">
        <v>0</v>
      </c>
      <c r="X51" s="53">
        <v>348</v>
      </c>
      <c r="Y51" s="53">
        <v>721</v>
      </c>
      <c r="Z51" s="5">
        <f t="shared" si="0"/>
        <v>1</v>
      </c>
      <c r="AA51" s="5">
        <f t="shared" si="1"/>
        <v>1</v>
      </c>
      <c r="AB51" s="5">
        <f t="shared" si="2"/>
        <v>0</v>
      </c>
      <c r="AC51" s="5">
        <f t="shared" si="3"/>
        <v>0</v>
      </c>
      <c r="AD51" s="5">
        <f t="shared" si="4"/>
        <v>0</v>
      </c>
      <c r="AE51" s="5">
        <f t="shared" si="5"/>
        <v>0</v>
      </c>
      <c r="AF51" s="55" t="str">
        <f t="shared" si="6"/>
        <v>SRSA</v>
      </c>
      <c r="AG51" s="55">
        <f t="shared" si="7"/>
        <v>0</v>
      </c>
      <c r="AH51" s="55">
        <f t="shared" si="8"/>
        <v>0</v>
      </c>
      <c r="AI51" s="5">
        <f t="shared" si="9"/>
        <v>1</v>
      </c>
      <c r="AJ51" s="5">
        <f t="shared" si="10"/>
        <v>1</v>
      </c>
      <c r="AK51" s="5" t="str">
        <f t="shared" si="11"/>
        <v>Initial</v>
      </c>
      <c r="AL51" s="5" t="str">
        <f t="shared" si="12"/>
        <v>SRSA</v>
      </c>
      <c r="AM51" s="5">
        <f t="shared" si="13"/>
        <v>0</v>
      </c>
      <c r="AN51" s="5">
        <f t="shared" si="14"/>
        <v>0</v>
      </c>
      <c r="AO51" s="5">
        <f t="shared" si="15"/>
        <v>0</v>
      </c>
      <c r="AP51" s="58">
        <f t="shared" si="16"/>
        <v>4015</v>
      </c>
    </row>
    <row r="52" spans="1:42" s="5" customFormat="1" ht="12.75">
      <c r="A52" s="5">
        <v>3004530</v>
      </c>
      <c r="B52" s="5">
        <v>70</v>
      </c>
      <c r="C52" s="5" t="s">
        <v>183</v>
      </c>
      <c r="D52" s="5" t="s">
        <v>184</v>
      </c>
      <c r="E52" s="5" t="s">
        <v>185</v>
      </c>
      <c r="F52" s="50">
        <v>59013</v>
      </c>
      <c r="G52" s="51" t="s">
        <v>44</v>
      </c>
      <c r="H52" s="5">
        <v>4069623670</v>
      </c>
      <c r="I52" s="52">
        <v>7</v>
      </c>
      <c r="J52" s="52" t="s">
        <v>45</v>
      </c>
      <c r="K52" s="5" t="s">
        <v>46</v>
      </c>
      <c r="L52" s="53"/>
      <c r="M52" s="53">
        <v>7</v>
      </c>
      <c r="N52" s="53" t="s">
        <v>45</v>
      </c>
      <c r="O52" s="53" t="s">
        <v>45</v>
      </c>
      <c r="P52" s="54">
        <v>20.967741935</v>
      </c>
      <c r="Q52" s="5" t="s">
        <v>45</v>
      </c>
      <c r="R52" s="5" t="s">
        <v>45</v>
      </c>
      <c r="S52" s="5" t="s">
        <v>45</v>
      </c>
      <c r="T52" s="5" t="s">
        <v>46</v>
      </c>
      <c r="U52" s="53"/>
      <c r="V52" s="53">
        <v>2847</v>
      </c>
      <c r="W52" s="53">
        <v>443</v>
      </c>
      <c r="X52" s="53">
        <v>363</v>
      </c>
      <c r="Y52" s="53">
        <v>615</v>
      </c>
      <c r="Z52" s="5">
        <f t="shared" si="0"/>
        <v>1</v>
      </c>
      <c r="AA52" s="5">
        <f t="shared" si="1"/>
        <v>1</v>
      </c>
      <c r="AB52" s="5">
        <f t="shared" si="2"/>
        <v>0</v>
      </c>
      <c r="AC52" s="5">
        <f t="shared" si="3"/>
        <v>0</v>
      </c>
      <c r="AD52" s="5">
        <f t="shared" si="4"/>
        <v>0</v>
      </c>
      <c r="AE52" s="5">
        <f t="shared" si="5"/>
        <v>0</v>
      </c>
      <c r="AF52" s="55" t="str">
        <f t="shared" si="6"/>
        <v>SRSA</v>
      </c>
      <c r="AG52" s="55">
        <f t="shared" si="7"/>
        <v>0</v>
      </c>
      <c r="AH52" s="55">
        <f t="shared" si="8"/>
        <v>0</v>
      </c>
      <c r="AI52" s="5">
        <f t="shared" si="9"/>
        <v>1</v>
      </c>
      <c r="AJ52" s="5">
        <f t="shared" si="10"/>
        <v>1</v>
      </c>
      <c r="AK52" s="5" t="str">
        <f t="shared" si="11"/>
        <v>Initial</v>
      </c>
      <c r="AL52" s="5" t="str">
        <f t="shared" si="12"/>
        <v>SRSA</v>
      </c>
      <c r="AM52" s="5">
        <f t="shared" si="13"/>
        <v>0</v>
      </c>
      <c r="AN52" s="5">
        <f t="shared" si="14"/>
        <v>0</v>
      </c>
      <c r="AO52" s="5">
        <f t="shared" si="15"/>
        <v>0</v>
      </c>
      <c r="AP52" s="58">
        <f t="shared" si="16"/>
        <v>4268</v>
      </c>
    </row>
    <row r="53" spans="1:42" s="5" customFormat="1" ht="12.75">
      <c r="A53" s="5">
        <v>3004680</v>
      </c>
      <c r="B53" s="5">
        <v>682</v>
      </c>
      <c r="C53" s="5" t="s">
        <v>186</v>
      </c>
      <c r="D53" s="5" t="s">
        <v>187</v>
      </c>
      <c r="E53" s="5" t="s">
        <v>188</v>
      </c>
      <c r="F53" s="50">
        <v>59416</v>
      </c>
      <c r="G53" s="51" t="s">
        <v>44</v>
      </c>
      <c r="H53" s="5">
        <v>4067532522</v>
      </c>
      <c r="I53" s="52">
        <v>7</v>
      </c>
      <c r="J53" s="52" t="s">
        <v>45</v>
      </c>
      <c r="K53" s="5" t="s">
        <v>46</v>
      </c>
      <c r="L53" s="53"/>
      <c r="M53" s="53">
        <v>61</v>
      </c>
      <c r="N53" s="53" t="s">
        <v>45</v>
      </c>
      <c r="O53" s="53" t="s">
        <v>45</v>
      </c>
      <c r="P53" s="54">
        <v>10</v>
      </c>
      <c r="Q53" s="5" t="s">
        <v>46</v>
      </c>
      <c r="R53" s="5" t="s">
        <v>45</v>
      </c>
      <c r="S53" s="5" t="s">
        <v>45</v>
      </c>
      <c r="T53" s="5" t="s">
        <v>46</v>
      </c>
      <c r="U53" s="53"/>
      <c r="V53" s="53">
        <v>15645</v>
      </c>
      <c r="W53" s="53">
        <v>2543</v>
      </c>
      <c r="X53" s="53">
        <v>1802</v>
      </c>
      <c r="Y53" s="53">
        <v>1455</v>
      </c>
      <c r="Z53" s="5">
        <f t="shared" si="0"/>
        <v>1</v>
      </c>
      <c r="AA53" s="5">
        <f t="shared" si="1"/>
        <v>1</v>
      </c>
      <c r="AB53" s="5">
        <f t="shared" si="2"/>
        <v>0</v>
      </c>
      <c r="AC53" s="5">
        <f t="shared" si="3"/>
        <v>0</v>
      </c>
      <c r="AD53" s="5">
        <f t="shared" si="4"/>
        <v>0</v>
      </c>
      <c r="AE53" s="5">
        <f t="shared" si="5"/>
        <v>0</v>
      </c>
      <c r="AF53" s="55" t="str">
        <f t="shared" si="6"/>
        <v>SRSA</v>
      </c>
      <c r="AG53" s="55">
        <f t="shared" si="7"/>
        <v>0</v>
      </c>
      <c r="AH53" s="55">
        <f t="shared" si="8"/>
        <v>0</v>
      </c>
      <c r="AI53" s="5">
        <f t="shared" si="9"/>
        <v>1</v>
      </c>
      <c r="AJ53" s="5">
        <f t="shared" si="10"/>
        <v>0</v>
      </c>
      <c r="AK53" s="5">
        <f t="shared" si="11"/>
        <v>0</v>
      </c>
      <c r="AL53" s="5">
        <f t="shared" si="12"/>
        <v>0</v>
      </c>
      <c r="AM53" s="5">
        <f t="shared" si="13"/>
        <v>0</v>
      </c>
      <c r="AN53" s="5">
        <f t="shared" si="14"/>
        <v>0</v>
      </c>
      <c r="AO53" s="5">
        <f t="shared" si="15"/>
        <v>0</v>
      </c>
      <c r="AP53" s="58">
        <f t="shared" si="16"/>
        <v>21445</v>
      </c>
    </row>
    <row r="54" spans="1:42" s="5" customFormat="1" ht="12.75">
      <c r="A54" s="5">
        <v>3004800</v>
      </c>
      <c r="B54" s="5">
        <v>59</v>
      </c>
      <c r="C54" s="5" t="s">
        <v>189</v>
      </c>
      <c r="D54" s="5" t="s">
        <v>190</v>
      </c>
      <c r="E54" s="5" t="s">
        <v>191</v>
      </c>
      <c r="F54" s="50">
        <v>59014</v>
      </c>
      <c r="G54" s="51">
        <v>467</v>
      </c>
      <c r="H54" s="5">
        <v>4066623520</v>
      </c>
      <c r="I54" s="52">
        <v>7</v>
      </c>
      <c r="J54" s="52" t="s">
        <v>45</v>
      </c>
      <c r="K54" s="5" t="s">
        <v>46</v>
      </c>
      <c r="L54" s="53"/>
      <c r="M54" s="53">
        <v>196</v>
      </c>
      <c r="N54" s="53" t="s">
        <v>45</v>
      </c>
      <c r="O54" s="53" t="s">
        <v>45</v>
      </c>
      <c r="P54" s="54">
        <v>23.175965665</v>
      </c>
      <c r="Q54" s="5" t="s">
        <v>45</v>
      </c>
      <c r="R54" s="5" t="s">
        <v>46</v>
      </c>
      <c r="S54" s="5" t="s">
        <v>45</v>
      </c>
      <c r="T54" s="5" t="s">
        <v>46</v>
      </c>
      <c r="U54" s="53"/>
      <c r="V54" s="53">
        <v>23404</v>
      </c>
      <c r="W54" s="53">
        <v>2631</v>
      </c>
      <c r="X54" s="53">
        <v>2941</v>
      </c>
      <c r="Y54" s="53">
        <v>2123</v>
      </c>
      <c r="Z54" s="5">
        <f t="shared" si="0"/>
        <v>1</v>
      </c>
      <c r="AA54" s="5">
        <f t="shared" si="1"/>
        <v>1</v>
      </c>
      <c r="AB54" s="5">
        <f t="shared" si="2"/>
        <v>0</v>
      </c>
      <c r="AC54" s="5">
        <f t="shared" si="3"/>
        <v>0</v>
      </c>
      <c r="AD54" s="5">
        <f t="shared" si="4"/>
        <v>0</v>
      </c>
      <c r="AE54" s="5">
        <f t="shared" si="5"/>
        <v>0</v>
      </c>
      <c r="AF54" s="55" t="str">
        <f t="shared" si="6"/>
        <v>SRSA</v>
      </c>
      <c r="AG54" s="55">
        <f t="shared" si="7"/>
        <v>0</v>
      </c>
      <c r="AH54" s="55">
        <f t="shared" si="8"/>
        <v>0</v>
      </c>
      <c r="AI54" s="5">
        <f t="shared" si="9"/>
        <v>1</v>
      </c>
      <c r="AJ54" s="5">
        <f t="shared" si="10"/>
        <v>1</v>
      </c>
      <c r="AK54" s="5" t="str">
        <f t="shared" si="11"/>
        <v>Initial</v>
      </c>
      <c r="AL54" s="5" t="str">
        <f t="shared" si="12"/>
        <v>SRSA</v>
      </c>
      <c r="AM54" s="5">
        <f t="shared" si="13"/>
        <v>0</v>
      </c>
      <c r="AN54" s="5">
        <f t="shared" si="14"/>
        <v>0</v>
      </c>
      <c r="AO54" s="5">
        <f t="shared" si="15"/>
        <v>0</v>
      </c>
      <c r="AP54" s="58">
        <f t="shared" si="16"/>
        <v>31099</v>
      </c>
    </row>
    <row r="55" spans="1:42" s="5" customFormat="1" ht="12.75">
      <c r="A55" s="5">
        <v>3000006</v>
      </c>
      <c r="B55" s="5">
        <v>705</v>
      </c>
      <c r="C55" s="5" t="s">
        <v>47</v>
      </c>
      <c r="D55" s="5" t="s">
        <v>48</v>
      </c>
      <c r="E55" s="5" t="s">
        <v>49</v>
      </c>
      <c r="F55" s="50">
        <v>59317</v>
      </c>
      <c r="G55" s="51" t="s">
        <v>44</v>
      </c>
      <c r="H55" s="5">
        <v>4064362658</v>
      </c>
      <c r="I55" s="52">
        <v>7</v>
      </c>
      <c r="J55" s="52" t="s">
        <v>45</v>
      </c>
      <c r="K55" s="5" t="s">
        <v>46</v>
      </c>
      <c r="L55" s="53"/>
      <c r="M55" s="53">
        <v>209</v>
      </c>
      <c r="N55" s="53" t="s">
        <v>45</v>
      </c>
      <c r="O55" s="53" t="s">
        <v>45</v>
      </c>
      <c r="P55" s="54">
        <v>18.592964824</v>
      </c>
      <c r="Q55" s="5" t="s">
        <v>46</v>
      </c>
      <c r="R55" s="5" t="s">
        <v>45</v>
      </c>
      <c r="S55" s="5" t="s">
        <v>45</v>
      </c>
      <c r="T55" s="5" t="s">
        <v>46</v>
      </c>
      <c r="U55" s="53"/>
      <c r="V55" s="53">
        <v>19270</v>
      </c>
      <c r="W55" s="53">
        <v>2309</v>
      </c>
      <c r="X55" s="53">
        <v>2812</v>
      </c>
      <c r="Y55" s="53">
        <v>2271</v>
      </c>
      <c r="Z55" s="5">
        <f t="shared" si="0"/>
        <v>1</v>
      </c>
      <c r="AA55" s="5">
        <f t="shared" si="1"/>
        <v>1</v>
      </c>
      <c r="AB55" s="5">
        <f t="shared" si="2"/>
        <v>0</v>
      </c>
      <c r="AC55" s="5">
        <f t="shared" si="3"/>
        <v>0</v>
      </c>
      <c r="AD55" s="5">
        <f t="shared" si="4"/>
        <v>0</v>
      </c>
      <c r="AE55" s="5">
        <f t="shared" si="5"/>
        <v>0</v>
      </c>
      <c r="AF55" s="55" t="str">
        <f t="shared" si="6"/>
        <v>SRSA</v>
      </c>
      <c r="AG55" s="55">
        <f t="shared" si="7"/>
        <v>0</v>
      </c>
      <c r="AH55" s="55">
        <f t="shared" si="8"/>
        <v>0</v>
      </c>
      <c r="AI55" s="5">
        <f t="shared" si="9"/>
        <v>1</v>
      </c>
      <c r="AJ55" s="5">
        <f t="shared" si="10"/>
        <v>0</v>
      </c>
      <c r="AK55" s="5">
        <f t="shared" si="11"/>
        <v>0</v>
      </c>
      <c r="AL55" s="5">
        <f t="shared" si="12"/>
        <v>0</v>
      </c>
      <c r="AM55" s="5">
        <f t="shared" si="13"/>
        <v>0</v>
      </c>
      <c r="AN55" s="5">
        <f t="shared" si="14"/>
        <v>0</v>
      </c>
      <c r="AO55" s="5">
        <f t="shared" si="15"/>
        <v>0</v>
      </c>
      <c r="AP55" s="58">
        <f t="shared" si="16"/>
        <v>26662</v>
      </c>
    </row>
    <row r="56" spans="1:42" s="5" customFormat="1" ht="12.75">
      <c r="A56" s="5">
        <v>3004890</v>
      </c>
      <c r="B56" s="5">
        <v>978</v>
      </c>
      <c r="C56" s="5" t="s">
        <v>193</v>
      </c>
      <c r="D56" s="5" t="s">
        <v>194</v>
      </c>
      <c r="E56" s="5" t="s">
        <v>195</v>
      </c>
      <c r="F56" s="50">
        <v>59015</v>
      </c>
      <c r="G56" s="51" t="s">
        <v>44</v>
      </c>
      <c r="H56" s="5">
        <v>4066672337</v>
      </c>
      <c r="I56" s="52">
        <v>8</v>
      </c>
      <c r="J56" s="52" t="s">
        <v>45</v>
      </c>
      <c r="K56" s="5" t="s">
        <v>46</v>
      </c>
      <c r="L56" s="53"/>
      <c r="M56" s="53">
        <v>105</v>
      </c>
      <c r="N56" s="53" t="s">
        <v>46</v>
      </c>
      <c r="O56" s="53" t="s">
        <v>45</v>
      </c>
      <c r="P56" s="54">
        <v>6.0344827586</v>
      </c>
      <c r="Q56" s="5" t="s">
        <v>46</v>
      </c>
      <c r="R56" s="5" t="s">
        <v>46</v>
      </c>
      <c r="S56" s="5" t="s">
        <v>45</v>
      </c>
      <c r="T56" s="5" t="s">
        <v>46</v>
      </c>
      <c r="U56" s="53"/>
      <c r="V56" s="53">
        <v>3679</v>
      </c>
      <c r="W56" s="53">
        <v>0</v>
      </c>
      <c r="X56" s="53">
        <v>419</v>
      </c>
      <c r="Y56" s="53">
        <v>926</v>
      </c>
      <c r="Z56" s="5">
        <f t="shared" si="0"/>
        <v>1</v>
      </c>
      <c r="AA56" s="5">
        <f t="shared" si="1"/>
        <v>1</v>
      </c>
      <c r="AB56" s="5">
        <f t="shared" si="2"/>
        <v>0</v>
      </c>
      <c r="AC56" s="5">
        <f t="shared" si="3"/>
        <v>0</v>
      </c>
      <c r="AD56" s="5">
        <f t="shared" si="4"/>
        <v>0</v>
      </c>
      <c r="AE56" s="5">
        <f t="shared" si="5"/>
        <v>0</v>
      </c>
      <c r="AF56" s="55" t="str">
        <f t="shared" si="6"/>
        <v>SRSA</v>
      </c>
      <c r="AG56" s="55">
        <f t="shared" si="7"/>
        <v>0</v>
      </c>
      <c r="AH56" s="55">
        <f t="shared" si="8"/>
        <v>0</v>
      </c>
      <c r="AI56" s="5">
        <f t="shared" si="9"/>
        <v>1</v>
      </c>
      <c r="AJ56" s="5">
        <f t="shared" si="10"/>
        <v>0</v>
      </c>
      <c r="AK56" s="5">
        <f t="shared" si="11"/>
        <v>0</v>
      </c>
      <c r="AL56" s="5">
        <f t="shared" si="12"/>
        <v>0</v>
      </c>
      <c r="AM56" s="5">
        <f t="shared" si="13"/>
        <v>0</v>
      </c>
      <c r="AN56" s="5">
        <f t="shared" si="14"/>
        <v>0</v>
      </c>
      <c r="AO56" s="5">
        <f t="shared" si="15"/>
        <v>0</v>
      </c>
      <c r="AP56" s="58">
        <f t="shared" si="16"/>
        <v>5024</v>
      </c>
    </row>
    <row r="57" spans="1:42" s="5" customFormat="1" ht="12.75">
      <c r="A57" s="5">
        <v>3004920</v>
      </c>
      <c r="B57" s="5">
        <v>979</v>
      </c>
      <c r="C57" s="5" t="s">
        <v>196</v>
      </c>
      <c r="D57" s="5" t="s">
        <v>194</v>
      </c>
      <c r="E57" s="5" t="s">
        <v>195</v>
      </c>
      <c r="F57" s="50">
        <v>59015</v>
      </c>
      <c r="G57" s="51" t="s">
        <v>44</v>
      </c>
      <c r="H57" s="5">
        <v>4066672337</v>
      </c>
      <c r="I57" s="52">
        <v>8</v>
      </c>
      <c r="J57" s="52" t="s">
        <v>45</v>
      </c>
      <c r="K57" s="5" t="s">
        <v>46</v>
      </c>
      <c r="L57" s="53"/>
      <c r="M57" s="53">
        <v>43</v>
      </c>
      <c r="N57" s="53" t="s">
        <v>46</v>
      </c>
      <c r="O57" s="53" t="s">
        <v>45</v>
      </c>
      <c r="P57" s="54">
        <v>19.047619048</v>
      </c>
      <c r="Q57" s="5" t="s">
        <v>46</v>
      </c>
      <c r="R57" s="5" t="s">
        <v>46</v>
      </c>
      <c r="S57" s="5" t="s">
        <v>45</v>
      </c>
      <c r="T57" s="5" t="s">
        <v>46</v>
      </c>
      <c r="U57" s="53"/>
      <c r="V57" s="53">
        <v>1847</v>
      </c>
      <c r="W57" s="53">
        <v>0</v>
      </c>
      <c r="X57" s="53">
        <v>180</v>
      </c>
      <c r="Y57" s="53">
        <v>451</v>
      </c>
      <c r="Z57" s="5">
        <f t="shared" si="0"/>
        <v>1</v>
      </c>
      <c r="AA57" s="5">
        <f t="shared" si="1"/>
        <v>1</v>
      </c>
      <c r="AB57" s="5">
        <f t="shared" si="2"/>
        <v>0</v>
      </c>
      <c r="AC57" s="5">
        <f t="shared" si="3"/>
        <v>0</v>
      </c>
      <c r="AD57" s="5">
        <f t="shared" si="4"/>
        <v>0</v>
      </c>
      <c r="AE57" s="5">
        <f t="shared" si="5"/>
        <v>0</v>
      </c>
      <c r="AF57" s="55" t="str">
        <f t="shared" si="6"/>
        <v>SRSA</v>
      </c>
      <c r="AG57" s="55">
        <f t="shared" si="7"/>
        <v>0</v>
      </c>
      <c r="AH57" s="55">
        <f t="shared" si="8"/>
        <v>0</v>
      </c>
      <c r="AI57" s="5">
        <f t="shared" si="9"/>
        <v>1</v>
      </c>
      <c r="AJ57" s="5">
        <f t="shared" si="10"/>
        <v>0</v>
      </c>
      <c r="AK57" s="5">
        <f t="shared" si="11"/>
        <v>0</v>
      </c>
      <c r="AL57" s="5">
        <f t="shared" si="12"/>
        <v>0</v>
      </c>
      <c r="AM57" s="5">
        <f t="shared" si="13"/>
        <v>0</v>
      </c>
      <c r="AN57" s="5">
        <f t="shared" si="14"/>
        <v>0</v>
      </c>
      <c r="AO57" s="5">
        <f t="shared" si="15"/>
        <v>0</v>
      </c>
      <c r="AP57" s="58">
        <f t="shared" si="16"/>
        <v>2478</v>
      </c>
    </row>
    <row r="58" spans="1:42" s="5" customFormat="1" ht="12.75">
      <c r="A58" s="5">
        <v>3005010</v>
      </c>
      <c r="B58" s="5">
        <v>782</v>
      </c>
      <c r="C58" s="5" t="s">
        <v>200</v>
      </c>
      <c r="D58" s="5" t="s">
        <v>201</v>
      </c>
      <c r="E58" s="5" t="s">
        <v>202</v>
      </c>
      <c r="F58" s="50">
        <v>59213</v>
      </c>
      <c r="G58" s="51" t="s">
        <v>44</v>
      </c>
      <c r="H58" s="5">
        <v>4067863311</v>
      </c>
      <c r="I58" s="52">
        <v>7</v>
      </c>
      <c r="J58" s="52" t="s">
        <v>45</v>
      </c>
      <c r="K58" s="5" t="s">
        <v>46</v>
      </c>
      <c r="L58" s="53"/>
      <c r="M58" s="53">
        <v>141</v>
      </c>
      <c r="N58" s="53" t="s">
        <v>45</v>
      </c>
      <c r="O58" s="53" t="s">
        <v>45</v>
      </c>
      <c r="P58" s="54">
        <v>44.155844156</v>
      </c>
      <c r="Q58" s="5" t="s">
        <v>45</v>
      </c>
      <c r="R58" s="5" t="s">
        <v>46</v>
      </c>
      <c r="S58" s="5" t="s">
        <v>45</v>
      </c>
      <c r="T58" s="5" t="s">
        <v>46</v>
      </c>
      <c r="U58" s="53"/>
      <c r="V58" s="53">
        <v>26573</v>
      </c>
      <c r="W58" s="53">
        <v>4420</v>
      </c>
      <c r="X58" s="53">
        <v>3115</v>
      </c>
      <c r="Y58" s="53">
        <v>1853</v>
      </c>
      <c r="Z58" s="5">
        <f t="shared" si="0"/>
        <v>1</v>
      </c>
      <c r="AA58" s="5">
        <f t="shared" si="1"/>
        <v>1</v>
      </c>
      <c r="AB58" s="5">
        <f t="shared" si="2"/>
        <v>0</v>
      </c>
      <c r="AC58" s="5">
        <f t="shared" si="3"/>
        <v>0</v>
      </c>
      <c r="AD58" s="5">
        <f t="shared" si="4"/>
        <v>0</v>
      </c>
      <c r="AE58" s="5">
        <f t="shared" si="5"/>
        <v>0</v>
      </c>
      <c r="AF58" s="55" t="str">
        <f t="shared" si="6"/>
        <v>SRSA</v>
      </c>
      <c r="AG58" s="55">
        <f t="shared" si="7"/>
        <v>0</v>
      </c>
      <c r="AH58" s="55">
        <f t="shared" si="8"/>
        <v>0</v>
      </c>
      <c r="AI58" s="5">
        <f t="shared" si="9"/>
        <v>1</v>
      </c>
      <c r="AJ58" s="5">
        <f t="shared" si="10"/>
        <v>1</v>
      </c>
      <c r="AK58" s="5" t="str">
        <f t="shared" si="11"/>
        <v>Initial</v>
      </c>
      <c r="AL58" s="5" t="str">
        <f t="shared" si="12"/>
        <v>SRSA</v>
      </c>
      <c r="AM58" s="5">
        <f t="shared" si="13"/>
        <v>0</v>
      </c>
      <c r="AN58" s="5">
        <f t="shared" si="14"/>
        <v>0</v>
      </c>
      <c r="AO58" s="5">
        <f t="shared" si="15"/>
        <v>0</v>
      </c>
      <c r="AP58" s="58">
        <f t="shared" si="16"/>
        <v>35961</v>
      </c>
    </row>
    <row r="59" spans="1:42" s="5" customFormat="1" ht="12.75">
      <c r="A59" s="5">
        <v>3005040</v>
      </c>
      <c r="B59" s="5">
        <v>783</v>
      </c>
      <c r="C59" s="5" t="s">
        <v>203</v>
      </c>
      <c r="D59" s="5" t="s">
        <v>201</v>
      </c>
      <c r="E59" s="5" t="s">
        <v>202</v>
      </c>
      <c r="F59" s="50">
        <v>59213</v>
      </c>
      <c r="G59" s="51" t="s">
        <v>44</v>
      </c>
      <c r="H59" s="5">
        <v>4067863311</v>
      </c>
      <c r="I59" s="52">
        <v>7</v>
      </c>
      <c r="J59" s="52" t="s">
        <v>45</v>
      </c>
      <c r="K59" s="5" t="s">
        <v>46</v>
      </c>
      <c r="L59" s="53"/>
      <c r="M59" s="53">
        <v>59</v>
      </c>
      <c r="N59" s="53" t="s">
        <v>45</v>
      </c>
      <c r="O59" s="53" t="s">
        <v>45</v>
      </c>
      <c r="P59" s="54">
        <v>40.384615385</v>
      </c>
      <c r="Q59" s="5" t="s">
        <v>45</v>
      </c>
      <c r="R59" s="5" t="s">
        <v>46</v>
      </c>
      <c r="S59" s="5" t="s">
        <v>45</v>
      </c>
      <c r="T59" s="5" t="s">
        <v>46</v>
      </c>
      <c r="U59" s="53"/>
      <c r="V59" s="53">
        <v>5271</v>
      </c>
      <c r="W59" s="53">
        <v>684</v>
      </c>
      <c r="X59" s="53">
        <v>640</v>
      </c>
      <c r="Y59" s="53">
        <v>570</v>
      </c>
      <c r="Z59" s="5">
        <f t="shared" si="0"/>
        <v>1</v>
      </c>
      <c r="AA59" s="5">
        <f t="shared" si="1"/>
        <v>1</v>
      </c>
      <c r="AB59" s="5">
        <f t="shared" si="2"/>
        <v>0</v>
      </c>
      <c r="AC59" s="5">
        <f t="shared" si="3"/>
        <v>0</v>
      </c>
      <c r="AD59" s="5">
        <f t="shared" si="4"/>
        <v>0</v>
      </c>
      <c r="AE59" s="5">
        <f t="shared" si="5"/>
        <v>0</v>
      </c>
      <c r="AF59" s="55" t="str">
        <f t="shared" si="6"/>
        <v>SRSA</v>
      </c>
      <c r="AG59" s="55">
        <f t="shared" si="7"/>
        <v>0</v>
      </c>
      <c r="AH59" s="55">
        <f t="shared" si="8"/>
        <v>0</v>
      </c>
      <c r="AI59" s="5">
        <f t="shared" si="9"/>
        <v>1</v>
      </c>
      <c r="AJ59" s="5">
        <f t="shared" si="10"/>
        <v>1</v>
      </c>
      <c r="AK59" s="5" t="str">
        <f t="shared" si="11"/>
        <v>Initial</v>
      </c>
      <c r="AL59" s="5" t="str">
        <f t="shared" si="12"/>
        <v>SRSA</v>
      </c>
      <c r="AM59" s="5">
        <f t="shared" si="13"/>
        <v>0</v>
      </c>
      <c r="AN59" s="5">
        <f t="shared" si="14"/>
        <v>0</v>
      </c>
      <c r="AO59" s="5">
        <f t="shared" si="15"/>
        <v>0</v>
      </c>
      <c r="AP59" s="58">
        <f t="shared" si="16"/>
        <v>7165</v>
      </c>
    </row>
    <row r="60" spans="1:42" s="5" customFormat="1" ht="12.75">
      <c r="A60" s="5">
        <v>3005130</v>
      </c>
      <c r="B60" s="5">
        <v>749</v>
      </c>
      <c r="C60" s="5" t="s">
        <v>204</v>
      </c>
      <c r="D60" s="5" t="s">
        <v>205</v>
      </c>
      <c r="E60" s="5" t="s">
        <v>206</v>
      </c>
      <c r="F60" s="50">
        <v>59270</v>
      </c>
      <c r="G60" s="51" t="s">
        <v>44</v>
      </c>
      <c r="H60" s="5">
        <v>4067983361</v>
      </c>
      <c r="I60" s="52">
        <v>7</v>
      </c>
      <c r="J60" s="52" t="s">
        <v>45</v>
      </c>
      <c r="K60" s="5" t="s">
        <v>45</v>
      </c>
      <c r="L60" s="53"/>
      <c r="M60" s="53">
        <v>25</v>
      </c>
      <c r="N60" s="53" t="s">
        <v>45</v>
      </c>
      <c r="O60" s="53" t="s">
        <v>45</v>
      </c>
      <c r="P60" s="54">
        <v>0</v>
      </c>
      <c r="Q60" s="5" t="s">
        <v>46</v>
      </c>
      <c r="R60" s="5" t="s">
        <v>46</v>
      </c>
      <c r="S60" s="5" t="s">
        <v>45</v>
      </c>
      <c r="T60" s="5" t="s">
        <v>46</v>
      </c>
      <c r="U60" s="53"/>
      <c r="V60" s="53">
        <v>1787</v>
      </c>
      <c r="W60" s="53">
        <v>0</v>
      </c>
      <c r="X60" s="53">
        <v>121</v>
      </c>
      <c r="Y60" s="53">
        <v>643</v>
      </c>
      <c r="Z60" s="5">
        <f t="shared" si="0"/>
        <v>1</v>
      </c>
      <c r="AA60" s="5">
        <f t="shared" si="1"/>
        <v>1</v>
      </c>
      <c r="AB60" s="5">
        <f t="shared" si="2"/>
        <v>0</v>
      </c>
      <c r="AC60" s="5">
        <f t="shared" si="3"/>
        <v>0</v>
      </c>
      <c r="AD60" s="5">
        <f t="shared" si="4"/>
        <v>0</v>
      </c>
      <c r="AE60" s="5">
        <f t="shared" si="5"/>
        <v>0</v>
      </c>
      <c r="AF60" s="55" t="str">
        <f t="shared" si="6"/>
        <v>SRSA</v>
      </c>
      <c r="AG60" s="55">
        <f t="shared" si="7"/>
        <v>0</v>
      </c>
      <c r="AH60" s="55">
        <f t="shared" si="8"/>
        <v>0</v>
      </c>
      <c r="AI60" s="5">
        <f t="shared" si="9"/>
        <v>1</v>
      </c>
      <c r="AJ60" s="5">
        <f t="shared" si="10"/>
        <v>0</v>
      </c>
      <c r="AK60" s="5">
        <f t="shared" si="11"/>
        <v>0</v>
      </c>
      <c r="AL60" s="5">
        <f t="shared" si="12"/>
        <v>0</v>
      </c>
      <c r="AM60" s="5">
        <f t="shared" si="13"/>
        <v>0</v>
      </c>
      <c r="AN60" s="5">
        <f t="shared" si="14"/>
        <v>0</v>
      </c>
      <c r="AO60" s="5">
        <f t="shared" si="15"/>
        <v>0</v>
      </c>
      <c r="AP60" s="58">
        <f t="shared" si="16"/>
        <v>2551</v>
      </c>
    </row>
    <row r="61" spans="1:42" s="40" customFormat="1" ht="12.75">
      <c r="A61" s="40">
        <v>3005190</v>
      </c>
      <c r="B61" s="40">
        <v>401</v>
      </c>
      <c r="C61" s="40" t="s">
        <v>207</v>
      </c>
      <c r="D61" s="40" t="s">
        <v>208</v>
      </c>
      <c r="E61" s="40" t="s">
        <v>209</v>
      </c>
      <c r="F61" s="41">
        <v>59417</v>
      </c>
      <c r="G61" s="42" t="s">
        <v>44</v>
      </c>
      <c r="H61" s="40">
        <v>4063382715</v>
      </c>
      <c r="I61" s="43">
        <v>7</v>
      </c>
      <c r="J61" s="43" t="s">
        <v>45</v>
      </c>
      <c r="K61" s="40" t="s">
        <v>46</v>
      </c>
      <c r="L61" s="44"/>
      <c r="M61" s="44">
        <v>561</v>
      </c>
      <c r="N61" s="44" t="s">
        <v>45</v>
      </c>
      <c r="O61" s="44" t="s">
        <v>45</v>
      </c>
      <c r="P61" s="45">
        <v>24.184782609</v>
      </c>
      <c r="Q61" s="40" t="s">
        <v>45</v>
      </c>
      <c r="R61" s="40" t="s">
        <v>46</v>
      </c>
      <c r="S61" s="40" t="s">
        <v>45</v>
      </c>
      <c r="T61" s="40" t="s">
        <v>46</v>
      </c>
      <c r="U61" s="44"/>
      <c r="V61" s="44">
        <v>74511</v>
      </c>
      <c r="W61" s="44">
        <v>10028</v>
      </c>
      <c r="X61" s="44">
        <v>8634</v>
      </c>
      <c r="Y61" s="44">
        <v>6164</v>
      </c>
      <c r="Z61" s="40">
        <f t="shared" si="0"/>
        <v>1</v>
      </c>
      <c r="AA61" s="40">
        <f t="shared" si="1"/>
        <v>1</v>
      </c>
      <c r="AB61" s="40">
        <f t="shared" si="2"/>
        <v>0</v>
      </c>
      <c r="AC61" s="40">
        <f t="shared" si="3"/>
        <v>0</v>
      </c>
      <c r="AD61" s="40">
        <f t="shared" si="4"/>
        <v>0</v>
      </c>
      <c r="AE61" s="40">
        <f t="shared" si="5"/>
        <v>0</v>
      </c>
      <c r="AF61" s="46" t="str">
        <f t="shared" si="6"/>
        <v>SRSA</v>
      </c>
      <c r="AG61" s="46">
        <f t="shared" si="7"/>
        <v>0</v>
      </c>
      <c r="AH61" s="46">
        <f t="shared" si="8"/>
        <v>0</v>
      </c>
      <c r="AI61" s="40">
        <f t="shared" si="9"/>
        <v>1</v>
      </c>
      <c r="AJ61" s="40">
        <f t="shared" si="10"/>
        <v>1</v>
      </c>
      <c r="AK61" s="40" t="str">
        <f t="shared" si="11"/>
        <v>Initial</v>
      </c>
      <c r="AL61" s="40" t="str">
        <f t="shared" si="12"/>
        <v>SRSA</v>
      </c>
      <c r="AM61" s="40">
        <f t="shared" si="13"/>
        <v>0</v>
      </c>
      <c r="AN61" s="40">
        <f t="shared" si="14"/>
        <v>0</v>
      </c>
      <c r="AO61" s="40">
        <f t="shared" si="15"/>
        <v>0</v>
      </c>
      <c r="AP61" s="58">
        <f t="shared" si="16"/>
        <v>99337</v>
      </c>
    </row>
    <row r="62" spans="1:42" s="5" customFormat="1" ht="12.75">
      <c r="A62" s="5">
        <v>3005330</v>
      </c>
      <c r="B62" s="5">
        <v>889</v>
      </c>
      <c r="C62" s="5" t="s">
        <v>210</v>
      </c>
      <c r="D62" s="5" t="s">
        <v>211</v>
      </c>
      <c r="E62" s="5" t="s">
        <v>212</v>
      </c>
      <c r="F62" s="50">
        <v>59419</v>
      </c>
      <c r="G62" s="51" t="s">
        <v>44</v>
      </c>
      <c r="H62" s="5">
        <v>4064692381</v>
      </c>
      <c r="I62" s="52">
        <v>7</v>
      </c>
      <c r="J62" s="52" t="s">
        <v>45</v>
      </c>
      <c r="K62" s="5" t="s">
        <v>46</v>
      </c>
      <c r="L62" s="53"/>
      <c r="M62" s="53">
        <v>45</v>
      </c>
      <c r="N62" s="53" t="s">
        <v>45</v>
      </c>
      <c r="O62" s="53" t="s">
        <v>45</v>
      </c>
      <c r="P62" s="54">
        <v>28.571428571</v>
      </c>
      <c r="Q62" s="5" t="s">
        <v>45</v>
      </c>
      <c r="R62" s="5" t="s">
        <v>46</v>
      </c>
      <c r="S62" s="5" t="s">
        <v>45</v>
      </c>
      <c r="T62" s="5" t="s">
        <v>46</v>
      </c>
      <c r="U62" s="53"/>
      <c r="V62" s="53">
        <v>3133</v>
      </c>
      <c r="W62" s="53">
        <v>124</v>
      </c>
      <c r="X62" s="53">
        <v>295</v>
      </c>
      <c r="Y62" s="53">
        <v>734</v>
      </c>
      <c r="Z62" s="5">
        <f t="shared" si="0"/>
        <v>1</v>
      </c>
      <c r="AA62" s="5">
        <f t="shared" si="1"/>
        <v>1</v>
      </c>
      <c r="AB62" s="5">
        <f t="shared" si="2"/>
        <v>0</v>
      </c>
      <c r="AC62" s="5">
        <f t="shared" si="3"/>
        <v>0</v>
      </c>
      <c r="AD62" s="5">
        <f t="shared" si="4"/>
        <v>0</v>
      </c>
      <c r="AE62" s="5">
        <f t="shared" si="5"/>
        <v>0</v>
      </c>
      <c r="AF62" s="55" t="str">
        <f t="shared" si="6"/>
        <v>SRSA</v>
      </c>
      <c r="AG62" s="55">
        <f t="shared" si="7"/>
        <v>0</v>
      </c>
      <c r="AH62" s="55">
        <f t="shared" si="8"/>
        <v>0</v>
      </c>
      <c r="AI62" s="5">
        <f t="shared" si="9"/>
        <v>1</v>
      </c>
      <c r="AJ62" s="5">
        <f t="shared" si="10"/>
        <v>1</v>
      </c>
      <c r="AK62" s="5" t="str">
        <f t="shared" si="11"/>
        <v>Initial</v>
      </c>
      <c r="AL62" s="5" t="str">
        <f t="shared" si="12"/>
        <v>SRSA</v>
      </c>
      <c r="AM62" s="5">
        <f t="shared" si="13"/>
        <v>0</v>
      </c>
      <c r="AN62" s="5">
        <f t="shared" si="14"/>
        <v>0</v>
      </c>
      <c r="AO62" s="5">
        <f t="shared" si="15"/>
        <v>0</v>
      </c>
      <c r="AP62" s="58">
        <f t="shared" si="16"/>
        <v>4286</v>
      </c>
    </row>
    <row r="63" spans="1:42" s="5" customFormat="1" ht="12.75">
      <c r="A63" s="5">
        <v>3005400</v>
      </c>
      <c r="B63" s="5">
        <v>813</v>
      </c>
      <c r="C63" s="5" t="s">
        <v>213</v>
      </c>
      <c r="D63" s="5" t="s">
        <v>214</v>
      </c>
      <c r="E63" s="5" t="s">
        <v>215</v>
      </c>
      <c r="F63" s="50">
        <v>59859</v>
      </c>
      <c r="G63" s="51" t="s">
        <v>44</v>
      </c>
      <c r="H63" s="5">
        <v>4067412837</v>
      </c>
      <c r="I63" s="52">
        <v>7</v>
      </c>
      <c r="J63" s="52" t="s">
        <v>45</v>
      </c>
      <c r="K63" s="5" t="s">
        <v>46</v>
      </c>
      <c r="L63" s="53"/>
      <c r="M63" s="53">
        <v>9</v>
      </c>
      <c r="N63" s="53" t="s">
        <v>45</v>
      </c>
      <c r="O63" s="53" t="s">
        <v>45</v>
      </c>
      <c r="P63" s="54">
        <v>12</v>
      </c>
      <c r="Q63" s="5" t="s">
        <v>46</v>
      </c>
      <c r="R63" s="5" t="s">
        <v>45</v>
      </c>
      <c r="S63" s="5" t="s">
        <v>45</v>
      </c>
      <c r="T63" s="5" t="s">
        <v>46</v>
      </c>
      <c r="U63" s="53"/>
      <c r="V63" s="53">
        <v>1706</v>
      </c>
      <c r="W63" s="53">
        <v>0</v>
      </c>
      <c r="X63" s="53">
        <v>38</v>
      </c>
      <c r="Y63" s="53">
        <v>586</v>
      </c>
      <c r="Z63" s="5">
        <f t="shared" si="0"/>
        <v>1</v>
      </c>
      <c r="AA63" s="5">
        <f t="shared" si="1"/>
        <v>1</v>
      </c>
      <c r="AB63" s="5">
        <f t="shared" si="2"/>
        <v>0</v>
      </c>
      <c r="AC63" s="5">
        <f t="shared" si="3"/>
        <v>0</v>
      </c>
      <c r="AD63" s="5">
        <f t="shared" si="4"/>
        <v>0</v>
      </c>
      <c r="AE63" s="5">
        <f t="shared" si="5"/>
        <v>0</v>
      </c>
      <c r="AF63" s="55" t="str">
        <f t="shared" si="6"/>
        <v>SRSA</v>
      </c>
      <c r="AG63" s="55">
        <f t="shared" si="7"/>
        <v>0</v>
      </c>
      <c r="AH63" s="55">
        <f t="shared" si="8"/>
        <v>0</v>
      </c>
      <c r="AI63" s="5">
        <f t="shared" si="9"/>
        <v>1</v>
      </c>
      <c r="AJ63" s="5">
        <f t="shared" si="10"/>
        <v>0</v>
      </c>
      <c r="AK63" s="5">
        <f t="shared" si="11"/>
        <v>0</v>
      </c>
      <c r="AL63" s="5">
        <f t="shared" si="12"/>
        <v>0</v>
      </c>
      <c r="AM63" s="5">
        <f t="shared" si="13"/>
        <v>0</v>
      </c>
      <c r="AN63" s="5">
        <f t="shared" si="14"/>
        <v>0</v>
      </c>
      <c r="AO63" s="5">
        <f t="shared" si="15"/>
        <v>0</v>
      </c>
      <c r="AP63" s="58">
        <f t="shared" si="16"/>
        <v>2330</v>
      </c>
    </row>
    <row r="64" spans="1:42" s="5" customFormat="1" ht="12.75">
      <c r="A64" s="5">
        <v>3005460</v>
      </c>
      <c r="B64" s="5">
        <v>969</v>
      </c>
      <c r="C64" s="5" t="s">
        <v>216</v>
      </c>
      <c r="D64" s="5" t="s">
        <v>217</v>
      </c>
      <c r="E64" s="5" t="s">
        <v>172</v>
      </c>
      <c r="F64" s="50">
        <v>59101</v>
      </c>
      <c r="G64" s="51" t="s">
        <v>44</v>
      </c>
      <c r="H64" s="5">
        <v>4066524568</v>
      </c>
      <c r="I64" s="52">
        <v>8</v>
      </c>
      <c r="J64" s="52" t="s">
        <v>45</v>
      </c>
      <c r="K64" s="5" t="s">
        <v>46</v>
      </c>
      <c r="L64" s="53"/>
      <c r="M64" s="53">
        <v>222</v>
      </c>
      <c r="N64" s="53" t="s">
        <v>46</v>
      </c>
      <c r="O64" s="53" t="s">
        <v>45</v>
      </c>
      <c r="P64" s="54">
        <v>10.510510511</v>
      </c>
      <c r="Q64" s="5" t="s">
        <v>46</v>
      </c>
      <c r="R64" s="5" t="s">
        <v>46</v>
      </c>
      <c r="S64" s="5" t="s">
        <v>45</v>
      </c>
      <c r="T64" s="5" t="s">
        <v>46</v>
      </c>
      <c r="U64" s="53"/>
      <c r="V64" s="53">
        <v>7172</v>
      </c>
      <c r="W64" s="53">
        <v>0</v>
      </c>
      <c r="X64" s="53">
        <v>1169</v>
      </c>
      <c r="Y64" s="53">
        <v>2197</v>
      </c>
      <c r="Z64" s="5">
        <f t="shared" si="0"/>
        <v>1</v>
      </c>
      <c r="AA64" s="5">
        <f t="shared" si="1"/>
        <v>1</v>
      </c>
      <c r="AB64" s="5">
        <f t="shared" si="2"/>
        <v>0</v>
      </c>
      <c r="AC64" s="5">
        <f t="shared" si="3"/>
        <v>0</v>
      </c>
      <c r="AD64" s="5">
        <f t="shared" si="4"/>
        <v>0</v>
      </c>
      <c r="AE64" s="5">
        <f t="shared" si="5"/>
        <v>0</v>
      </c>
      <c r="AF64" s="55" t="str">
        <f t="shared" si="6"/>
        <v>SRSA</v>
      </c>
      <c r="AG64" s="55">
        <f t="shared" si="7"/>
        <v>0</v>
      </c>
      <c r="AH64" s="55">
        <f t="shared" si="8"/>
        <v>0</v>
      </c>
      <c r="AI64" s="5">
        <f t="shared" si="9"/>
        <v>1</v>
      </c>
      <c r="AJ64" s="5">
        <f t="shared" si="10"/>
        <v>0</v>
      </c>
      <c r="AK64" s="5">
        <f t="shared" si="11"/>
        <v>0</v>
      </c>
      <c r="AL64" s="5">
        <f t="shared" si="12"/>
        <v>0</v>
      </c>
      <c r="AM64" s="5">
        <f t="shared" si="13"/>
        <v>0</v>
      </c>
      <c r="AN64" s="5">
        <f t="shared" si="14"/>
        <v>0</v>
      </c>
      <c r="AO64" s="5">
        <f t="shared" si="15"/>
        <v>0</v>
      </c>
      <c r="AP64" s="58">
        <f t="shared" si="16"/>
        <v>10538</v>
      </c>
    </row>
    <row r="65" spans="1:42" s="5" customFormat="1" ht="12.75">
      <c r="A65" s="5">
        <v>3005550</v>
      </c>
      <c r="B65" s="5">
        <v>458</v>
      </c>
      <c r="C65" s="5" t="s">
        <v>218</v>
      </c>
      <c r="D65" s="5" t="s">
        <v>219</v>
      </c>
      <c r="E65" s="5" t="s">
        <v>220</v>
      </c>
      <c r="F65" s="50">
        <v>59721</v>
      </c>
      <c r="G65" s="51" t="s">
        <v>44</v>
      </c>
      <c r="H65" s="5">
        <v>4062873321</v>
      </c>
      <c r="I65" s="52">
        <v>7</v>
      </c>
      <c r="J65" s="52" t="s">
        <v>45</v>
      </c>
      <c r="K65" s="5" t="s">
        <v>46</v>
      </c>
      <c r="L65" s="53"/>
      <c r="M65" s="53">
        <v>46</v>
      </c>
      <c r="N65" s="53" t="s">
        <v>45</v>
      </c>
      <c r="O65" s="53" t="s">
        <v>45</v>
      </c>
      <c r="P65" s="54">
        <v>11.320754717</v>
      </c>
      <c r="Q65" s="5" t="s">
        <v>46</v>
      </c>
      <c r="R65" s="5" t="s">
        <v>45</v>
      </c>
      <c r="S65" s="5" t="s">
        <v>45</v>
      </c>
      <c r="T65" s="5" t="s">
        <v>46</v>
      </c>
      <c r="U65" s="53"/>
      <c r="V65" s="53">
        <v>14113</v>
      </c>
      <c r="W65" s="53">
        <v>2074</v>
      </c>
      <c r="X65" s="53">
        <v>1721</v>
      </c>
      <c r="Y65" s="53">
        <v>910</v>
      </c>
      <c r="Z65" s="5">
        <f t="shared" si="0"/>
        <v>1</v>
      </c>
      <c r="AA65" s="5">
        <f t="shared" si="1"/>
        <v>1</v>
      </c>
      <c r="AB65" s="5">
        <f t="shared" si="2"/>
        <v>0</v>
      </c>
      <c r="AC65" s="5">
        <f t="shared" si="3"/>
        <v>0</v>
      </c>
      <c r="AD65" s="5">
        <f t="shared" si="4"/>
        <v>0</v>
      </c>
      <c r="AE65" s="5">
        <f t="shared" si="5"/>
        <v>0</v>
      </c>
      <c r="AF65" s="55" t="str">
        <f t="shared" si="6"/>
        <v>SRSA</v>
      </c>
      <c r="AG65" s="55">
        <f t="shared" si="7"/>
        <v>0</v>
      </c>
      <c r="AH65" s="55">
        <f t="shared" si="8"/>
        <v>0</v>
      </c>
      <c r="AI65" s="5">
        <f t="shared" si="9"/>
        <v>1</v>
      </c>
      <c r="AJ65" s="5">
        <f t="shared" si="10"/>
        <v>0</v>
      </c>
      <c r="AK65" s="5">
        <f t="shared" si="11"/>
        <v>0</v>
      </c>
      <c r="AL65" s="5">
        <f t="shared" si="12"/>
        <v>0</v>
      </c>
      <c r="AM65" s="5">
        <f t="shared" si="13"/>
        <v>0</v>
      </c>
      <c r="AN65" s="5">
        <f t="shared" si="14"/>
        <v>0</v>
      </c>
      <c r="AO65" s="5">
        <f t="shared" si="15"/>
        <v>0</v>
      </c>
      <c r="AP65" s="58">
        <f t="shared" si="16"/>
        <v>18818</v>
      </c>
    </row>
    <row r="66" spans="1:42" s="5" customFormat="1" ht="12.75">
      <c r="A66" s="5">
        <v>3005610</v>
      </c>
      <c r="B66" s="5">
        <v>97</v>
      </c>
      <c r="C66" s="5" t="s">
        <v>221</v>
      </c>
      <c r="D66" s="5" t="s">
        <v>222</v>
      </c>
      <c r="E66" s="5" t="s">
        <v>223</v>
      </c>
      <c r="F66" s="50">
        <v>59324</v>
      </c>
      <c r="G66" s="51" t="s">
        <v>44</v>
      </c>
      <c r="H66" s="5">
        <v>4067758765</v>
      </c>
      <c r="I66" s="52">
        <v>7</v>
      </c>
      <c r="J66" s="52" t="s">
        <v>45</v>
      </c>
      <c r="K66" s="5" t="s">
        <v>46</v>
      </c>
      <c r="L66" s="53"/>
      <c r="M66" s="53">
        <v>67</v>
      </c>
      <c r="N66" s="53" t="s">
        <v>45</v>
      </c>
      <c r="O66" s="53" t="s">
        <v>45</v>
      </c>
      <c r="P66" s="54">
        <v>13.08411215</v>
      </c>
      <c r="Q66" s="5" t="s">
        <v>46</v>
      </c>
      <c r="R66" s="5" t="s">
        <v>45</v>
      </c>
      <c r="S66" s="5" t="s">
        <v>45</v>
      </c>
      <c r="T66" s="5" t="s">
        <v>46</v>
      </c>
      <c r="U66" s="53"/>
      <c r="V66" s="53">
        <v>7320</v>
      </c>
      <c r="W66" s="53">
        <v>1296</v>
      </c>
      <c r="X66" s="53">
        <v>1383</v>
      </c>
      <c r="Y66" s="53">
        <v>713</v>
      </c>
      <c r="Z66" s="5">
        <f t="shared" si="0"/>
        <v>1</v>
      </c>
      <c r="AA66" s="5">
        <f t="shared" si="1"/>
        <v>1</v>
      </c>
      <c r="AB66" s="5">
        <f t="shared" si="2"/>
        <v>0</v>
      </c>
      <c r="AC66" s="5">
        <f t="shared" si="3"/>
        <v>0</v>
      </c>
      <c r="AD66" s="5">
        <f t="shared" si="4"/>
        <v>0</v>
      </c>
      <c r="AE66" s="5">
        <f t="shared" si="5"/>
        <v>0</v>
      </c>
      <c r="AF66" s="55" t="str">
        <f t="shared" si="6"/>
        <v>SRSA</v>
      </c>
      <c r="AG66" s="55">
        <f t="shared" si="7"/>
        <v>0</v>
      </c>
      <c r="AH66" s="55">
        <f t="shared" si="8"/>
        <v>0</v>
      </c>
      <c r="AI66" s="5">
        <f t="shared" si="9"/>
        <v>1</v>
      </c>
      <c r="AJ66" s="5">
        <f t="shared" si="10"/>
        <v>0</v>
      </c>
      <c r="AK66" s="5">
        <f t="shared" si="11"/>
        <v>0</v>
      </c>
      <c r="AL66" s="5">
        <f t="shared" si="12"/>
        <v>0</v>
      </c>
      <c r="AM66" s="5">
        <f t="shared" si="13"/>
        <v>0</v>
      </c>
      <c r="AN66" s="5">
        <f t="shared" si="14"/>
        <v>0</v>
      </c>
      <c r="AO66" s="5">
        <f t="shared" si="15"/>
        <v>0</v>
      </c>
      <c r="AP66" s="58">
        <f t="shared" si="16"/>
        <v>10712</v>
      </c>
    </row>
    <row r="67" spans="1:42" s="5" customFormat="1" ht="12.75">
      <c r="A67" s="5">
        <v>3005760</v>
      </c>
      <c r="B67" s="5">
        <v>159</v>
      </c>
      <c r="C67" s="5" t="s">
        <v>224</v>
      </c>
      <c r="D67" s="5" t="s">
        <v>225</v>
      </c>
      <c r="E67" s="5" t="s">
        <v>226</v>
      </c>
      <c r="F67" s="50">
        <v>59420</v>
      </c>
      <c r="G67" s="51" t="s">
        <v>44</v>
      </c>
      <c r="H67" s="5">
        <v>4064530638</v>
      </c>
      <c r="I67" s="52">
        <v>7</v>
      </c>
      <c r="J67" s="52" t="s">
        <v>45</v>
      </c>
      <c r="K67" s="5" t="s">
        <v>46</v>
      </c>
      <c r="L67" s="53"/>
      <c r="M67" s="53">
        <v>2</v>
      </c>
      <c r="N67" s="53" t="s">
        <v>45</v>
      </c>
      <c r="O67" s="53" t="s">
        <v>45</v>
      </c>
      <c r="P67" s="54">
        <v>7.1428571429</v>
      </c>
      <c r="Q67" s="5" t="s">
        <v>46</v>
      </c>
      <c r="R67" s="5" t="s">
        <v>46</v>
      </c>
      <c r="S67" s="5" t="s">
        <v>45</v>
      </c>
      <c r="T67" s="5" t="s">
        <v>46</v>
      </c>
      <c r="U67" s="53"/>
      <c r="V67" s="53">
        <v>1162</v>
      </c>
      <c r="W67" s="53">
        <v>0</v>
      </c>
      <c r="X67" s="53">
        <v>17</v>
      </c>
      <c r="Y67" s="53">
        <v>541</v>
      </c>
      <c r="Z67" s="5">
        <f t="shared" si="0"/>
        <v>1</v>
      </c>
      <c r="AA67" s="5">
        <f t="shared" si="1"/>
        <v>1</v>
      </c>
      <c r="AB67" s="5">
        <f t="shared" si="2"/>
        <v>0</v>
      </c>
      <c r="AC67" s="5">
        <f t="shared" si="3"/>
        <v>0</v>
      </c>
      <c r="AD67" s="5">
        <f t="shared" si="4"/>
        <v>0</v>
      </c>
      <c r="AE67" s="5">
        <f t="shared" si="5"/>
        <v>0</v>
      </c>
      <c r="AF67" s="55" t="str">
        <f t="shared" si="6"/>
        <v>SRSA</v>
      </c>
      <c r="AG67" s="55">
        <f t="shared" si="7"/>
        <v>0</v>
      </c>
      <c r="AH67" s="55">
        <f t="shared" si="8"/>
        <v>0</v>
      </c>
      <c r="AI67" s="5">
        <f t="shared" si="9"/>
        <v>1</v>
      </c>
      <c r="AJ67" s="5">
        <f t="shared" si="10"/>
        <v>0</v>
      </c>
      <c r="AK67" s="5">
        <f t="shared" si="11"/>
        <v>0</v>
      </c>
      <c r="AL67" s="5">
        <f t="shared" si="12"/>
        <v>0</v>
      </c>
      <c r="AM67" s="5">
        <f t="shared" si="13"/>
        <v>0</v>
      </c>
      <c r="AN67" s="5">
        <f t="shared" si="14"/>
        <v>0</v>
      </c>
      <c r="AO67" s="5">
        <f t="shared" si="15"/>
        <v>0</v>
      </c>
      <c r="AP67" s="58">
        <f t="shared" si="16"/>
        <v>1720</v>
      </c>
    </row>
    <row r="68" spans="1:42" s="5" customFormat="1" ht="12.75">
      <c r="A68" s="5">
        <v>3005880</v>
      </c>
      <c r="B68" s="5">
        <v>101</v>
      </c>
      <c r="C68" s="5" t="s">
        <v>230</v>
      </c>
      <c r="D68" s="5" t="s">
        <v>105</v>
      </c>
      <c r="E68" s="5" t="s">
        <v>231</v>
      </c>
      <c r="F68" s="50">
        <v>59421</v>
      </c>
      <c r="G68" s="51" t="s">
        <v>44</v>
      </c>
      <c r="H68" s="5">
        <v>4064689383</v>
      </c>
      <c r="I68" s="52">
        <v>8</v>
      </c>
      <c r="J68" s="52" t="s">
        <v>45</v>
      </c>
      <c r="K68" s="5" t="s">
        <v>45</v>
      </c>
      <c r="L68" s="53"/>
      <c r="M68" s="53">
        <v>242</v>
      </c>
      <c r="N68" s="53" t="s">
        <v>46</v>
      </c>
      <c r="O68" s="53" t="s">
        <v>45</v>
      </c>
      <c r="P68" s="54">
        <v>16.044776119</v>
      </c>
      <c r="Q68" s="5" t="s">
        <v>46</v>
      </c>
      <c r="R68" s="5" t="s">
        <v>45</v>
      </c>
      <c r="S68" s="5" t="s">
        <v>45</v>
      </c>
      <c r="T68" s="5" t="s">
        <v>45</v>
      </c>
      <c r="U68" s="53"/>
      <c r="V68" s="53">
        <v>21891</v>
      </c>
      <c r="W68" s="53">
        <v>2587</v>
      </c>
      <c r="X68" s="53">
        <v>3170</v>
      </c>
      <c r="Y68" s="53">
        <v>2607</v>
      </c>
      <c r="Z68" s="5">
        <f t="shared" si="0"/>
        <v>1</v>
      </c>
      <c r="AA68" s="5">
        <f t="shared" si="1"/>
        <v>1</v>
      </c>
      <c r="AB68" s="5">
        <f t="shared" si="2"/>
        <v>0</v>
      </c>
      <c r="AC68" s="5">
        <f t="shared" si="3"/>
        <v>0</v>
      </c>
      <c r="AD68" s="5">
        <f t="shared" si="4"/>
        <v>0</v>
      </c>
      <c r="AE68" s="5">
        <f t="shared" si="5"/>
        <v>0</v>
      </c>
      <c r="AF68" s="55" t="str">
        <f t="shared" si="6"/>
        <v>SRSA</v>
      </c>
      <c r="AG68" s="55">
        <f t="shared" si="7"/>
        <v>0</v>
      </c>
      <c r="AH68" s="55">
        <f t="shared" si="8"/>
        <v>0</v>
      </c>
      <c r="AI68" s="5">
        <f t="shared" si="9"/>
        <v>1</v>
      </c>
      <c r="AJ68" s="5">
        <f t="shared" si="10"/>
        <v>0</v>
      </c>
      <c r="AK68" s="5">
        <f t="shared" si="11"/>
        <v>0</v>
      </c>
      <c r="AL68" s="5">
        <f t="shared" si="12"/>
        <v>0</v>
      </c>
      <c r="AM68" s="5">
        <f t="shared" si="13"/>
        <v>0</v>
      </c>
      <c r="AN68" s="5">
        <f t="shared" si="14"/>
        <v>0</v>
      </c>
      <c r="AO68" s="5">
        <f t="shared" si="15"/>
        <v>0</v>
      </c>
      <c r="AP68" s="58">
        <f t="shared" si="16"/>
        <v>30255</v>
      </c>
    </row>
    <row r="69" spans="1:42" s="5" customFormat="1" ht="12.75">
      <c r="A69" s="5">
        <v>3005910</v>
      </c>
      <c r="B69" s="5">
        <v>102</v>
      </c>
      <c r="C69" s="5" t="s">
        <v>232</v>
      </c>
      <c r="D69" s="5" t="s">
        <v>105</v>
      </c>
      <c r="E69" s="5" t="s">
        <v>231</v>
      </c>
      <c r="F69" s="50">
        <v>59421</v>
      </c>
      <c r="G69" s="51" t="s">
        <v>44</v>
      </c>
      <c r="H69" s="5">
        <v>4064689383</v>
      </c>
      <c r="I69" s="52">
        <v>8</v>
      </c>
      <c r="J69" s="52" t="s">
        <v>45</v>
      </c>
      <c r="K69" s="5" t="s">
        <v>45</v>
      </c>
      <c r="L69" s="53"/>
      <c r="M69" s="53">
        <v>149</v>
      </c>
      <c r="N69" s="53" t="s">
        <v>46</v>
      </c>
      <c r="O69" s="53" t="s">
        <v>45</v>
      </c>
      <c r="P69" s="54">
        <v>12.568306011</v>
      </c>
      <c r="Q69" s="5" t="s">
        <v>46</v>
      </c>
      <c r="R69" s="5" t="s">
        <v>46</v>
      </c>
      <c r="S69" s="5" t="s">
        <v>45</v>
      </c>
      <c r="T69" s="5" t="s">
        <v>45</v>
      </c>
      <c r="U69" s="53"/>
      <c r="V69" s="53">
        <v>4753</v>
      </c>
      <c r="W69" s="53">
        <v>0</v>
      </c>
      <c r="X69" s="53">
        <v>813</v>
      </c>
      <c r="Y69" s="53">
        <v>1541</v>
      </c>
      <c r="Z69" s="5">
        <f t="shared" si="0"/>
        <v>1</v>
      </c>
      <c r="AA69" s="5">
        <f t="shared" si="1"/>
        <v>1</v>
      </c>
      <c r="AB69" s="5">
        <f t="shared" si="2"/>
        <v>0</v>
      </c>
      <c r="AC69" s="5">
        <f t="shared" si="3"/>
        <v>0</v>
      </c>
      <c r="AD69" s="5">
        <f t="shared" si="4"/>
        <v>0</v>
      </c>
      <c r="AE69" s="5">
        <f t="shared" si="5"/>
        <v>0</v>
      </c>
      <c r="AF69" s="55" t="str">
        <f t="shared" si="6"/>
        <v>SRSA</v>
      </c>
      <c r="AG69" s="55">
        <f t="shared" si="7"/>
        <v>0</v>
      </c>
      <c r="AH69" s="55">
        <f t="shared" si="8"/>
        <v>0</v>
      </c>
      <c r="AI69" s="5">
        <f t="shared" si="9"/>
        <v>1</v>
      </c>
      <c r="AJ69" s="5">
        <f t="shared" si="10"/>
        <v>0</v>
      </c>
      <c r="AK69" s="5">
        <f t="shared" si="11"/>
        <v>0</v>
      </c>
      <c r="AL69" s="5">
        <f t="shared" si="12"/>
        <v>0</v>
      </c>
      <c r="AM69" s="5">
        <f t="shared" si="13"/>
        <v>0</v>
      </c>
      <c r="AN69" s="5">
        <f t="shared" si="14"/>
        <v>0</v>
      </c>
      <c r="AO69" s="5">
        <f t="shared" si="15"/>
        <v>0</v>
      </c>
      <c r="AP69" s="58">
        <f t="shared" si="16"/>
        <v>7107</v>
      </c>
    </row>
    <row r="70" spans="1:42" s="5" customFormat="1" ht="12.75">
      <c r="A70" s="5">
        <v>3005990</v>
      </c>
      <c r="B70" s="5">
        <v>317</v>
      </c>
      <c r="C70" s="5" t="s">
        <v>233</v>
      </c>
      <c r="D70" s="5" t="s">
        <v>234</v>
      </c>
      <c r="E70" s="5" t="s">
        <v>128</v>
      </c>
      <c r="F70" s="50">
        <v>59901</v>
      </c>
      <c r="G70" s="51" t="s">
        <v>44</v>
      </c>
      <c r="H70" s="5">
        <v>4067564560</v>
      </c>
      <c r="I70" s="52">
        <v>7</v>
      </c>
      <c r="J70" s="52" t="s">
        <v>45</v>
      </c>
      <c r="K70" s="5" t="s">
        <v>46</v>
      </c>
      <c r="L70" s="53"/>
      <c r="M70" s="53">
        <v>166</v>
      </c>
      <c r="N70" s="53" t="s">
        <v>46</v>
      </c>
      <c r="O70" s="53" t="s">
        <v>45</v>
      </c>
      <c r="P70" s="54">
        <v>13.382899628</v>
      </c>
      <c r="Q70" s="5" t="s">
        <v>46</v>
      </c>
      <c r="R70" s="5" t="s">
        <v>46</v>
      </c>
      <c r="S70" s="5" t="s">
        <v>45</v>
      </c>
      <c r="T70" s="5" t="s">
        <v>46</v>
      </c>
      <c r="U70" s="53"/>
      <c r="V70" s="53">
        <v>10854</v>
      </c>
      <c r="W70" s="53">
        <v>869</v>
      </c>
      <c r="X70" s="53">
        <v>1440</v>
      </c>
      <c r="Y70" s="53">
        <v>1738</v>
      </c>
      <c r="Z70" s="5">
        <f t="shared" si="0"/>
        <v>1</v>
      </c>
      <c r="AA70" s="5">
        <f t="shared" si="1"/>
        <v>1</v>
      </c>
      <c r="AB70" s="5">
        <f t="shared" si="2"/>
        <v>0</v>
      </c>
      <c r="AC70" s="5">
        <f t="shared" si="3"/>
        <v>0</v>
      </c>
      <c r="AD70" s="5">
        <f t="shared" si="4"/>
        <v>0</v>
      </c>
      <c r="AE70" s="5">
        <f t="shared" si="5"/>
        <v>0</v>
      </c>
      <c r="AF70" s="55" t="str">
        <f t="shared" si="6"/>
        <v>SRSA</v>
      </c>
      <c r="AG70" s="55">
        <f t="shared" si="7"/>
        <v>0</v>
      </c>
      <c r="AH70" s="55">
        <f t="shared" si="8"/>
        <v>0</v>
      </c>
      <c r="AI70" s="5">
        <f t="shared" si="9"/>
        <v>1</v>
      </c>
      <c r="AJ70" s="5">
        <f t="shared" si="10"/>
        <v>0</v>
      </c>
      <c r="AK70" s="5">
        <f t="shared" si="11"/>
        <v>0</v>
      </c>
      <c r="AL70" s="5">
        <f t="shared" si="12"/>
        <v>0</v>
      </c>
      <c r="AM70" s="5">
        <f t="shared" si="13"/>
        <v>0</v>
      </c>
      <c r="AN70" s="5">
        <f t="shared" si="14"/>
        <v>0</v>
      </c>
      <c r="AO70" s="5">
        <f t="shared" si="15"/>
        <v>0</v>
      </c>
      <c r="AP70" s="58">
        <f t="shared" si="16"/>
        <v>14901</v>
      </c>
    </row>
    <row r="71" spans="1:42" s="5" customFormat="1" ht="12.75">
      <c r="A71" s="5">
        <v>3025130</v>
      </c>
      <c r="B71" s="5">
        <v>104</v>
      </c>
      <c r="C71" s="5" t="s">
        <v>794</v>
      </c>
      <c r="D71" s="5" t="s">
        <v>795</v>
      </c>
      <c r="E71" s="5" t="s">
        <v>796</v>
      </c>
      <c r="F71" s="50">
        <v>59472</v>
      </c>
      <c r="G71" s="51" t="s">
        <v>44</v>
      </c>
      <c r="H71" s="5">
        <v>4067365123</v>
      </c>
      <c r="I71" s="52">
        <v>4</v>
      </c>
      <c r="J71" s="52" t="s">
        <v>46</v>
      </c>
      <c r="K71" s="5" t="s">
        <v>46</v>
      </c>
      <c r="L71" s="53" t="s">
        <v>45</v>
      </c>
      <c r="M71" s="53">
        <v>201</v>
      </c>
      <c r="N71" s="53" t="s">
        <v>46</v>
      </c>
      <c r="O71" s="53" t="s">
        <v>45</v>
      </c>
      <c r="P71" s="54">
        <v>27.35042735</v>
      </c>
      <c r="Q71" s="5" t="s">
        <v>45</v>
      </c>
      <c r="R71" s="5" t="s">
        <v>45</v>
      </c>
      <c r="S71" s="5" t="s">
        <v>46</v>
      </c>
      <c r="T71" s="5" t="s">
        <v>46</v>
      </c>
      <c r="U71" s="53"/>
      <c r="V71" s="53">
        <v>8530</v>
      </c>
      <c r="W71" s="53">
        <v>535</v>
      </c>
      <c r="X71" s="53">
        <v>1370</v>
      </c>
      <c r="Y71" s="53">
        <v>1902</v>
      </c>
      <c r="Z71" s="5">
        <f t="shared" si="0"/>
        <v>1</v>
      </c>
      <c r="AA71" s="5">
        <f t="shared" si="1"/>
        <v>1</v>
      </c>
      <c r="AB71" s="5">
        <f t="shared" si="2"/>
        <v>0</v>
      </c>
      <c r="AC71" s="5">
        <f t="shared" si="3"/>
        <v>0</v>
      </c>
      <c r="AD71" s="5">
        <f t="shared" si="4"/>
        <v>0</v>
      </c>
      <c r="AE71" s="5">
        <f t="shared" si="5"/>
        <v>0</v>
      </c>
      <c r="AF71" s="55" t="str">
        <f t="shared" si="6"/>
        <v>SRSA</v>
      </c>
      <c r="AG71" s="55">
        <f t="shared" si="7"/>
        <v>0</v>
      </c>
      <c r="AH71" s="55">
        <f t="shared" si="8"/>
        <v>0</v>
      </c>
      <c r="AI71" s="5">
        <f t="shared" si="9"/>
        <v>0</v>
      </c>
      <c r="AJ71" s="5">
        <f t="shared" si="10"/>
        <v>1</v>
      </c>
      <c r="AK71" s="5">
        <f t="shared" si="11"/>
        <v>0</v>
      </c>
      <c r="AL71" s="5">
        <f t="shared" si="12"/>
        <v>0</v>
      </c>
      <c r="AM71" s="5">
        <f t="shared" si="13"/>
        <v>0</v>
      </c>
      <c r="AN71" s="5">
        <f t="shared" si="14"/>
        <v>0</v>
      </c>
      <c r="AO71" s="5">
        <f t="shared" si="15"/>
        <v>0</v>
      </c>
      <c r="AP71" s="58">
        <f t="shared" si="16"/>
        <v>12337</v>
      </c>
    </row>
    <row r="72" spans="1:42" s="5" customFormat="1" ht="12.75">
      <c r="A72" s="5">
        <v>3025140</v>
      </c>
      <c r="B72" s="5">
        <v>105</v>
      </c>
      <c r="C72" s="5" t="s">
        <v>797</v>
      </c>
      <c r="D72" s="5" t="s">
        <v>795</v>
      </c>
      <c r="E72" s="5" t="s">
        <v>796</v>
      </c>
      <c r="F72" s="50">
        <v>59472</v>
      </c>
      <c r="G72" s="51" t="s">
        <v>44</v>
      </c>
      <c r="H72" s="5">
        <v>4067365123</v>
      </c>
      <c r="I72" s="52">
        <v>4</v>
      </c>
      <c r="J72" s="52" t="s">
        <v>46</v>
      </c>
      <c r="K72" s="5" t="s">
        <v>46</v>
      </c>
      <c r="L72" s="53" t="s">
        <v>45</v>
      </c>
      <c r="M72" s="53">
        <v>88</v>
      </c>
      <c r="N72" s="53" t="s">
        <v>46</v>
      </c>
      <c r="O72" s="53" t="s">
        <v>45</v>
      </c>
      <c r="P72" s="54">
        <v>16.86746988</v>
      </c>
      <c r="Q72" s="5" t="s">
        <v>46</v>
      </c>
      <c r="R72" s="5" t="s">
        <v>46</v>
      </c>
      <c r="S72" s="5" t="s">
        <v>46</v>
      </c>
      <c r="T72" s="5" t="s">
        <v>46</v>
      </c>
      <c r="U72" s="53"/>
      <c r="V72" s="53">
        <v>3308</v>
      </c>
      <c r="W72" s="53">
        <v>0</v>
      </c>
      <c r="X72" s="53">
        <v>398</v>
      </c>
      <c r="Y72" s="53">
        <v>820</v>
      </c>
      <c r="Z72" s="5">
        <f t="shared" si="0"/>
        <v>1</v>
      </c>
      <c r="AA72" s="5">
        <f t="shared" si="1"/>
        <v>1</v>
      </c>
      <c r="AB72" s="5">
        <f t="shared" si="2"/>
        <v>0</v>
      </c>
      <c r="AC72" s="5">
        <f t="shared" si="3"/>
        <v>0</v>
      </c>
      <c r="AD72" s="5">
        <f t="shared" si="4"/>
        <v>0</v>
      </c>
      <c r="AE72" s="5">
        <f t="shared" si="5"/>
        <v>0</v>
      </c>
      <c r="AF72" s="55" t="str">
        <f t="shared" si="6"/>
        <v>SRSA</v>
      </c>
      <c r="AG72" s="55">
        <f t="shared" si="7"/>
        <v>0</v>
      </c>
      <c r="AH72" s="55">
        <f t="shared" si="8"/>
        <v>0</v>
      </c>
      <c r="AI72" s="5">
        <f t="shared" si="9"/>
        <v>0</v>
      </c>
      <c r="AJ72" s="5">
        <f t="shared" si="10"/>
        <v>0</v>
      </c>
      <c r="AK72" s="5">
        <f t="shared" si="11"/>
        <v>0</v>
      </c>
      <c r="AL72" s="5">
        <f t="shared" si="12"/>
        <v>0</v>
      </c>
      <c r="AM72" s="5">
        <f t="shared" si="13"/>
        <v>0</v>
      </c>
      <c r="AN72" s="5">
        <f t="shared" si="14"/>
        <v>0</v>
      </c>
      <c r="AO72" s="5">
        <f t="shared" si="15"/>
        <v>0</v>
      </c>
      <c r="AP72" s="58">
        <f t="shared" si="16"/>
        <v>4526</v>
      </c>
    </row>
    <row r="73" spans="1:42" s="5" customFormat="1" ht="12.75">
      <c r="A73" s="5">
        <v>3006112</v>
      </c>
      <c r="B73" s="5">
        <v>1205</v>
      </c>
      <c r="C73" s="5" t="s">
        <v>241</v>
      </c>
      <c r="D73" s="5" t="s">
        <v>242</v>
      </c>
      <c r="E73" s="5" t="s">
        <v>243</v>
      </c>
      <c r="F73" s="50">
        <v>59824</v>
      </c>
      <c r="G73" s="51" t="s">
        <v>44</v>
      </c>
      <c r="H73" s="5">
        <v>4066442207</v>
      </c>
      <c r="I73" s="52">
        <v>7</v>
      </c>
      <c r="J73" s="52" t="s">
        <v>45</v>
      </c>
      <c r="K73" s="5" t="s">
        <v>45</v>
      </c>
      <c r="L73" s="53"/>
      <c r="M73" s="53">
        <v>212</v>
      </c>
      <c r="N73" s="53" t="s">
        <v>46</v>
      </c>
      <c r="O73" s="53" t="s">
        <v>45</v>
      </c>
      <c r="P73" s="54">
        <v>26.808510638</v>
      </c>
      <c r="Q73" s="5" t="s">
        <v>45</v>
      </c>
      <c r="R73" s="5" t="s">
        <v>45</v>
      </c>
      <c r="S73" s="5" t="s">
        <v>45</v>
      </c>
      <c r="T73" s="5" t="s">
        <v>46</v>
      </c>
      <c r="U73" s="53"/>
      <c r="V73" s="53">
        <v>19050</v>
      </c>
      <c r="W73" s="53">
        <v>2098</v>
      </c>
      <c r="X73" s="53">
        <v>2435</v>
      </c>
      <c r="Y73" s="53">
        <v>2238</v>
      </c>
      <c r="Z73" s="5">
        <f t="shared" si="0"/>
        <v>1</v>
      </c>
      <c r="AA73" s="5">
        <f t="shared" si="1"/>
        <v>1</v>
      </c>
      <c r="AB73" s="5">
        <f t="shared" si="2"/>
        <v>0</v>
      </c>
      <c r="AC73" s="5">
        <f t="shared" si="3"/>
        <v>0</v>
      </c>
      <c r="AD73" s="5">
        <f t="shared" si="4"/>
        <v>0</v>
      </c>
      <c r="AE73" s="5">
        <f t="shared" si="5"/>
        <v>0</v>
      </c>
      <c r="AF73" s="55" t="str">
        <f t="shared" si="6"/>
        <v>SRSA</v>
      </c>
      <c r="AG73" s="55">
        <f t="shared" si="7"/>
        <v>0</v>
      </c>
      <c r="AH73" s="55">
        <f t="shared" si="8"/>
        <v>0</v>
      </c>
      <c r="AI73" s="5">
        <f t="shared" si="9"/>
        <v>1</v>
      </c>
      <c r="AJ73" s="5">
        <f t="shared" si="10"/>
        <v>1</v>
      </c>
      <c r="AK73" s="5" t="str">
        <f t="shared" si="11"/>
        <v>Initial</v>
      </c>
      <c r="AL73" s="5" t="str">
        <f t="shared" si="12"/>
        <v>SRSA</v>
      </c>
      <c r="AM73" s="5">
        <f t="shared" si="13"/>
        <v>0</v>
      </c>
      <c r="AN73" s="5">
        <f t="shared" si="14"/>
        <v>0</v>
      </c>
      <c r="AO73" s="5">
        <f t="shared" si="15"/>
        <v>0</v>
      </c>
      <c r="AP73" s="58">
        <f t="shared" si="16"/>
        <v>25821</v>
      </c>
    </row>
    <row r="74" spans="1:42" s="5" customFormat="1" ht="12.75">
      <c r="A74" s="5">
        <v>3006115</v>
      </c>
      <c r="B74" s="5">
        <v>1206</v>
      </c>
      <c r="C74" s="5" t="s">
        <v>244</v>
      </c>
      <c r="D74" s="5" t="s">
        <v>242</v>
      </c>
      <c r="E74" s="5" t="s">
        <v>243</v>
      </c>
      <c r="F74" s="50">
        <v>59824</v>
      </c>
      <c r="G74" s="51" t="s">
        <v>44</v>
      </c>
      <c r="H74" s="5">
        <v>4066442207</v>
      </c>
      <c r="I74" s="52">
        <v>7</v>
      </c>
      <c r="J74" s="52" t="s">
        <v>45</v>
      </c>
      <c r="K74" s="5" t="s">
        <v>45</v>
      </c>
      <c r="L74" s="53"/>
      <c r="M74" s="53">
        <v>103</v>
      </c>
      <c r="N74" s="53" t="s">
        <v>46</v>
      </c>
      <c r="O74" s="53" t="s">
        <v>45</v>
      </c>
      <c r="P74" s="54">
        <v>25.806451613</v>
      </c>
      <c r="Q74" s="5" t="s">
        <v>45</v>
      </c>
      <c r="R74" s="5" t="s">
        <v>46</v>
      </c>
      <c r="S74" s="5" t="s">
        <v>45</v>
      </c>
      <c r="T74" s="5" t="s">
        <v>46</v>
      </c>
      <c r="U74" s="53"/>
      <c r="V74" s="53">
        <v>8668</v>
      </c>
      <c r="W74" s="53">
        <v>953</v>
      </c>
      <c r="X74" s="53">
        <v>1115</v>
      </c>
      <c r="Y74" s="53">
        <v>1074</v>
      </c>
      <c r="Z74" s="5">
        <f t="shared" si="0"/>
        <v>1</v>
      </c>
      <c r="AA74" s="5">
        <f t="shared" si="1"/>
        <v>1</v>
      </c>
      <c r="AB74" s="5">
        <f t="shared" si="2"/>
        <v>0</v>
      </c>
      <c r="AC74" s="5">
        <f t="shared" si="3"/>
        <v>0</v>
      </c>
      <c r="AD74" s="5">
        <f t="shared" si="4"/>
        <v>0</v>
      </c>
      <c r="AE74" s="5">
        <f t="shared" si="5"/>
        <v>0</v>
      </c>
      <c r="AF74" s="55" t="str">
        <f t="shared" si="6"/>
        <v>SRSA</v>
      </c>
      <c r="AG74" s="55">
        <f t="shared" si="7"/>
        <v>0</v>
      </c>
      <c r="AH74" s="55">
        <f t="shared" si="8"/>
        <v>0</v>
      </c>
      <c r="AI74" s="5">
        <f t="shared" si="9"/>
        <v>1</v>
      </c>
      <c r="AJ74" s="5">
        <f t="shared" si="10"/>
        <v>1</v>
      </c>
      <c r="AK74" s="5" t="str">
        <f t="shared" si="11"/>
        <v>Initial</v>
      </c>
      <c r="AL74" s="5" t="str">
        <f t="shared" si="12"/>
        <v>SRSA</v>
      </c>
      <c r="AM74" s="5">
        <f t="shared" si="13"/>
        <v>0</v>
      </c>
      <c r="AN74" s="5">
        <f t="shared" si="14"/>
        <v>0</v>
      </c>
      <c r="AO74" s="5">
        <f t="shared" si="15"/>
        <v>0</v>
      </c>
      <c r="AP74" s="58">
        <f t="shared" si="16"/>
        <v>11810</v>
      </c>
    </row>
    <row r="75" spans="1:42" s="5" customFormat="1" ht="12.75">
      <c r="A75" s="5">
        <v>3006190</v>
      </c>
      <c r="B75" s="5">
        <v>510</v>
      </c>
      <c r="C75" s="5" t="s">
        <v>245</v>
      </c>
      <c r="D75" s="5" t="s">
        <v>246</v>
      </c>
      <c r="E75" s="5" t="s">
        <v>247</v>
      </c>
      <c r="F75" s="50">
        <v>59522</v>
      </c>
      <c r="G75" s="51" t="s">
        <v>44</v>
      </c>
      <c r="H75" s="5">
        <v>4067595108</v>
      </c>
      <c r="I75" s="52">
        <v>7</v>
      </c>
      <c r="J75" s="52" t="s">
        <v>45</v>
      </c>
      <c r="K75" s="5" t="s">
        <v>46</v>
      </c>
      <c r="L75" s="53"/>
      <c r="M75" s="53">
        <v>188</v>
      </c>
      <c r="N75" s="53" t="s">
        <v>45</v>
      </c>
      <c r="O75" s="53" t="s">
        <v>45</v>
      </c>
      <c r="P75" s="54">
        <v>21.719457014</v>
      </c>
      <c r="Q75" s="5" t="s">
        <v>45</v>
      </c>
      <c r="R75" s="5" t="s">
        <v>45</v>
      </c>
      <c r="S75" s="5" t="s">
        <v>45</v>
      </c>
      <c r="T75" s="5" t="s">
        <v>46</v>
      </c>
      <c r="U75" s="53"/>
      <c r="V75" s="53">
        <v>12655</v>
      </c>
      <c r="W75" s="53">
        <v>1223</v>
      </c>
      <c r="X75" s="53">
        <v>1906</v>
      </c>
      <c r="Y75" s="53">
        <v>1951</v>
      </c>
      <c r="Z75" s="5">
        <f t="shared" si="0"/>
        <v>1</v>
      </c>
      <c r="AA75" s="5">
        <f t="shared" si="1"/>
        <v>1</v>
      </c>
      <c r="AB75" s="5">
        <f t="shared" si="2"/>
        <v>0</v>
      </c>
      <c r="AC75" s="5">
        <f t="shared" si="3"/>
        <v>0</v>
      </c>
      <c r="AD75" s="5">
        <f t="shared" si="4"/>
        <v>0</v>
      </c>
      <c r="AE75" s="5">
        <f t="shared" si="5"/>
        <v>0</v>
      </c>
      <c r="AF75" s="55" t="str">
        <f t="shared" si="6"/>
        <v>SRSA</v>
      </c>
      <c r="AG75" s="55">
        <f t="shared" si="7"/>
        <v>0</v>
      </c>
      <c r="AH75" s="55">
        <f t="shared" si="8"/>
        <v>0</v>
      </c>
      <c r="AI75" s="5">
        <f t="shared" si="9"/>
        <v>1</v>
      </c>
      <c r="AJ75" s="5">
        <f t="shared" si="10"/>
        <v>1</v>
      </c>
      <c r="AK75" s="5" t="str">
        <f t="shared" si="11"/>
        <v>Initial</v>
      </c>
      <c r="AL75" s="5" t="str">
        <f t="shared" si="12"/>
        <v>SRSA</v>
      </c>
      <c r="AM75" s="5">
        <f t="shared" si="13"/>
        <v>0</v>
      </c>
      <c r="AN75" s="5">
        <f t="shared" si="14"/>
        <v>0</v>
      </c>
      <c r="AO75" s="5">
        <f t="shared" si="15"/>
        <v>0</v>
      </c>
      <c r="AP75" s="58">
        <f t="shared" si="16"/>
        <v>17735</v>
      </c>
    </row>
    <row r="76" spans="1:42" s="5" customFormat="1" ht="12.75">
      <c r="A76" s="5">
        <v>3006210</v>
      </c>
      <c r="B76" s="5">
        <v>511</v>
      </c>
      <c r="C76" s="5" t="s">
        <v>248</v>
      </c>
      <c r="D76" s="5" t="s">
        <v>246</v>
      </c>
      <c r="E76" s="5" t="s">
        <v>247</v>
      </c>
      <c r="F76" s="50">
        <v>59522</v>
      </c>
      <c r="G76" s="51" t="s">
        <v>44</v>
      </c>
      <c r="H76" s="5">
        <v>4067595108</v>
      </c>
      <c r="I76" s="52">
        <v>7</v>
      </c>
      <c r="J76" s="52" t="s">
        <v>45</v>
      </c>
      <c r="K76" s="5" t="s">
        <v>46</v>
      </c>
      <c r="L76" s="53"/>
      <c r="M76" s="53">
        <v>82</v>
      </c>
      <c r="N76" s="53" t="s">
        <v>45</v>
      </c>
      <c r="O76" s="53" t="s">
        <v>45</v>
      </c>
      <c r="P76" s="54">
        <v>22.142857143</v>
      </c>
      <c r="Q76" s="5" t="s">
        <v>45</v>
      </c>
      <c r="R76" s="5" t="s">
        <v>46</v>
      </c>
      <c r="S76" s="5" t="s">
        <v>45</v>
      </c>
      <c r="T76" s="5" t="s">
        <v>46</v>
      </c>
      <c r="U76" s="53"/>
      <c r="V76" s="53">
        <v>6914</v>
      </c>
      <c r="W76" s="53">
        <v>906</v>
      </c>
      <c r="X76" s="53">
        <v>1160</v>
      </c>
      <c r="Y76" s="53">
        <v>934</v>
      </c>
      <c r="Z76" s="5">
        <f aca="true" t="shared" si="17" ref="Z76:Z138">IF(OR(J76="YES",L76="YES"),1,0)</f>
        <v>1</v>
      </c>
      <c r="AA76" s="5">
        <f aca="true" t="shared" si="18" ref="AA76:AA138">IF(OR(M76&lt;600,N76="YES"),1,0)</f>
        <v>1</v>
      </c>
      <c r="AB76" s="5">
        <f aca="true" t="shared" si="19" ref="AB76:AB138">IF(AND(OR(J76="YES",L76="YES"),(Z76=0)),"Trouble",0)</f>
        <v>0</v>
      </c>
      <c r="AC76" s="5">
        <f aca="true" t="shared" si="20" ref="AC76:AC138">IF(AND(OR(M76&lt;600,N76="YES"),(AA76=0)),"Trouble",0)</f>
        <v>0</v>
      </c>
      <c r="AD76" s="5">
        <f aca="true" t="shared" si="21" ref="AD76:AD138">IF(AND(AND(J76="NO",L76="NO"),(O76="YES")),"Trouble",0)</f>
        <v>0</v>
      </c>
      <c r="AE76" s="5">
        <f aca="true" t="shared" si="22" ref="AE76:AE138">IF(AND(AND(M76&gt;=600,N76="NO"),(O76="YES")),"Trouble",0)</f>
        <v>0</v>
      </c>
      <c r="AF76" s="55" t="str">
        <f aca="true" t="shared" si="23" ref="AF76:AF138">IF(AND(Z76=1,AA76=1),"SRSA",0)</f>
        <v>SRSA</v>
      </c>
      <c r="AG76" s="55">
        <f aca="true" t="shared" si="24" ref="AG76:AG138">IF(AND(AF76=0,O76="YES"),"Trouble",0)</f>
        <v>0</v>
      </c>
      <c r="AH76" s="55">
        <f aca="true" t="shared" si="25" ref="AH76:AH138">IF(AND(AF76="SRSA",O76="NO"),"Trouble",0)</f>
        <v>0</v>
      </c>
      <c r="AI76" s="5">
        <f aca="true" t="shared" si="26" ref="AI76:AI138">IF(S76="YES",1,0)</f>
        <v>1</v>
      </c>
      <c r="AJ76" s="5">
        <f aca="true" t="shared" si="27" ref="AJ76:AJ138">IF(P76&gt;=20,1,0)</f>
        <v>1</v>
      </c>
      <c r="AK76" s="5" t="str">
        <f aca="true" t="shared" si="28" ref="AK76:AK138">IF(AND(AI76=1,AJ76=1),"Initial",0)</f>
        <v>Initial</v>
      </c>
      <c r="AL76" s="5" t="str">
        <f aca="true" t="shared" si="29" ref="AL76:AL138">IF(AND(AF76="SRSA",AK76="Initial"),"SRSA",0)</f>
        <v>SRSA</v>
      </c>
      <c r="AM76" s="5">
        <f aca="true" t="shared" si="30" ref="AM76:AM138">IF(AND(AK76="Initial",AL76=0),"RLIS",0)</f>
        <v>0</v>
      </c>
      <c r="AN76" s="5">
        <f aca="true" t="shared" si="31" ref="AN76:AN138">IF(AND(AM76=0,U76="YES"),"Trouble",0)</f>
        <v>0</v>
      </c>
      <c r="AO76" s="5">
        <f aca="true" t="shared" si="32" ref="AO76:AO138">IF(AND(U76="NO",AM76="RLIS"),"Trouble",0)</f>
        <v>0</v>
      </c>
      <c r="AP76" s="58">
        <f t="shared" si="16"/>
        <v>9914</v>
      </c>
    </row>
    <row r="77" spans="1:42" s="5" customFormat="1" ht="12.75">
      <c r="A77" s="5">
        <v>3006260</v>
      </c>
      <c r="B77" s="5">
        <v>28</v>
      </c>
      <c r="C77" s="5" t="s">
        <v>249</v>
      </c>
      <c r="D77" s="5" t="s">
        <v>250</v>
      </c>
      <c r="E77" s="5" t="s">
        <v>131</v>
      </c>
      <c r="F77" s="50">
        <v>59523</v>
      </c>
      <c r="G77" s="51" t="s">
        <v>44</v>
      </c>
      <c r="H77" s="5">
        <v>4063572236</v>
      </c>
      <c r="I77" s="52">
        <v>7</v>
      </c>
      <c r="J77" s="52" t="s">
        <v>45</v>
      </c>
      <c r="K77" s="5" t="s">
        <v>46</v>
      </c>
      <c r="L77" s="53"/>
      <c r="M77" s="53">
        <v>244</v>
      </c>
      <c r="N77" s="53" t="s">
        <v>45</v>
      </c>
      <c r="O77" s="53" t="s">
        <v>45</v>
      </c>
      <c r="P77" s="54">
        <v>27.819548872</v>
      </c>
      <c r="Q77" s="5" t="s">
        <v>45</v>
      </c>
      <c r="R77" s="5" t="s">
        <v>45</v>
      </c>
      <c r="S77" s="5" t="s">
        <v>45</v>
      </c>
      <c r="T77" s="5" t="s">
        <v>46</v>
      </c>
      <c r="U77" s="53"/>
      <c r="V77" s="53">
        <v>23845</v>
      </c>
      <c r="W77" s="53">
        <v>2819</v>
      </c>
      <c r="X77" s="53">
        <v>3125</v>
      </c>
      <c r="Y77" s="53">
        <v>2689</v>
      </c>
      <c r="Z77" s="5">
        <f t="shared" si="17"/>
        <v>1</v>
      </c>
      <c r="AA77" s="5">
        <f t="shared" si="18"/>
        <v>1</v>
      </c>
      <c r="AB77" s="5">
        <f t="shared" si="19"/>
        <v>0</v>
      </c>
      <c r="AC77" s="5">
        <f t="shared" si="20"/>
        <v>0</v>
      </c>
      <c r="AD77" s="5">
        <f t="shared" si="21"/>
        <v>0</v>
      </c>
      <c r="AE77" s="5">
        <f t="shared" si="22"/>
        <v>0</v>
      </c>
      <c r="AF77" s="55" t="str">
        <f t="shared" si="23"/>
        <v>SRSA</v>
      </c>
      <c r="AG77" s="55">
        <f t="shared" si="24"/>
        <v>0</v>
      </c>
      <c r="AH77" s="55">
        <f t="shared" si="25"/>
        <v>0</v>
      </c>
      <c r="AI77" s="5">
        <f t="shared" si="26"/>
        <v>1</v>
      </c>
      <c r="AJ77" s="5">
        <f t="shared" si="27"/>
        <v>1</v>
      </c>
      <c r="AK77" s="5" t="str">
        <f t="shared" si="28"/>
        <v>Initial</v>
      </c>
      <c r="AL77" s="5" t="str">
        <f t="shared" si="29"/>
        <v>SRSA</v>
      </c>
      <c r="AM77" s="5">
        <f t="shared" si="30"/>
        <v>0</v>
      </c>
      <c r="AN77" s="5">
        <f t="shared" si="31"/>
        <v>0</v>
      </c>
      <c r="AO77" s="5">
        <f t="shared" si="32"/>
        <v>0</v>
      </c>
      <c r="AP77" s="58">
        <f aca="true" t="shared" si="33" ref="AP77:AP140">SUM(V77:Y77)</f>
        <v>32478</v>
      </c>
    </row>
    <row r="78" spans="1:42" s="5" customFormat="1" ht="12.75">
      <c r="A78" s="5">
        <v>3006270</v>
      </c>
      <c r="B78" s="5">
        <v>29</v>
      </c>
      <c r="C78" s="5" t="s">
        <v>251</v>
      </c>
      <c r="D78" s="5" t="s">
        <v>250</v>
      </c>
      <c r="E78" s="5" t="s">
        <v>131</v>
      </c>
      <c r="F78" s="50">
        <v>59523</v>
      </c>
      <c r="G78" s="51" t="s">
        <v>44</v>
      </c>
      <c r="H78" s="5">
        <v>4063572236</v>
      </c>
      <c r="I78" s="52">
        <v>7</v>
      </c>
      <c r="J78" s="52" t="s">
        <v>45</v>
      </c>
      <c r="K78" s="5" t="s">
        <v>46</v>
      </c>
      <c r="L78" s="53"/>
      <c r="M78" s="53">
        <v>145</v>
      </c>
      <c r="N78" s="53" t="s">
        <v>45</v>
      </c>
      <c r="O78" s="53" t="s">
        <v>45</v>
      </c>
      <c r="P78" s="54">
        <v>16.216216216</v>
      </c>
      <c r="Q78" s="5" t="s">
        <v>46</v>
      </c>
      <c r="R78" s="5" t="s">
        <v>46</v>
      </c>
      <c r="S78" s="5" t="s">
        <v>45</v>
      </c>
      <c r="T78" s="5" t="s">
        <v>46</v>
      </c>
      <c r="U78" s="53"/>
      <c r="V78" s="53">
        <v>8515</v>
      </c>
      <c r="W78" s="53">
        <v>635</v>
      </c>
      <c r="X78" s="53">
        <v>1206</v>
      </c>
      <c r="Y78" s="53">
        <v>1500</v>
      </c>
      <c r="Z78" s="5">
        <f t="shared" si="17"/>
        <v>1</v>
      </c>
      <c r="AA78" s="5">
        <f t="shared" si="18"/>
        <v>1</v>
      </c>
      <c r="AB78" s="5">
        <f t="shared" si="19"/>
        <v>0</v>
      </c>
      <c r="AC78" s="5">
        <f t="shared" si="20"/>
        <v>0</v>
      </c>
      <c r="AD78" s="5">
        <f t="shared" si="21"/>
        <v>0</v>
      </c>
      <c r="AE78" s="5">
        <f t="shared" si="22"/>
        <v>0</v>
      </c>
      <c r="AF78" s="55" t="str">
        <f t="shared" si="23"/>
        <v>SRSA</v>
      </c>
      <c r="AG78" s="55">
        <f t="shared" si="24"/>
        <v>0</v>
      </c>
      <c r="AH78" s="55">
        <f t="shared" si="25"/>
        <v>0</v>
      </c>
      <c r="AI78" s="5">
        <f t="shared" si="26"/>
        <v>1</v>
      </c>
      <c r="AJ78" s="5">
        <f t="shared" si="27"/>
        <v>0</v>
      </c>
      <c r="AK78" s="5">
        <f t="shared" si="28"/>
        <v>0</v>
      </c>
      <c r="AL78" s="5">
        <f t="shared" si="29"/>
        <v>0</v>
      </c>
      <c r="AM78" s="5">
        <f t="shared" si="30"/>
        <v>0</v>
      </c>
      <c r="AN78" s="5">
        <f t="shared" si="31"/>
        <v>0</v>
      </c>
      <c r="AO78" s="5">
        <f t="shared" si="32"/>
        <v>0</v>
      </c>
      <c r="AP78" s="58">
        <f t="shared" si="33"/>
        <v>11856</v>
      </c>
    </row>
    <row r="79" spans="1:42" s="5" customFormat="1" ht="12.75">
      <c r="A79" s="5">
        <v>3006320</v>
      </c>
      <c r="B79" s="5">
        <v>883</v>
      </c>
      <c r="C79" s="5" t="s">
        <v>252</v>
      </c>
      <c r="D79" s="5" t="s">
        <v>253</v>
      </c>
      <c r="E79" s="5" t="s">
        <v>254</v>
      </c>
      <c r="F79" s="50">
        <v>59422</v>
      </c>
      <c r="G79" s="51" t="s">
        <v>44</v>
      </c>
      <c r="H79" s="5">
        <v>4064665303</v>
      </c>
      <c r="I79" s="52">
        <v>7</v>
      </c>
      <c r="J79" s="52" t="s">
        <v>45</v>
      </c>
      <c r="K79" s="5" t="s">
        <v>46</v>
      </c>
      <c r="L79" s="53"/>
      <c r="M79" s="53">
        <v>301</v>
      </c>
      <c r="N79" s="53" t="s">
        <v>45</v>
      </c>
      <c r="O79" s="53" t="s">
        <v>45</v>
      </c>
      <c r="P79" s="54">
        <v>24.310776942</v>
      </c>
      <c r="Q79" s="5" t="s">
        <v>45</v>
      </c>
      <c r="R79" s="5" t="s">
        <v>45</v>
      </c>
      <c r="S79" s="5" t="s">
        <v>45</v>
      </c>
      <c r="T79" s="5" t="s">
        <v>46</v>
      </c>
      <c r="U79" s="53"/>
      <c r="V79" s="53">
        <v>17715</v>
      </c>
      <c r="W79" s="53">
        <v>1964</v>
      </c>
      <c r="X79" s="53">
        <v>3085</v>
      </c>
      <c r="Y79" s="53">
        <v>2943</v>
      </c>
      <c r="Z79" s="5">
        <f t="shared" si="17"/>
        <v>1</v>
      </c>
      <c r="AA79" s="5">
        <f t="shared" si="18"/>
        <v>1</v>
      </c>
      <c r="AB79" s="5">
        <f t="shared" si="19"/>
        <v>0</v>
      </c>
      <c r="AC79" s="5">
        <f t="shared" si="20"/>
        <v>0</v>
      </c>
      <c r="AD79" s="5">
        <f t="shared" si="21"/>
        <v>0</v>
      </c>
      <c r="AE79" s="5">
        <f t="shared" si="22"/>
        <v>0</v>
      </c>
      <c r="AF79" s="55" t="str">
        <f t="shared" si="23"/>
        <v>SRSA</v>
      </c>
      <c r="AG79" s="55">
        <f t="shared" si="24"/>
        <v>0</v>
      </c>
      <c r="AH79" s="55">
        <f t="shared" si="25"/>
        <v>0</v>
      </c>
      <c r="AI79" s="5">
        <f t="shared" si="26"/>
        <v>1</v>
      </c>
      <c r="AJ79" s="5">
        <f t="shared" si="27"/>
        <v>1</v>
      </c>
      <c r="AK79" s="5" t="str">
        <f t="shared" si="28"/>
        <v>Initial</v>
      </c>
      <c r="AL79" s="5" t="str">
        <f t="shared" si="29"/>
        <v>SRSA</v>
      </c>
      <c r="AM79" s="5">
        <f t="shared" si="30"/>
        <v>0</v>
      </c>
      <c r="AN79" s="5">
        <f t="shared" si="31"/>
        <v>0</v>
      </c>
      <c r="AO79" s="5">
        <f t="shared" si="32"/>
        <v>0</v>
      </c>
      <c r="AP79" s="58">
        <f t="shared" si="33"/>
        <v>25707</v>
      </c>
    </row>
    <row r="80" spans="1:42" s="5" customFormat="1" ht="12.75">
      <c r="A80" s="5">
        <v>3006330</v>
      </c>
      <c r="B80" s="5">
        <v>884</v>
      </c>
      <c r="C80" s="5" t="s">
        <v>255</v>
      </c>
      <c r="D80" s="5" t="s">
        <v>253</v>
      </c>
      <c r="E80" s="5" t="s">
        <v>254</v>
      </c>
      <c r="F80" s="50">
        <v>59422</v>
      </c>
      <c r="G80" s="51" t="s">
        <v>44</v>
      </c>
      <c r="H80" s="5">
        <v>4064665303</v>
      </c>
      <c r="I80" s="52">
        <v>7</v>
      </c>
      <c r="J80" s="52" t="s">
        <v>45</v>
      </c>
      <c r="K80" s="5" t="s">
        <v>46</v>
      </c>
      <c r="L80" s="53"/>
      <c r="M80" s="53">
        <v>160</v>
      </c>
      <c r="N80" s="53" t="s">
        <v>45</v>
      </c>
      <c r="O80" s="53" t="s">
        <v>45</v>
      </c>
      <c r="P80" s="54">
        <v>18.71657754</v>
      </c>
      <c r="Q80" s="5" t="s">
        <v>46</v>
      </c>
      <c r="R80" s="5" t="s">
        <v>46</v>
      </c>
      <c r="S80" s="5" t="s">
        <v>45</v>
      </c>
      <c r="T80" s="5" t="s">
        <v>46</v>
      </c>
      <c r="U80" s="53"/>
      <c r="V80" s="53">
        <v>6812</v>
      </c>
      <c r="W80" s="53">
        <v>627</v>
      </c>
      <c r="X80" s="53">
        <v>1247</v>
      </c>
      <c r="Y80" s="53">
        <v>1443</v>
      </c>
      <c r="Z80" s="5">
        <f t="shared" si="17"/>
        <v>1</v>
      </c>
      <c r="AA80" s="5">
        <f t="shared" si="18"/>
        <v>1</v>
      </c>
      <c r="AB80" s="5">
        <f t="shared" si="19"/>
        <v>0</v>
      </c>
      <c r="AC80" s="5">
        <f t="shared" si="20"/>
        <v>0</v>
      </c>
      <c r="AD80" s="5">
        <f t="shared" si="21"/>
        <v>0</v>
      </c>
      <c r="AE80" s="5">
        <f t="shared" si="22"/>
        <v>0</v>
      </c>
      <c r="AF80" s="55" t="str">
        <f t="shared" si="23"/>
        <v>SRSA</v>
      </c>
      <c r="AG80" s="55">
        <f t="shared" si="24"/>
        <v>0</v>
      </c>
      <c r="AH80" s="55">
        <f t="shared" si="25"/>
        <v>0</v>
      </c>
      <c r="AI80" s="5">
        <f t="shared" si="26"/>
        <v>1</v>
      </c>
      <c r="AJ80" s="5">
        <f t="shared" si="27"/>
        <v>0</v>
      </c>
      <c r="AK80" s="5">
        <f t="shared" si="28"/>
        <v>0</v>
      </c>
      <c r="AL80" s="5">
        <f t="shared" si="29"/>
        <v>0</v>
      </c>
      <c r="AM80" s="5">
        <f t="shared" si="30"/>
        <v>0</v>
      </c>
      <c r="AN80" s="5">
        <f t="shared" si="31"/>
        <v>0</v>
      </c>
      <c r="AO80" s="5">
        <f t="shared" si="32"/>
        <v>0</v>
      </c>
      <c r="AP80" s="58">
        <f t="shared" si="33"/>
        <v>10129</v>
      </c>
    </row>
    <row r="81" spans="1:42" s="5" customFormat="1" ht="12.75">
      <c r="A81" s="5">
        <v>3006790</v>
      </c>
      <c r="B81" s="5">
        <v>547</v>
      </c>
      <c r="C81" s="5" t="s">
        <v>256</v>
      </c>
      <c r="D81" s="5" t="s">
        <v>257</v>
      </c>
      <c r="E81" s="5" t="s">
        <v>258</v>
      </c>
      <c r="F81" s="50">
        <v>59215</v>
      </c>
      <c r="G81" s="51" t="s">
        <v>44</v>
      </c>
      <c r="H81" s="5">
        <v>4064853600</v>
      </c>
      <c r="I81" s="52">
        <v>7</v>
      </c>
      <c r="J81" s="52" t="s">
        <v>45</v>
      </c>
      <c r="K81" s="5" t="s">
        <v>46</v>
      </c>
      <c r="L81" s="53"/>
      <c r="M81" s="53">
        <v>163</v>
      </c>
      <c r="N81" s="53" t="s">
        <v>45</v>
      </c>
      <c r="O81" s="53" t="s">
        <v>45</v>
      </c>
      <c r="P81" s="54">
        <v>18.781725888</v>
      </c>
      <c r="Q81" s="5" t="s">
        <v>46</v>
      </c>
      <c r="R81" s="5" t="s">
        <v>46</v>
      </c>
      <c r="S81" s="5" t="s">
        <v>45</v>
      </c>
      <c r="T81" s="5" t="s">
        <v>46</v>
      </c>
      <c r="U81" s="53"/>
      <c r="V81" s="53">
        <v>17157</v>
      </c>
      <c r="W81" s="53">
        <v>2456</v>
      </c>
      <c r="X81" s="53">
        <v>2863</v>
      </c>
      <c r="Y81" s="53">
        <v>1820</v>
      </c>
      <c r="Z81" s="5">
        <f t="shared" si="17"/>
        <v>1</v>
      </c>
      <c r="AA81" s="5">
        <f t="shared" si="18"/>
        <v>1</v>
      </c>
      <c r="AB81" s="5">
        <f t="shared" si="19"/>
        <v>0</v>
      </c>
      <c r="AC81" s="5">
        <f t="shared" si="20"/>
        <v>0</v>
      </c>
      <c r="AD81" s="5">
        <f t="shared" si="21"/>
        <v>0</v>
      </c>
      <c r="AE81" s="5">
        <f t="shared" si="22"/>
        <v>0</v>
      </c>
      <c r="AF81" s="55" t="str">
        <f t="shared" si="23"/>
        <v>SRSA</v>
      </c>
      <c r="AG81" s="55">
        <f t="shared" si="24"/>
        <v>0</v>
      </c>
      <c r="AH81" s="55">
        <f t="shared" si="25"/>
        <v>0</v>
      </c>
      <c r="AI81" s="5">
        <f t="shared" si="26"/>
        <v>1</v>
      </c>
      <c r="AJ81" s="5">
        <f t="shared" si="27"/>
        <v>0</v>
      </c>
      <c r="AK81" s="5">
        <f t="shared" si="28"/>
        <v>0</v>
      </c>
      <c r="AL81" s="5">
        <f t="shared" si="29"/>
        <v>0</v>
      </c>
      <c r="AM81" s="5">
        <f t="shared" si="30"/>
        <v>0</v>
      </c>
      <c r="AN81" s="5">
        <f t="shared" si="31"/>
        <v>0</v>
      </c>
      <c r="AO81" s="5">
        <f t="shared" si="32"/>
        <v>0</v>
      </c>
      <c r="AP81" s="58">
        <f t="shared" si="33"/>
        <v>24296</v>
      </c>
    </row>
    <row r="82" spans="1:42" s="5" customFormat="1" ht="12.75">
      <c r="A82" s="5">
        <v>3006810</v>
      </c>
      <c r="B82" s="5">
        <v>548</v>
      </c>
      <c r="C82" s="5" t="s">
        <v>259</v>
      </c>
      <c r="D82" s="5" t="s">
        <v>257</v>
      </c>
      <c r="E82" s="5" t="s">
        <v>258</v>
      </c>
      <c r="F82" s="50">
        <v>59215</v>
      </c>
      <c r="G82" s="51" t="s">
        <v>44</v>
      </c>
      <c r="H82" s="5">
        <v>4064853600</v>
      </c>
      <c r="I82" s="52">
        <v>7</v>
      </c>
      <c r="J82" s="52" t="s">
        <v>45</v>
      </c>
      <c r="K82" s="5" t="s">
        <v>46</v>
      </c>
      <c r="L82" s="53"/>
      <c r="M82" s="53">
        <v>75</v>
      </c>
      <c r="N82" s="53" t="s">
        <v>45</v>
      </c>
      <c r="O82" s="53" t="s">
        <v>45</v>
      </c>
      <c r="P82" s="54">
        <v>18.62745098</v>
      </c>
      <c r="Q82" s="5" t="s">
        <v>46</v>
      </c>
      <c r="R82" s="5" t="s">
        <v>46</v>
      </c>
      <c r="S82" s="5" t="s">
        <v>45</v>
      </c>
      <c r="T82" s="5" t="s">
        <v>46</v>
      </c>
      <c r="U82" s="53"/>
      <c r="V82" s="53">
        <v>7116</v>
      </c>
      <c r="W82" s="53">
        <v>981</v>
      </c>
      <c r="X82" s="53">
        <v>1192</v>
      </c>
      <c r="Y82" s="53">
        <v>828</v>
      </c>
      <c r="Z82" s="5">
        <f t="shared" si="17"/>
        <v>1</v>
      </c>
      <c r="AA82" s="5">
        <f t="shared" si="18"/>
        <v>1</v>
      </c>
      <c r="AB82" s="5">
        <f t="shared" si="19"/>
        <v>0</v>
      </c>
      <c r="AC82" s="5">
        <f t="shared" si="20"/>
        <v>0</v>
      </c>
      <c r="AD82" s="5">
        <f t="shared" si="21"/>
        <v>0</v>
      </c>
      <c r="AE82" s="5">
        <f t="shared" si="22"/>
        <v>0</v>
      </c>
      <c r="AF82" s="55" t="str">
        <f t="shared" si="23"/>
        <v>SRSA</v>
      </c>
      <c r="AG82" s="55">
        <f t="shared" si="24"/>
        <v>0</v>
      </c>
      <c r="AH82" s="55">
        <f t="shared" si="25"/>
        <v>0</v>
      </c>
      <c r="AI82" s="5">
        <f t="shared" si="26"/>
        <v>1</v>
      </c>
      <c r="AJ82" s="5">
        <f t="shared" si="27"/>
        <v>0</v>
      </c>
      <c r="AK82" s="5">
        <f t="shared" si="28"/>
        <v>0</v>
      </c>
      <c r="AL82" s="5">
        <f t="shared" si="29"/>
        <v>0</v>
      </c>
      <c r="AM82" s="5">
        <f t="shared" si="30"/>
        <v>0</v>
      </c>
      <c r="AN82" s="5">
        <f t="shared" si="31"/>
        <v>0</v>
      </c>
      <c r="AO82" s="5">
        <f t="shared" si="32"/>
        <v>0</v>
      </c>
      <c r="AP82" s="58">
        <f t="shared" si="33"/>
        <v>10117</v>
      </c>
    </row>
    <row r="83" spans="1:42" s="5" customFormat="1" ht="12.75">
      <c r="A83" s="5">
        <v>3006840</v>
      </c>
      <c r="B83" s="5">
        <v>452</v>
      </c>
      <c r="C83" s="5" t="s">
        <v>260</v>
      </c>
      <c r="D83" s="5" t="s">
        <v>261</v>
      </c>
      <c r="E83" s="5" t="s">
        <v>262</v>
      </c>
      <c r="F83" s="50">
        <v>59634</v>
      </c>
      <c r="G83" s="51" t="s">
        <v>44</v>
      </c>
      <c r="H83" s="5">
        <v>4069335575</v>
      </c>
      <c r="I83" s="52">
        <v>7</v>
      </c>
      <c r="J83" s="52" t="s">
        <v>45</v>
      </c>
      <c r="K83" s="5" t="s">
        <v>46</v>
      </c>
      <c r="L83" s="53"/>
      <c r="M83" s="53">
        <v>281</v>
      </c>
      <c r="N83" s="53" t="s">
        <v>45</v>
      </c>
      <c r="O83" s="53" t="s">
        <v>45</v>
      </c>
      <c r="P83" s="54">
        <v>2.4258760108</v>
      </c>
      <c r="Q83" s="5" t="s">
        <v>46</v>
      </c>
      <c r="R83" s="5" t="s">
        <v>46</v>
      </c>
      <c r="S83" s="5" t="s">
        <v>45</v>
      </c>
      <c r="T83" s="5" t="s">
        <v>46</v>
      </c>
      <c r="U83" s="53"/>
      <c r="V83" s="53">
        <v>11819</v>
      </c>
      <c r="W83" s="53">
        <v>648</v>
      </c>
      <c r="X83" s="53">
        <v>1998</v>
      </c>
      <c r="Y83" s="53">
        <v>2656</v>
      </c>
      <c r="Z83" s="5">
        <f t="shared" si="17"/>
        <v>1</v>
      </c>
      <c r="AA83" s="5">
        <f t="shared" si="18"/>
        <v>1</v>
      </c>
      <c r="AB83" s="5">
        <f t="shared" si="19"/>
        <v>0</v>
      </c>
      <c r="AC83" s="5">
        <f t="shared" si="20"/>
        <v>0</v>
      </c>
      <c r="AD83" s="5">
        <f t="shared" si="21"/>
        <v>0</v>
      </c>
      <c r="AE83" s="5">
        <f t="shared" si="22"/>
        <v>0</v>
      </c>
      <c r="AF83" s="55" t="str">
        <f t="shared" si="23"/>
        <v>SRSA</v>
      </c>
      <c r="AG83" s="55">
        <f t="shared" si="24"/>
        <v>0</v>
      </c>
      <c r="AH83" s="55">
        <f t="shared" si="25"/>
        <v>0</v>
      </c>
      <c r="AI83" s="5">
        <f t="shared" si="26"/>
        <v>1</v>
      </c>
      <c r="AJ83" s="5">
        <f t="shared" si="27"/>
        <v>0</v>
      </c>
      <c r="AK83" s="5">
        <f t="shared" si="28"/>
        <v>0</v>
      </c>
      <c r="AL83" s="5">
        <f t="shared" si="29"/>
        <v>0</v>
      </c>
      <c r="AM83" s="5">
        <f t="shared" si="30"/>
        <v>0</v>
      </c>
      <c r="AN83" s="5">
        <f t="shared" si="31"/>
        <v>0</v>
      </c>
      <c r="AO83" s="5">
        <f t="shared" si="32"/>
        <v>0</v>
      </c>
      <c r="AP83" s="58">
        <f t="shared" si="33"/>
        <v>17121</v>
      </c>
    </row>
    <row r="84" spans="1:42" s="5" customFormat="1" ht="12.75">
      <c r="A84" s="5">
        <v>3004050</v>
      </c>
      <c r="B84" s="5">
        <v>32</v>
      </c>
      <c r="C84" s="5" t="s">
        <v>165</v>
      </c>
      <c r="D84" s="5" t="s">
        <v>166</v>
      </c>
      <c r="E84" s="5" t="s">
        <v>131</v>
      </c>
      <c r="F84" s="50">
        <v>59523</v>
      </c>
      <c r="G84" s="51" t="s">
        <v>44</v>
      </c>
      <c r="H84" s="5">
        <v>4063573885</v>
      </c>
      <c r="I84" s="52">
        <v>7</v>
      </c>
      <c r="J84" s="52" t="s">
        <v>45</v>
      </c>
      <c r="K84" s="5" t="s">
        <v>46</v>
      </c>
      <c r="L84" s="53"/>
      <c r="M84" s="53">
        <v>2</v>
      </c>
      <c r="N84" s="53" t="s">
        <v>45</v>
      </c>
      <c r="O84" s="53" t="s">
        <v>45</v>
      </c>
      <c r="P84" s="54">
        <v>18.181818182</v>
      </c>
      <c r="Q84" s="5" t="s">
        <v>46</v>
      </c>
      <c r="R84" s="5" t="s">
        <v>45</v>
      </c>
      <c r="S84" s="5" t="s">
        <v>45</v>
      </c>
      <c r="T84" s="5" t="s">
        <v>46</v>
      </c>
      <c r="U84" s="53"/>
      <c r="V84" s="53">
        <v>1913</v>
      </c>
      <c r="W84" s="53">
        <v>0</v>
      </c>
      <c r="X84" s="53">
        <v>8</v>
      </c>
      <c r="Y84" s="53">
        <v>549</v>
      </c>
      <c r="Z84" s="5">
        <f t="shared" si="17"/>
        <v>1</v>
      </c>
      <c r="AA84" s="5">
        <f t="shared" si="18"/>
        <v>1</v>
      </c>
      <c r="AB84" s="5">
        <f t="shared" si="19"/>
        <v>0</v>
      </c>
      <c r="AC84" s="5">
        <f t="shared" si="20"/>
        <v>0</v>
      </c>
      <c r="AD84" s="5">
        <f t="shared" si="21"/>
        <v>0</v>
      </c>
      <c r="AE84" s="5">
        <f t="shared" si="22"/>
        <v>0</v>
      </c>
      <c r="AF84" s="55" t="str">
        <f t="shared" si="23"/>
        <v>SRSA</v>
      </c>
      <c r="AG84" s="55">
        <f t="shared" si="24"/>
        <v>0</v>
      </c>
      <c r="AH84" s="55">
        <f t="shared" si="25"/>
        <v>0</v>
      </c>
      <c r="AI84" s="5">
        <f t="shared" si="26"/>
        <v>1</v>
      </c>
      <c r="AJ84" s="5">
        <f t="shared" si="27"/>
        <v>0</v>
      </c>
      <c r="AK84" s="5">
        <f t="shared" si="28"/>
        <v>0</v>
      </c>
      <c r="AL84" s="5">
        <f t="shared" si="29"/>
        <v>0</v>
      </c>
      <c r="AM84" s="5">
        <f t="shared" si="30"/>
        <v>0</v>
      </c>
      <c r="AN84" s="5">
        <f t="shared" si="31"/>
        <v>0</v>
      </c>
      <c r="AO84" s="5">
        <f t="shared" si="32"/>
        <v>0</v>
      </c>
      <c r="AP84" s="58">
        <f t="shared" si="33"/>
        <v>2470</v>
      </c>
    </row>
    <row r="85" spans="1:42" s="5" customFormat="1" ht="12.75">
      <c r="A85" s="5">
        <v>3006870</v>
      </c>
      <c r="B85" s="5">
        <v>595</v>
      </c>
      <c r="C85" s="5" t="s">
        <v>263</v>
      </c>
      <c r="D85" s="5" t="s">
        <v>264</v>
      </c>
      <c r="E85" s="5" t="s">
        <v>265</v>
      </c>
      <c r="F85" s="50">
        <v>59825</v>
      </c>
      <c r="G85" s="51" t="s">
        <v>44</v>
      </c>
      <c r="H85" s="5">
        <v>4068253113</v>
      </c>
      <c r="I85" s="52">
        <v>7</v>
      </c>
      <c r="J85" s="52" t="s">
        <v>45</v>
      </c>
      <c r="K85" s="5" t="s">
        <v>46</v>
      </c>
      <c r="L85" s="53"/>
      <c r="M85" s="53">
        <v>180</v>
      </c>
      <c r="N85" s="53" t="s">
        <v>46</v>
      </c>
      <c r="O85" s="53" t="s">
        <v>45</v>
      </c>
      <c r="P85" s="54">
        <v>22.545454545</v>
      </c>
      <c r="Q85" s="5" t="s">
        <v>45</v>
      </c>
      <c r="R85" s="5" t="s">
        <v>45</v>
      </c>
      <c r="S85" s="5" t="s">
        <v>45</v>
      </c>
      <c r="T85" s="5" t="s">
        <v>46</v>
      </c>
      <c r="U85" s="53"/>
      <c r="V85" s="53">
        <v>9299</v>
      </c>
      <c r="W85" s="53">
        <v>1786</v>
      </c>
      <c r="X85" s="53">
        <v>2362</v>
      </c>
      <c r="Y85" s="53">
        <v>1664</v>
      </c>
      <c r="Z85" s="5">
        <f t="shared" si="17"/>
        <v>1</v>
      </c>
      <c r="AA85" s="5">
        <f t="shared" si="18"/>
        <v>1</v>
      </c>
      <c r="AB85" s="5">
        <f t="shared" si="19"/>
        <v>0</v>
      </c>
      <c r="AC85" s="5">
        <f t="shared" si="20"/>
        <v>0</v>
      </c>
      <c r="AD85" s="5">
        <f t="shared" si="21"/>
        <v>0</v>
      </c>
      <c r="AE85" s="5">
        <f t="shared" si="22"/>
        <v>0</v>
      </c>
      <c r="AF85" s="55" t="str">
        <f t="shared" si="23"/>
        <v>SRSA</v>
      </c>
      <c r="AG85" s="55">
        <f t="shared" si="24"/>
        <v>0</v>
      </c>
      <c r="AH85" s="55">
        <f t="shared" si="25"/>
        <v>0</v>
      </c>
      <c r="AI85" s="5">
        <f t="shared" si="26"/>
        <v>1</v>
      </c>
      <c r="AJ85" s="5">
        <f t="shared" si="27"/>
        <v>1</v>
      </c>
      <c r="AK85" s="5" t="str">
        <f t="shared" si="28"/>
        <v>Initial</v>
      </c>
      <c r="AL85" s="5" t="str">
        <f t="shared" si="29"/>
        <v>SRSA</v>
      </c>
      <c r="AM85" s="5">
        <f t="shared" si="30"/>
        <v>0</v>
      </c>
      <c r="AN85" s="5">
        <f t="shared" si="31"/>
        <v>0</v>
      </c>
      <c r="AO85" s="5">
        <f t="shared" si="32"/>
        <v>0</v>
      </c>
      <c r="AP85" s="58">
        <f t="shared" si="33"/>
        <v>15111</v>
      </c>
    </row>
    <row r="86" spans="1:42" s="5" customFormat="1" ht="12.75">
      <c r="A86" s="5">
        <v>3007030</v>
      </c>
      <c r="B86" s="5">
        <v>387</v>
      </c>
      <c r="C86" s="5" t="s">
        <v>266</v>
      </c>
      <c r="D86" s="5" t="s">
        <v>267</v>
      </c>
      <c r="E86" s="5" t="s">
        <v>268</v>
      </c>
      <c r="F86" s="50">
        <v>59312</v>
      </c>
      <c r="G86" s="51">
        <v>173</v>
      </c>
      <c r="H86" s="5">
        <v>4065572596</v>
      </c>
      <c r="I86" s="52">
        <v>7</v>
      </c>
      <c r="J86" s="52" t="s">
        <v>45</v>
      </c>
      <c r="K86" s="5" t="s">
        <v>46</v>
      </c>
      <c r="L86" s="53"/>
      <c r="M86" s="53">
        <v>10</v>
      </c>
      <c r="N86" s="53" t="s">
        <v>45</v>
      </c>
      <c r="O86" s="53" t="s">
        <v>45</v>
      </c>
      <c r="P86" s="54">
        <v>5.8823529412</v>
      </c>
      <c r="Q86" s="5" t="s">
        <v>46</v>
      </c>
      <c r="R86" s="5" t="s">
        <v>46</v>
      </c>
      <c r="S86" s="5" t="s">
        <v>45</v>
      </c>
      <c r="T86" s="5" t="s">
        <v>46</v>
      </c>
      <c r="U86" s="53"/>
      <c r="V86" s="53">
        <v>505</v>
      </c>
      <c r="W86" s="53">
        <v>0</v>
      </c>
      <c r="X86" s="53">
        <v>67</v>
      </c>
      <c r="Y86" s="53">
        <v>557</v>
      </c>
      <c r="Z86" s="5">
        <f t="shared" si="17"/>
        <v>1</v>
      </c>
      <c r="AA86" s="5">
        <f t="shared" si="18"/>
        <v>1</v>
      </c>
      <c r="AB86" s="5">
        <f t="shared" si="19"/>
        <v>0</v>
      </c>
      <c r="AC86" s="5">
        <f t="shared" si="20"/>
        <v>0</v>
      </c>
      <c r="AD86" s="5">
        <f t="shared" si="21"/>
        <v>0</v>
      </c>
      <c r="AE86" s="5">
        <f t="shared" si="22"/>
        <v>0</v>
      </c>
      <c r="AF86" s="55" t="str">
        <f t="shared" si="23"/>
        <v>SRSA</v>
      </c>
      <c r="AG86" s="55">
        <f t="shared" si="24"/>
        <v>0</v>
      </c>
      <c r="AH86" s="55">
        <f t="shared" si="25"/>
        <v>0</v>
      </c>
      <c r="AI86" s="5">
        <f t="shared" si="26"/>
        <v>1</v>
      </c>
      <c r="AJ86" s="5">
        <f t="shared" si="27"/>
        <v>0</v>
      </c>
      <c r="AK86" s="5">
        <f t="shared" si="28"/>
        <v>0</v>
      </c>
      <c r="AL86" s="5">
        <f t="shared" si="29"/>
        <v>0</v>
      </c>
      <c r="AM86" s="5">
        <f t="shared" si="30"/>
        <v>0</v>
      </c>
      <c r="AN86" s="5">
        <f t="shared" si="31"/>
        <v>0</v>
      </c>
      <c r="AO86" s="5">
        <f t="shared" si="32"/>
        <v>0</v>
      </c>
      <c r="AP86" s="58">
        <f t="shared" si="33"/>
        <v>1129</v>
      </c>
    </row>
    <row r="87" spans="1:42" s="5" customFormat="1" ht="12.75">
      <c r="A87" s="5">
        <v>3007050</v>
      </c>
      <c r="B87" s="5">
        <v>796</v>
      </c>
      <c r="C87" s="5" t="s">
        <v>269</v>
      </c>
      <c r="D87" s="5" t="s">
        <v>42</v>
      </c>
      <c r="E87" s="5" t="s">
        <v>270</v>
      </c>
      <c r="F87" s="50">
        <v>59323</v>
      </c>
      <c r="G87" s="51" t="s">
        <v>44</v>
      </c>
      <c r="H87" s="5">
        <v>4067482271</v>
      </c>
      <c r="I87" s="52">
        <v>7</v>
      </c>
      <c r="J87" s="52" t="s">
        <v>45</v>
      </c>
      <c r="K87" s="5" t="s">
        <v>46</v>
      </c>
      <c r="L87" s="53"/>
      <c r="M87" s="53">
        <v>478</v>
      </c>
      <c r="N87" s="53" t="s">
        <v>45</v>
      </c>
      <c r="O87" s="53" t="s">
        <v>45</v>
      </c>
      <c r="P87" s="54">
        <v>13.374485597</v>
      </c>
      <c r="Q87" s="5" t="s">
        <v>46</v>
      </c>
      <c r="R87" s="5" t="s">
        <v>46</v>
      </c>
      <c r="S87" s="5" t="s">
        <v>45</v>
      </c>
      <c r="T87" s="5" t="s">
        <v>46</v>
      </c>
      <c r="U87" s="53"/>
      <c r="V87" s="53">
        <v>27804</v>
      </c>
      <c r="W87" s="53">
        <v>2039</v>
      </c>
      <c r="X87" s="53">
        <v>3702</v>
      </c>
      <c r="Y87" s="53">
        <v>4877</v>
      </c>
      <c r="Z87" s="5">
        <f t="shared" si="17"/>
        <v>1</v>
      </c>
      <c r="AA87" s="5">
        <f t="shared" si="18"/>
        <v>1</v>
      </c>
      <c r="AB87" s="5">
        <f t="shared" si="19"/>
        <v>0</v>
      </c>
      <c r="AC87" s="5">
        <f t="shared" si="20"/>
        <v>0</v>
      </c>
      <c r="AD87" s="5">
        <f t="shared" si="21"/>
        <v>0</v>
      </c>
      <c r="AE87" s="5">
        <f t="shared" si="22"/>
        <v>0</v>
      </c>
      <c r="AF87" s="55" t="str">
        <f t="shared" si="23"/>
        <v>SRSA</v>
      </c>
      <c r="AG87" s="55">
        <f t="shared" si="24"/>
        <v>0</v>
      </c>
      <c r="AH87" s="55">
        <f t="shared" si="25"/>
        <v>0</v>
      </c>
      <c r="AI87" s="5">
        <f t="shared" si="26"/>
        <v>1</v>
      </c>
      <c r="AJ87" s="5">
        <f t="shared" si="27"/>
        <v>0</v>
      </c>
      <c r="AK87" s="5">
        <f t="shared" si="28"/>
        <v>0</v>
      </c>
      <c r="AL87" s="5">
        <f t="shared" si="29"/>
        <v>0</v>
      </c>
      <c r="AM87" s="5">
        <f t="shared" si="30"/>
        <v>0</v>
      </c>
      <c r="AN87" s="5">
        <f t="shared" si="31"/>
        <v>0</v>
      </c>
      <c r="AO87" s="5">
        <f t="shared" si="32"/>
        <v>0</v>
      </c>
      <c r="AP87" s="58">
        <f t="shared" si="33"/>
        <v>38422</v>
      </c>
    </row>
    <row r="88" spans="1:42" s="5" customFormat="1" ht="12.75">
      <c r="A88" s="5">
        <v>3007080</v>
      </c>
      <c r="B88" s="5">
        <v>797</v>
      </c>
      <c r="C88" s="5" t="s">
        <v>271</v>
      </c>
      <c r="D88" s="5" t="s">
        <v>42</v>
      </c>
      <c r="E88" s="5" t="s">
        <v>270</v>
      </c>
      <c r="F88" s="50">
        <v>59323</v>
      </c>
      <c r="G88" s="51" t="s">
        <v>44</v>
      </c>
      <c r="H88" s="5">
        <v>4067482271</v>
      </c>
      <c r="I88" s="52">
        <v>7</v>
      </c>
      <c r="J88" s="52" t="s">
        <v>45</v>
      </c>
      <c r="K88" s="5" t="s">
        <v>46</v>
      </c>
      <c r="L88" s="53"/>
      <c r="M88" s="53">
        <v>280</v>
      </c>
      <c r="N88" s="53" t="s">
        <v>45</v>
      </c>
      <c r="O88" s="53" t="s">
        <v>45</v>
      </c>
      <c r="P88" s="54">
        <v>6.1403508772</v>
      </c>
      <c r="Q88" s="5" t="s">
        <v>46</v>
      </c>
      <c r="R88" s="5" t="s">
        <v>46</v>
      </c>
      <c r="S88" s="5" t="s">
        <v>45</v>
      </c>
      <c r="T88" s="5" t="s">
        <v>46</v>
      </c>
      <c r="U88" s="53"/>
      <c r="V88" s="53">
        <v>7525</v>
      </c>
      <c r="W88" s="53">
        <v>0</v>
      </c>
      <c r="X88" s="53">
        <v>1240</v>
      </c>
      <c r="Y88" s="53">
        <v>2402</v>
      </c>
      <c r="Z88" s="5">
        <f t="shared" si="17"/>
        <v>1</v>
      </c>
      <c r="AA88" s="5">
        <f t="shared" si="18"/>
        <v>1</v>
      </c>
      <c r="AB88" s="5">
        <f t="shared" si="19"/>
        <v>0</v>
      </c>
      <c r="AC88" s="5">
        <f t="shared" si="20"/>
        <v>0</v>
      </c>
      <c r="AD88" s="5">
        <f t="shared" si="21"/>
        <v>0</v>
      </c>
      <c r="AE88" s="5">
        <f t="shared" si="22"/>
        <v>0</v>
      </c>
      <c r="AF88" s="55" t="str">
        <f t="shared" si="23"/>
        <v>SRSA</v>
      </c>
      <c r="AG88" s="55">
        <f t="shared" si="24"/>
        <v>0</v>
      </c>
      <c r="AH88" s="55">
        <f t="shared" si="25"/>
        <v>0</v>
      </c>
      <c r="AI88" s="5">
        <f t="shared" si="26"/>
        <v>1</v>
      </c>
      <c r="AJ88" s="5">
        <f t="shared" si="27"/>
        <v>0</v>
      </c>
      <c r="AK88" s="5">
        <f t="shared" si="28"/>
        <v>0</v>
      </c>
      <c r="AL88" s="5">
        <f t="shared" si="29"/>
        <v>0</v>
      </c>
      <c r="AM88" s="5">
        <f t="shared" si="30"/>
        <v>0</v>
      </c>
      <c r="AN88" s="5">
        <f t="shared" si="31"/>
        <v>0</v>
      </c>
      <c r="AO88" s="5">
        <f t="shared" si="32"/>
        <v>0</v>
      </c>
      <c r="AP88" s="58">
        <f t="shared" si="33"/>
        <v>11167</v>
      </c>
    </row>
    <row r="89" spans="1:42" s="5" customFormat="1" ht="12.75">
      <c r="A89" s="5">
        <v>3007190</v>
      </c>
      <c r="B89" s="5">
        <v>848</v>
      </c>
      <c r="C89" s="5" t="s">
        <v>272</v>
      </c>
      <c r="D89" s="5" t="s">
        <v>273</v>
      </c>
      <c r="E89" s="5" t="s">
        <v>274</v>
      </c>
      <c r="F89" s="50">
        <v>59019</v>
      </c>
      <c r="G89" s="51">
        <v>7165</v>
      </c>
      <c r="H89" s="5">
        <v>4063225374</v>
      </c>
      <c r="I89" s="52">
        <v>7</v>
      </c>
      <c r="J89" s="52" t="s">
        <v>45</v>
      </c>
      <c r="K89" s="5" t="s">
        <v>46</v>
      </c>
      <c r="L89" s="53"/>
      <c r="M89" s="53">
        <v>421</v>
      </c>
      <c r="N89" s="53" t="s">
        <v>45</v>
      </c>
      <c r="O89" s="53" t="s">
        <v>45</v>
      </c>
      <c r="P89" s="54">
        <v>15.82278481</v>
      </c>
      <c r="Q89" s="5" t="s">
        <v>46</v>
      </c>
      <c r="R89" s="5" t="s">
        <v>46</v>
      </c>
      <c r="S89" s="5" t="s">
        <v>45</v>
      </c>
      <c r="T89" s="5" t="s">
        <v>46</v>
      </c>
      <c r="U89" s="53"/>
      <c r="V89" s="53">
        <v>30194</v>
      </c>
      <c r="W89" s="53">
        <v>3433</v>
      </c>
      <c r="X89" s="53">
        <v>4357</v>
      </c>
      <c r="Y89" s="53">
        <v>4263</v>
      </c>
      <c r="Z89" s="5">
        <f t="shared" si="17"/>
        <v>1</v>
      </c>
      <c r="AA89" s="5">
        <f t="shared" si="18"/>
        <v>1</v>
      </c>
      <c r="AB89" s="5">
        <f t="shared" si="19"/>
        <v>0</v>
      </c>
      <c r="AC89" s="5">
        <f t="shared" si="20"/>
        <v>0</v>
      </c>
      <c r="AD89" s="5">
        <f t="shared" si="21"/>
        <v>0</v>
      </c>
      <c r="AE89" s="5">
        <f t="shared" si="22"/>
        <v>0</v>
      </c>
      <c r="AF89" s="55" t="str">
        <f t="shared" si="23"/>
        <v>SRSA</v>
      </c>
      <c r="AG89" s="55">
        <f t="shared" si="24"/>
        <v>0</v>
      </c>
      <c r="AH89" s="55">
        <f t="shared" si="25"/>
        <v>0</v>
      </c>
      <c r="AI89" s="5">
        <f t="shared" si="26"/>
        <v>1</v>
      </c>
      <c r="AJ89" s="5">
        <f t="shared" si="27"/>
        <v>0</v>
      </c>
      <c r="AK89" s="5">
        <f t="shared" si="28"/>
        <v>0</v>
      </c>
      <c r="AL89" s="5">
        <f t="shared" si="29"/>
        <v>0</v>
      </c>
      <c r="AM89" s="5">
        <f t="shared" si="30"/>
        <v>0</v>
      </c>
      <c r="AN89" s="5">
        <f t="shared" si="31"/>
        <v>0</v>
      </c>
      <c r="AO89" s="5">
        <f t="shared" si="32"/>
        <v>0</v>
      </c>
      <c r="AP89" s="58">
        <f t="shared" si="33"/>
        <v>42247</v>
      </c>
    </row>
    <row r="90" spans="1:42" s="5" customFormat="1" ht="12.75">
      <c r="A90" s="5">
        <v>3007200</v>
      </c>
      <c r="B90" s="5">
        <v>849</v>
      </c>
      <c r="C90" s="5" t="s">
        <v>275</v>
      </c>
      <c r="D90" s="5" t="s">
        <v>273</v>
      </c>
      <c r="E90" s="5" t="s">
        <v>274</v>
      </c>
      <c r="F90" s="50">
        <v>59019</v>
      </c>
      <c r="G90" s="51">
        <v>7165</v>
      </c>
      <c r="H90" s="5">
        <v>4063225374</v>
      </c>
      <c r="I90" s="52">
        <v>7</v>
      </c>
      <c r="J90" s="52" t="s">
        <v>45</v>
      </c>
      <c r="K90" s="5" t="s">
        <v>46</v>
      </c>
      <c r="L90" s="53"/>
      <c r="M90" s="53">
        <v>173</v>
      </c>
      <c r="N90" s="53" t="s">
        <v>45</v>
      </c>
      <c r="O90" s="53" t="s">
        <v>45</v>
      </c>
      <c r="P90" s="54">
        <v>9.8445595855</v>
      </c>
      <c r="Q90" s="5" t="s">
        <v>46</v>
      </c>
      <c r="R90" s="5" t="s">
        <v>46</v>
      </c>
      <c r="S90" s="5" t="s">
        <v>45</v>
      </c>
      <c r="T90" s="5" t="s">
        <v>46</v>
      </c>
      <c r="U90" s="53"/>
      <c r="V90" s="53">
        <v>5424</v>
      </c>
      <c r="W90" s="53">
        <v>0</v>
      </c>
      <c r="X90" s="53">
        <v>876</v>
      </c>
      <c r="Y90" s="53">
        <v>1705</v>
      </c>
      <c r="Z90" s="5">
        <f t="shared" si="17"/>
        <v>1</v>
      </c>
      <c r="AA90" s="5">
        <f t="shared" si="18"/>
        <v>1</v>
      </c>
      <c r="AB90" s="5">
        <f t="shared" si="19"/>
        <v>0</v>
      </c>
      <c r="AC90" s="5">
        <f t="shared" si="20"/>
        <v>0</v>
      </c>
      <c r="AD90" s="5">
        <f t="shared" si="21"/>
        <v>0</v>
      </c>
      <c r="AE90" s="5">
        <f t="shared" si="22"/>
        <v>0</v>
      </c>
      <c r="AF90" s="55" t="str">
        <f t="shared" si="23"/>
        <v>SRSA</v>
      </c>
      <c r="AG90" s="55">
        <f t="shared" si="24"/>
        <v>0</v>
      </c>
      <c r="AH90" s="55">
        <f t="shared" si="25"/>
        <v>0</v>
      </c>
      <c r="AI90" s="5">
        <f t="shared" si="26"/>
        <v>1</v>
      </c>
      <c r="AJ90" s="5">
        <f t="shared" si="27"/>
        <v>0</v>
      </c>
      <c r="AK90" s="5">
        <f t="shared" si="28"/>
        <v>0</v>
      </c>
      <c r="AL90" s="5">
        <f t="shared" si="29"/>
        <v>0</v>
      </c>
      <c r="AM90" s="5">
        <f t="shared" si="30"/>
        <v>0</v>
      </c>
      <c r="AN90" s="5">
        <f t="shared" si="31"/>
        <v>0</v>
      </c>
      <c r="AO90" s="5">
        <f t="shared" si="32"/>
        <v>0</v>
      </c>
      <c r="AP90" s="58">
        <f t="shared" si="33"/>
        <v>8005</v>
      </c>
    </row>
    <row r="91" spans="1:42" s="5" customFormat="1" ht="12.75">
      <c r="A91" s="5">
        <v>3007350</v>
      </c>
      <c r="B91" s="5">
        <v>617</v>
      </c>
      <c r="C91" s="5" t="s">
        <v>277</v>
      </c>
      <c r="D91" s="5" t="s">
        <v>278</v>
      </c>
      <c r="E91" s="5" t="s">
        <v>279</v>
      </c>
      <c r="F91" s="50">
        <v>59020</v>
      </c>
      <c r="G91" s="51" t="s">
        <v>44</v>
      </c>
      <c r="H91" s="5">
        <v>4068382285</v>
      </c>
      <c r="I91" s="52">
        <v>7</v>
      </c>
      <c r="J91" s="52" t="s">
        <v>45</v>
      </c>
      <c r="K91" s="5" t="s">
        <v>46</v>
      </c>
      <c r="L91" s="53"/>
      <c r="M91" s="53">
        <v>6</v>
      </c>
      <c r="N91" s="53" t="s">
        <v>45</v>
      </c>
      <c r="O91" s="53" t="s">
        <v>45</v>
      </c>
      <c r="P91" s="54">
        <v>18.181818182</v>
      </c>
      <c r="Q91" s="5" t="s">
        <v>46</v>
      </c>
      <c r="R91" s="5" t="s">
        <v>45</v>
      </c>
      <c r="S91" s="5" t="s">
        <v>45</v>
      </c>
      <c r="T91" s="5" t="s">
        <v>46</v>
      </c>
      <c r="U91" s="53"/>
      <c r="V91" s="53">
        <v>439</v>
      </c>
      <c r="W91" s="53">
        <v>0</v>
      </c>
      <c r="X91" s="53">
        <v>29</v>
      </c>
      <c r="Y91" s="53">
        <v>525</v>
      </c>
      <c r="Z91" s="5">
        <f t="shared" si="17"/>
        <v>1</v>
      </c>
      <c r="AA91" s="5">
        <f t="shared" si="18"/>
        <v>1</v>
      </c>
      <c r="AB91" s="5">
        <f t="shared" si="19"/>
        <v>0</v>
      </c>
      <c r="AC91" s="5">
        <f t="shared" si="20"/>
        <v>0</v>
      </c>
      <c r="AD91" s="5">
        <f t="shared" si="21"/>
        <v>0</v>
      </c>
      <c r="AE91" s="5">
        <f t="shared" si="22"/>
        <v>0</v>
      </c>
      <c r="AF91" s="55" t="str">
        <f t="shared" si="23"/>
        <v>SRSA</v>
      </c>
      <c r="AG91" s="55">
        <f t="shared" si="24"/>
        <v>0</v>
      </c>
      <c r="AH91" s="55">
        <f t="shared" si="25"/>
        <v>0</v>
      </c>
      <c r="AI91" s="5">
        <f t="shared" si="26"/>
        <v>1</v>
      </c>
      <c r="AJ91" s="5">
        <f t="shared" si="27"/>
        <v>0</v>
      </c>
      <c r="AK91" s="5">
        <f t="shared" si="28"/>
        <v>0</v>
      </c>
      <c r="AL91" s="5">
        <f t="shared" si="29"/>
        <v>0</v>
      </c>
      <c r="AM91" s="5">
        <f t="shared" si="30"/>
        <v>0</v>
      </c>
      <c r="AN91" s="5">
        <f t="shared" si="31"/>
        <v>0</v>
      </c>
      <c r="AO91" s="5">
        <f t="shared" si="32"/>
        <v>0</v>
      </c>
      <c r="AP91" s="58">
        <f t="shared" si="33"/>
        <v>993</v>
      </c>
    </row>
    <row r="92" spans="1:42" s="5" customFormat="1" ht="12.75">
      <c r="A92" s="5">
        <v>3000089</v>
      </c>
      <c r="B92" s="5">
        <v>182</v>
      </c>
      <c r="C92" s="5" t="s">
        <v>56</v>
      </c>
      <c r="D92" s="5" t="s">
        <v>57</v>
      </c>
      <c r="E92" s="5" t="s">
        <v>58</v>
      </c>
      <c r="F92" s="50">
        <v>59336</v>
      </c>
      <c r="G92" s="51" t="s">
        <v>44</v>
      </c>
      <c r="H92" s="5">
        <v>4067725722</v>
      </c>
      <c r="I92" s="52">
        <v>7</v>
      </c>
      <c r="J92" s="52" t="s">
        <v>45</v>
      </c>
      <c r="K92" s="5" t="s">
        <v>46</v>
      </c>
      <c r="L92" s="53"/>
      <c r="M92" s="53">
        <v>6</v>
      </c>
      <c r="N92" s="53" t="s">
        <v>45</v>
      </c>
      <c r="O92" s="53" t="s">
        <v>45</v>
      </c>
      <c r="P92" s="54">
        <v>4.7619047619</v>
      </c>
      <c r="Q92" s="5" t="s">
        <v>46</v>
      </c>
      <c r="R92" s="5" t="s">
        <v>45</v>
      </c>
      <c r="S92" s="5" t="s">
        <v>45</v>
      </c>
      <c r="T92" s="5" t="s">
        <v>46</v>
      </c>
      <c r="U92" s="53"/>
      <c r="V92" s="53">
        <v>7434</v>
      </c>
      <c r="W92" s="53">
        <v>1489</v>
      </c>
      <c r="X92" s="53">
        <v>818</v>
      </c>
      <c r="Y92" s="53">
        <v>734</v>
      </c>
      <c r="Z92" s="5">
        <f t="shared" si="17"/>
        <v>1</v>
      </c>
      <c r="AA92" s="5">
        <f t="shared" si="18"/>
        <v>1</v>
      </c>
      <c r="AB92" s="5">
        <f t="shared" si="19"/>
        <v>0</v>
      </c>
      <c r="AC92" s="5">
        <f t="shared" si="20"/>
        <v>0</v>
      </c>
      <c r="AD92" s="5">
        <f t="shared" si="21"/>
        <v>0</v>
      </c>
      <c r="AE92" s="5">
        <f t="shared" si="22"/>
        <v>0</v>
      </c>
      <c r="AF92" s="55" t="str">
        <f t="shared" si="23"/>
        <v>SRSA</v>
      </c>
      <c r="AG92" s="55">
        <f t="shared" si="24"/>
        <v>0</v>
      </c>
      <c r="AH92" s="55">
        <f t="shared" si="25"/>
        <v>0</v>
      </c>
      <c r="AI92" s="5">
        <f t="shared" si="26"/>
        <v>1</v>
      </c>
      <c r="AJ92" s="5">
        <f t="shared" si="27"/>
        <v>0</v>
      </c>
      <c r="AK92" s="5">
        <f t="shared" si="28"/>
        <v>0</v>
      </c>
      <c r="AL92" s="5">
        <f t="shared" si="29"/>
        <v>0</v>
      </c>
      <c r="AM92" s="5">
        <f t="shared" si="30"/>
        <v>0</v>
      </c>
      <c r="AN92" s="5">
        <f t="shared" si="31"/>
        <v>0</v>
      </c>
      <c r="AO92" s="5">
        <f t="shared" si="32"/>
        <v>0</v>
      </c>
      <c r="AP92" s="58">
        <f t="shared" si="33"/>
        <v>10475</v>
      </c>
    </row>
    <row r="93" spans="1:42" s="40" customFormat="1" ht="12.75">
      <c r="A93" s="40">
        <v>3007500</v>
      </c>
      <c r="B93" s="40">
        <v>359</v>
      </c>
      <c r="C93" s="40" t="s">
        <v>56</v>
      </c>
      <c r="D93" s="40" t="s">
        <v>1049</v>
      </c>
      <c r="E93" s="40" t="s">
        <v>1048</v>
      </c>
      <c r="F93" s="40">
        <v>59718</v>
      </c>
      <c r="H93" s="40">
        <v>4067634284</v>
      </c>
      <c r="L93" s="40" t="s">
        <v>45</v>
      </c>
      <c r="M93" s="44">
        <v>10</v>
      </c>
      <c r="N93" s="44" t="s">
        <v>46</v>
      </c>
      <c r="O93" s="44" t="s">
        <v>45</v>
      </c>
      <c r="P93" s="56"/>
      <c r="V93" s="44">
        <v>0</v>
      </c>
      <c r="W93" s="44">
        <v>0</v>
      </c>
      <c r="X93" s="44">
        <v>0</v>
      </c>
      <c r="Y93" s="44">
        <v>0</v>
      </c>
      <c r="Z93" s="40">
        <f t="shared" si="17"/>
        <v>1</v>
      </c>
      <c r="AA93" s="40">
        <f t="shared" si="18"/>
        <v>1</v>
      </c>
      <c r="AB93" s="40">
        <f t="shared" si="19"/>
        <v>0</v>
      </c>
      <c r="AC93" s="40">
        <f t="shared" si="20"/>
        <v>0</v>
      </c>
      <c r="AD93" s="40">
        <f t="shared" si="21"/>
        <v>0</v>
      </c>
      <c r="AE93" s="40">
        <f t="shared" si="22"/>
        <v>0</v>
      </c>
      <c r="AF93" s="46" t="str">
        <f t="shared" si="23"/>
        <v>SRSA</v>
      </c>
      <c r="AG93" s="46">
        <f t="shared" si="24"/>
        <v>0</v>
      </c>
      <c r="AH93" s="46">
        <f t="shared" si="25"/>
        <v>0</v>
      </c>
      <c r="AI93" s="40">
        <f t="shared" si="26"/>
        <v>0</v>
      </c>
      <c r="AJ93" s="40">
        <f t="shared" si="27"/>
        <v>0</v>
      </c>
      <c r="AK93" s="40">
        <f t="shared" si="28"/>
        <v>0</v>
      </c>
      <c r="AL93" s="40">
        <f t="shared" si="29"/>
        <v>0</v>
      </c>
      <c r="AM93" s="40">
        <f t="shared" si="30"/>
        <v>0</v>
      </c>
      <c r="AN93" s="40">
        <f t="shared" si="31"/>
        <v>0</v>
      </c>
      <c r="AO93" s="40">
        <f t="shared" si="32"/>
        <v>0</v>
      </c>
      <c r="AP93" s="58">
        <f t="shared" si="33"/>
        <v>0</v>
      </c>
    </row>
    <row r="94" spans="1:42" s="5" customFormat="1" ht="12.75">
      <c r="A94" s="5">
        <v>3014150</v>
      </c>
      <c r="B94" s="5">
        <v>445</v>
      </c>
      <c r="C94" s="5" t="s">
        <v>56</v>
      </c>
      <c r="D94" s="5" t="s">
        <v>493</v>
      </c>
      <c r="E94" s="5" t="s">
        <v>304</v>
      </c>
      <c r="F94" s="50">
        <v>59501</v>
      </c>
      <c r="G94" s="51" t="s">
        <v>44</v>
      </c>
      <c r="H94" s="5">
        <v>4063942273</v>
      </c>
      <c r="I94" s="52">
        <v>7</v>
      </c>
      <c r="J94" s="52" t="s">
        <v>45</v>
      </c>
      <c r="K94" s="5" t="s">
        <v>45</v>
      </c>
      <c r="L94" s="53"/>
      <c r="M94" s="53">
        <v>14</v>
      </c>
      <c r="N94" s="53" t="s">
        <v>45</v>
      </c>
      <c r="O94" s="53" t="s">
        <v>45</v>
      </c>
      <c r="P94" s="54">
        <v>22.580645161</v>
      </c>
      <c r="Q94" s="5" t="s">
        <v>45</v>
      </c>
      <c r="R94" s="5" t="s">
        <v>45</v>
      </c>
      <c r="S94" s="5" t="s">
        <v>45</v>
      </c>
      <c r="T94" s="5" t="s">
        <v>46</v>
      </c>
      <c r="U94" s="53"/>
      <c r="V94" s="53">
        <v>3530</v>
      </c>
      <c r="W94" s="53">
        <v>368</v>
      </c>
      <c r="X94" s="53">
        <v>317</v>
      </c>
      <c r="Y94" s="53">
        <v>619</v>
      </c>
      <c r="Z94" s="5">
        <f t="shared" si="17"/>
        <v>1</v>
      </c>
      <c r="AA94" s="5">
        <f t="shared" si="18"/>
        <v>1</v>
      </c>
      <c r="AB94" s="5">
        <f t="shared" si="19"/>
        <v>0</v>
      </c>
      <c r="AC94" s="5">
        <f t="shared" si="20"/>
        <v>0</v>
      </c>
      <c r="AD94" s="5">
        <f t="shared" si="21"/>
        <v>0</v>
      </c>
      <c r="AE94" s="5">
        <f t="shared" si="22"/>
        <v>0</v>
      </c>
      <c r="AF94" s="55" t="str">
        <f t="shared" si="23"/>
        <v>SRSA</v>
      </c>
      <c r="AG94" s="55">
        <f t="shared" si="24"/>
        <v>0</v>
      </c>
      <c r="AH94" s="55">
        <f t="shared" si="25"/>
        <v>0</v>
      </c>
      <c r="AI94" s="5">
        <f t="shared" si="26"/>
        <v>1</v>
      </c>
      <c r="AJ94" s="5">
        <f t="shared" si="27"/>
        <v>1</v>
      </c>
      <c r="AK94" s="5" t="str">
        <f t="shared" si="28"/>
        <v>Initial</v>
      </c>
      <c r="AL94" s="5" t="str">
        <f t="shared" si="29"/>
        <v>SRSA</v>
      </c>
      <c r="AM94" s="5">
        <f t="shared" si="30"/>
        <v>0</v>
      </c>
      <c r="AN94" s="5">
        <f t="shared" si="31"/>
        <v>0</v>
      </c>
      <c r="AO94" s="5">
        <f t="shared" si="32"/>
        <v>0</v>
      </c>
      <c r="AP94" s="58">
        <f t="shared" si="33"/>
        <v>4834</v>
      </c>
    </row>
    <row r="95" spans="1:42" s="5" customFormat="1" ht="12.75">
      <c r="A95" s="5">
        <v>3007620</v>
      </c>
      <c r="B95" s="5">
        <v>497</v>
      </c>
      <c r="C95" s="5" t="s">
        <v>280</v>
      </c>
      <c r="D95" s="5" t="s">
        <v>281</v>
      </c>
      <c r="E95" s="5" t="s">
        <v>282</v>
      </c>
      <c r="F95" s="50">
        <v>59648</v>
      </c>
      <c r="G95" s="51">
        <v>8738</v>
      </c>
      <c r="H95" s="5">
        <v>4062354239</v>
      </c>
      <c r="I95" s="52">
        <v>7</v>
      </c>
      <c r="J95" s="52" t="s">
        <v>45</v>
      </c>
      <c r="K95" s="5" t="s">
        <v>46</v>
      </c>
      <c r="L95" s="53"/>
      <c r="M95" s="53">
        <v>8</v>
      </c>
      <c r="N95" s="53" t="s">
        <v>46</v>
      </c>
      <c r="O95" s="53" t="s">
        <v>45</v>
      </c>
      <c r="P95" s="54">
        <v>78.125</v>
      </c>
      <c r="Q95" s="5" t="s">
        <v>45</v>
      </c>
      <c r="R95" s="5" t="s">
        <v>46</v>
      </c>
      <c r="S95" s="5" t="s">
        <v>45</v>
      </c>
      <c r="T95" s="5" t="s">
        <v>46</v>
      </c>
      <c r="U95" s="53"/>
      <c r="V95" s="53">
        <v>2382</v>
      </c>
      <c r="W95" s="53">
        <v>443</v>
      </c>
      <c r="X95" s="53">
        <v>411</v>
      </c>
      <c r="Y95" s="53">
        <v>578</v>
      </c>
      <c r="Z95" s="5">
        <f t="shared" si="17"/>
        <v>1</v>
      </c>
      <c r="AA95" s="5">
        <f t="shared" si="18"/>
        <v>1</v>
      </c>
      <c r="AB95" s="5">
        <f t="shared" si="19"/>
        <v>0</v>
      </c>
      <c r="AC95" s="5">
        <f t="shared" si="20"/>
        <v>0</v>
      </c>
      <c r="AD95" s="5">
        <f t="shared" si="21"/>
        <v>0</v>
      </c>
      <c r="AE95" s="5">
        <f t="shared" si="22"/>
        <v>0</v>
      </c>
      <c r="AF95" s="55" t="str">
        <f t="shared" si="23"/>
        <v>SRSA</v>
      </c>
      <c r="AG95" s="55">
        <f t="shared" si="24"/>
        <v>0</v>
      </c>
      <c r="AH95" s="55">
        <f t="shared" si="25"/>
        <v>0</v>
      </c>
      <c r="AI95" s="5">
        <f t="shared" si="26"/>
        <v>1</v>
      </c>
      <c r="AJ95" s="5">
        <f t="shared" si="27"/>
        <v>1</v>
      </c>
      <c r="AK95" s="5" t="str">
        <f t="shared" si="28"/>
        <v>Initial</v>
      </c>
      <c r="AL95" s="5" t="str">
        <f t="shared" si="29"/>
        <v>SRSA</v>
      </c>
      <c r="AM95" s="5">
        <f t="shared" si="30"/>
        <v>0</v>
      </c>
      <c r="AN95" s="5">
        <f t="shared" si="31"/>
        <v>0</v>
      </c>
      <c r="AO95" s="5">
        <f t="shared" si="32"/>
        <v>0</v>
      </c>
      <c r="AP95" s="58">
        <f t="shared" si="33"/>
        <v>3814</v>
      </c>
    </row>
    <row r="96" spans="1:42" s="5" customFormat="1" ht="12.75">
      <c r="A96" s="5">
        <v>3007710</v>
      </c>
      <c r="B96" s="5">
        <v>316</v>
      </c>
      <c r="C96" s="5" t="s">
        <v>283</v>
      </c>
      <c r="D96" s="5" t="s">
        <v>284</v>
      </c>
      <c r="E96" s="5" t="s">
        <v>128</v>
      </c>
      <c r="F96" s="50">
        <v>59901</v>
      </c>
      <c r="G96" s="51" t="s">
        <v>44</v>
      </c>
      <c r="H96" s="5">
        <v>4067552859</v>
      </c>
      <c r="I96" s="52">
        <v>7</v>
      </c>
      <c r="J96" s="52" t="s">
        <v>45</v>
      </c>
      <c r="K96" s="5" t="s">
        <v>45</v>
      </c>
      <c r="L96" s="53"/>
      <c r="M96" s="53">
        <v>69</v>
      </c>
      <c r="N96" s="53" t="s">
        <v>46</v>
      </c>
      <c r="O96" s="53" t="s">
        <v>45</v>
      </c>
      <c r="P96" s="54">
        <v>11.042944785</v>
      </c>
      <c r="Q96" s="5" t="s">
        <v>46</v>
      </c>
      <c r="R96" s="5" t="s">
        <v>46</v>
      </c>
      <c r="S96" s="5" t="s">
        <v>45</v>
      </c>
      <c r="T96" s="5" t="s">
        <v>46</v>
      </c>
      <c r="U96" s="53"/>
      <c r="V96" s="53">
        <v>9671</v>
      </c>
      <c r="W96" s="53">
        <v>1171</v>
      </c>
      <c r="X96" s="53">
        <v>1188</v>
      </c>
      <c r="Y96" s="53">
        <v>1053</v>
      </c>
      <c r="Z96" s="5">
        <f t="shared" si="17"/>
        <v>1</v>
      </c>
      <c r="AA96" s="5">
        <f t="shared" si="18"/>
        <v>1</v>
      </c>
      <c r="AB96" s="5">
        <f t="shared" si="19"/>
        <v>0</v>
      </c>
      <c r="AC96" s="5">
        <f t="shared" si="20"/>
        <v>0</v>
      </c>
      <c r="AD96" s="5">
        <f t="shared" si="21"/>
        <v>0</v>
      </c>
      <c r="AE96" s="5">
        <f t="shared" si="22"/>
        <v>0</v>
      </c>
      <c r="AF96" s="55" t="str">
        <f t="shared" si="23"/>
        <v>SRSA</v>
      </c>
      <c r="AG96" s="55">
        <f t="shared" si="24"/>
        <v>0</v>
      </c>
      <c r="AH96" s="55">
        <f t="shared" si="25"/>
        <v>0</v>
      </c>
      <c r="AI96" s="5">
        <f t="shared" si="26"/>
        <v>1</v>
      </c>
      <c r="AJ96" s="5">
        <f t="shared" si="27"/>
        <v>0</v>
      </c>
      <c r="AK96" s="5">
        <f t="shared" si="28"/>
        <v>0</v>
      </c>
      <c r="AL96" s="5">
        <f t="shared" si="29"/>
        <v>0</v>
      </c>
      <c r="AM96" s="5">
        <f t="shared" si="30"/>
        <v>0</v>
      </c>
      <c r="AN96" s="5">
        <f t="shared" si="31"/>
        <v>0</v>
      </c>
      <c r="AO96" s="5">
        <f t="shared" si="32"/>
        <v>0</v>
      </c>
      <c r="AP96" s="58">
        <f t="shared" si="33"/>
        <v>13083</v>
      </c>
    </row>
    <row r="97" spans="1:42" s="5" customFormat="1" ht="12.75">
      <c r="A97" s="5">
        <v>3007830</v>
      </c>
      <c r="B97" s="5">
        <v>777</v>
      </c>
      <c r="C97" s="5" t="s">
        <v>285</v>
      </c>
      <c r="D97" s="5" t="s">
        <v>286</v>
      </c>
      <c r="E97" s="5" t="s">
        <v>287</v>
      </c>
      <c r="F97" s="50">
        <v>59218</v>
      </c>
      <c r="G97" s="51" t="s">
        <v>44</v>
      </c>
      <c r="H97" s="5">
        <v>4067876243</v>
      </c>
      <c r="I97" s="52">
        <v>7</v>
      </c>
      <c r="J97" s="52" t="s">
        <v>45</v>
      </c>
      <c r="K97" s="5" t="s">
        <v>46</v>
      </c>
      <c r="L97" s="53"/>
      <c r="M97" s="53">
        <v>162</v>
      </c>
      <c r="N97" s="53" t="s">
        <v>45</v>
      </c>
      <c r="O97" s="53" t="s">
        <v>45</v>
      </c>
      <c r="P97" s="54">
        <v>2.8776978417</v>
      </c>
      <c r="Q97" s="5" t="s">
        <v>46</v>
      </c>
      <c r="R97" s="5" t="s">
        <v>46</v>
      </c>
      <c r="S97" s="5" t="s">
        <v>45</v>
      </c>
      <c r="T97" s="5" t="s">
        <v>46</v>
      </c>
      <c r="U97" s="53"/>
      <c r="V97" s="53">
        <v>14946</v>
      </c>
      <c r="W97" s="53">
        <v>1733</v>
      </c>
      <c r="X97" s="53">
        <v>1911</v>
      </c>
      <c r="Y97" s="53">
        <v>1664</v>
      </c>
      <c r="Z97" s="5">
        <f t="shared" si="17"/>
        <v>1</v>
      </c>
      <c r="AA97" s="5">
        <f t="shared" si="18"/>
        <v>1</v>
      </c>
      <c r="AB97" s="5">
        <f t="shared" si="19"/>
        <v>0</v>
      </c>
      <c r="AC97" s="5">
        <f t="shared" si="20"/>
        <v>0</v>
      </c>
      <c r="AD97" s="5">
        <f t="shared" si="21"/>
        <v>0</v>
      </c>
      <c r="AE97" s="5">
        <f t="shared" si="22"/>
        <v>0</v>
      </c>
      <c r="AF97" s="55" t="str">
        <f t="shared" si="23"/>
        <v>SRSA</v>
      </c>
      <c r="AG97" s="55">
        <f t="shared" si="24"/>
        <v>0</v>
      </c>
      <c r="AH97" s="55">
        <f t="shared" si="25"/>
        <v>0</v>
      </c>
      <c r="AI97" s="5">
        <f t="shared" si="26"/>
        <v>1</v>
      </c>
      <c r="AJ97" s="5">
        <f t="shared" si="27"/>
        <v>0</v>
      </c>
      <c r="AK97" s="5">
        <f t="shared" si="28"/>
        <v>0</v>
      </c>
      <c r="AL97" s="5">
        <f t="shared" si="29"/>
        <v>0</v>
      </c>
      <c r="AM97" s="5">
        <f t="shared" si="30"/>
        <v>0</v>
      </c>
      <c r="AN97" s="5">
        <f t="shared" si="31"/>
        <v>0</v>
      </c>
      <c r="AO97" s="5">
        <f t="shared" si="32"/>
        <v>0</v>
      </c>
      <c r="AP97" s="58">
        <f t="shared" si="33"/>
        <v>20254</v>
      </c>
    </row>
    <row r="98" spans="1:42" s="5" customFormat="1" ht="12.75">
      <c r="A98" s="5">
        <v>3007860</v>
      </c>
      <c r="B98" s="5">
        <v>778</v>
      </c>
      <c r="C98" s="5" t="s">
        <v>288</v>
      </c>
      <c r="D98" s="5" t="s">
        <v>286</v>
      </c>
      <c r="E98" s="5" t="s">
        <v>287</v>
      </c>
      <c r="F98" s="50">
        <v>59218</v>
      </c>
      <c r="G98" s="51" t="s">
        <v>44</v>
      </c>
      <c r="H98" s="5">
        <v>4067876243</v>
      </c>
      <c r="I98" s="52">
        <v>7</v>
      </c>
      <c r="J98" s="52" t="s">
        <v>45</v>
      </c>
      <c r="K98" s="5" t="s">
        <v>46</v>
      </c>
      <c r="L98" s="53"/>
      <c r="M98" s="53">
        <v>63</v>
      </c>
      <c r="N98" s="53" t="s">
        <v>45</v>
      </c>
      <c r="O98" s="53" t="s">
        <v>45</v>
      </c>
      <c r="P98" s="54">
        <v>4.347826087</v>
      </c>
      <c r="Q98" s="5" t="s">
        <v>46</v>
      </c>
      <c r="R98" s="5" t="s">
        <v>45</v>
      </c>
      <c r="S98" s="5" t="s">
        <v>45</v>
      </c>
      <c r="T98" s="5" t="s">
        <v>46</v>
      </c>
      <c r="U98" s="53"/>
      <c r="V98" s="53">
        <v>5455</v>
      </c>
      <c r="W98" s="53">
        <v>592</v>
      </c>
      <c r="X98" s="53">
        <v>721</v>
      </c>
      <c r="Y98" s="53">
        <v>730</v>
      </c>
      <c r="Z98" s="5">
        <f t="shared" si="17"/>
        <v>1</v>
      </c>
      <c r="AA98" s="5">
        <f t="shared" si="18"/>
        <v>1</v>
      </c>
      <c r="AB98" s="5">
        <f t="shared" si="19"/>
        <v>0</v>
      </c>
      <c r="AC98" s="5">
        <f t="shared" si="20"/>
        <v>0</v>
      </c>
      <c r="AD98" s="5">
        <f t="shared" si="21"/>
        <v>0</v>
      </c>
      <c r="AE98" s="5">
        <f t="shared" si="22"/>
        <v>0</v>
      </c>
      <c r="AF98" s="55" t="str">
        <f t="shared" si="23"/>
        <v>SRSA</v>
      </c>
      <c r="AG98" s="55">
        <f t="shared" si="24"/>
        <v>0</v>
      </c>
      <c r="AH98" s="55">
        <f t="shared" si="25"/>
        <v>0</v>
      </c>
      <c r="AI98" s="5">
        <f t="shared" si="26"/>
        <v>1</v>
      </c>
      <c r="AJ98" s="5">
        <f t="shared" si="27"/>
        <v>0</v>
      </c>
      <c r="AK98" s="5">
        <f t="shared" si="28"/>
        <v>0</v>
      </c>
      <c r="AL98" s="5">
        <f t="shared" si="29"/>
        <v>0</v>
      </c>
      <c r="AM98" s="5">
        <f t="shared" si="30"/>
        <v>0</v>
      </c>
      <c r="AN98" s="5">
        <f t="shared" si="31"/>
        <v>0</v>
      </c>
      <c r="AO98" s="5">
        <f t="shared" si="32"/>
        <v>0</v>
      </c>
      <c r="AP98" s="58">
        <f t="shared" si="33"/>
        <v>7498</v>
      </c>
    </row>
    <row r="99" spans="1:42" s="5" customFormat="1" ht="12.75">
      <c r="A99" s="5">
        <v>3008130</v>
      </c>
      <c r="B99" s="5">
        <v>975</v>
      </c>
      <c r="C99" s="5" t="s">
        <v>296</v>
      </c>
      <c r="D99" s="5" t="s">
        <v>297</v>
      </c>
      <c r="E99" s="5" t="s">
        <v>298</v>
      </c>
      <c r="F99" s="50">
        <v>59024</v>
      </c>
      <c r="G99" s="51" t="s">
        <v>44</v>
      </c>
      <c r="H99" s="5">
        <v>4068564117</v>
      </c>
      <c r="I99" s="52">
        <v>4</v>
      </c>
      <c r="J99" s="52" t="s">
        <v>46</v>
      </c>
      <c r="K99" s="5" t="s">
        <v>46</v>
      </c>
      <c r="L99" s="53" t="s">
        <v>45</v>
      </c>
      <c r="M99" s="53">
        <v>85</v>
      </c>
      <c r="N99" s="53" t="s">
        <v>46</v>
      </c>
      <c r="O99" s="53" t="s">
        <v>45</v>
      </c>
      <c r="P99" s="54">
        <v>7.0422535211</v>
      </c>
      <c r="Q99" s="5" t="s">
        <v>46</v>
      </c>
      <c r="R99" s="5" t="s">
        <v>45</v>
      </c>
      <c r="S99" s="5" t="s">
        <v>46</v>
      </c>
      <c r="T99" s="5" t="s">
        <v>46</v>
      </c>
      <c r="U99" s="53"/>
      <c r="V99" s="53">
        <v>6726</v>
      </c>
      <c r="W99" s="53">
        <v>947</v>
      </c>
      <c r="X99" s="53">
        <v>1221</v>
      </c>
      <c r="Y99" s="53">
        <v>1262</v>
      </c>
      <c r="Z99" s="5">
        <f t="shared" si="17"/>
        <v>1</v>
      </c>
      <c r="AA99" s="5">
        <f t="shared" si="18"/>
        <v>1</v>
      </c>
      <c r="AB99" s="5">
        <f t="shared" si="19"/>
        <v>0</v>
      </c>
      <c r="AC99" s="5">
        <f t="shared" si="20"/>
        <v>0</v>
      </c>
      <c r="AD99" s="5">
        <f t="shared" si="21"/>
        <v>0</v>
      </c>
      <c r="AE99" s="5">
        <f t="shared" si="22"/>
        <v>0</v>
      </c>
      <c r="AF99" s="55" t="str">
        <f t="shared" si="23"/>
        <v>SRSA</v>
      </c>
      <c r="AG99" s="55">
        <f t="shared" si="24"/>
        <v>0</v>
      </c>
      <c r="AH99" s="55">
        <f t="shared" si="25"/>
        <v>0</v>
      </c>
      <c r="AI99" s="5">
        <f t="shared" si="26"/>
        <v>0</v>
      </c>
      <c r="AJ99" s="5">
        <f t="shared" si="27"/>
        <v>0</v>
      </c>
      <c r="AK99" s="5">
        <f t="shared" si="28"/>
        <v>0</v>
      </c>
      <c r="AL99" s="5">
        <f t="shared" si="29"/>
        <v>0</v>
      </c>
      <c r="AM99" s="5">
        <f t="shared" si="30"/>
        <v>0</v>
      </c>
      <c r="AN99" s="5">
        <f t="shared" si="31"/>
        <v>0</v>
      </c>
      <c r="AO99" s="5">
        <f t="shared" si="32"/>
        <v>0</v>
      </c>
      <c r="AP99" s="58">
        <f t="shared" si="33"/>
        <v>10156</v>
      </c>
    </row>
    <row r="100" spans="1:42" s="40" customFormat="1" ht="12.75">
      <c r="A100" s="40">
        <v>3008280</v>
      </c>
      <c r="B100" s="40">
        <v>740</v>
      </c>
      <c r="C100" s="40" t="s">
        <v>299</v>
      </c>
      <c r="D100" s="40" t="s">
        <v>300</v>
      </c>
      <c r="E100" s="40" t="s">
        <v>301</v>
      </c>
      <c r="F100" s="41">
        <v>59829</v>
      </c>
      <c r="G100" s="42" t="s">
        <v>44</v>
      </c>
      <c r="H100" s="40">
        <v>4068213841</v>
      </c>
      <c r="I100" s="43">
        <v>7</v>
      </c>
      <c r="J100" s="43" t="s">
        <v>45</v>
      </c>
      <c r="K100" s="40" t="s">
        <v>46</v>
      </c>
      <c r="L100" s="44"/>
      <c r="M100" s="44">
        <v>502</v>
      </c>
      <c r="N100" s="44" t="s">
        <v>46</v>
      </c>
      <c r="O100" s="44" t="s">
        <v>45</v>
      </c>
      <c r="P100" s="45">
        <v>23.24120603</v>
      </c>
      <c r="Q100" s="40" t="s">
        <v>45</v>
      </c>
      <c r="R100" s="40" t="s">
        <v>46</v>
      </c>
      <c r="S100" s="40" t="s">
        <v>45</v>
      </c>
      <c r="T100" s="40" t="s">
        <v>46</v>
      </c>
      <c r="U100" s="44"/>
      <c r="V100" s="44">
        <v>86217</v>
      </c>
      <c r="W100" s="44">
        <v>12046</v>
      </c>
      <c r="X100" s="44">
        <v>10727</v>
      </c>
      <c r="Y100" s="44">
        <v>7066</v>
      </c>
      <c r="Z100" s="40">
        <f t="shared" si="17"/>
        <v>1</v>
      </c>
      <c r="AA100" s="40">
        <f t="shared" si="18"/>
        <v>1</v>
      </c>
      <c r="AB100" s="40">
        <f t="shared" si="19"/>
        <v>0</v>
      </c>
      <c r="AC100" s="40">
        <f t="shared" si="20"/>
        <v>0</v>
      </c>
      <c r="AD100" s="40">
        <f t="shared" si="21"/>
        <v>0</v>
      </c>
      <c r="AE100" s="40">
        <f t="shared" si="22"/>
        <v>0</v>
      </c>
      <c r="AF100" s="46" t="str">
        <f t="shared" si="23"/>
        <v>SRSA</v>
      </c>
      <c r="AG100" s="46">
        <f t="shared" si="24"/>
        <v>0</v>
      </c>
      <c r="AH100" s="46">
        <f t="shared" si="25"/>
        <v>0</v>
      </c>
      <c r="AI100" s="40">
        <f t="shared" si="26"/>
        <v>1</v>
      </c>
      <c r="AJ100" s="40">
        <f t="shared" si="27"/>
        <v>1</v>
      </c>
      <c r="AK100" s="40" t="str">
        <f t="shared" si="28"/>
        <v>Initial</v>
      </c>
      <c r="AL100" s="40" t="str">
        <f t="shared" si="29"/>
        <v>SRSA</v>
      </c>
      <c r="AM100" s="40">
        <f t="shared" si="30"/>
        <v>0</v>
      </c>
      <c r="AN100" s="40">
        <f t="shared" si="31"/>
        <v>0</v>
      </c>
      <c r="AO100" s="40">
        <f t="shared" si="32"/>
        <v>0</v>
      </c>
      <c r="AP100" s="58">
        <f t="shared" si="33"/>
        <v>116056</v>
      </c>
    </row>
    <row r="101" spans="1:42" s="5" customFormat="1" ht="12.75">
      <c r="A101" s="5">
        <v>3008310</v>
      </c>
      <c r="B101" s="5">
        <v>424</v>
      </c>
      <c r="C101" s="5" t="s">
        <v>302</v>
      </c>
      <c r="D101" s="5" t="s">
        <v>303</v>
      </c>
      <c r="E101" s="5" t="s">
        <v>304</v>
      </c>
      <c r="F101" s="50">
        <v>59501</v>
      </c>
      <c r="G101" s="51" t="s">
        <v>44</v>
      </c>
      <c r="H101" s="5">
        <v>4062654506</v>
      </c>
      <c r="I101" s="52">
        <v>7</v>
      </c>
      <c r="J101" s="52" t="s">
        <v>45</v>
      </c>
      <c r="K101" s="5" t="s">
        <v>45</v>
      </c>
      <c r="L101" s="53"/>
      <c r="M101" s="53">
        <v>15</v>
      </c>
      <c r="N101" s="53" t="s">
        <v>45</v>
      </c>
      <c r="O101" s="53" t="s">
        <v>45</v>
      </c>
      <c r="P101" s="54">
        <v>12.5</v>
      </c>
      <c r="Q101" s="5" t="s">
        <v>46</v>
      </c>
      <c r="R101" s="5" t="s">
        <v>46</v>
      </c>
      <c r="S101" s="5" t="s">
        <v>45</v>
      </c>
      <c r="T101" s="5" t="s">
        <v>46</v>
      </c>
      <c r="U101" s="53"/>
      <c r="V101" s="53">
        <v>1196</v>
      </c>
      <c r="W101" s="53">
        <v>0</v>
      </c>
      <c r="X101" s="53">
        <v>67</v>
      </c>
      <c r="Y101" s="53">
        <v>582</v>
      </c>
      <c r="Z101" s="5">
        <f t="shared" si="17"/>
        <v>1</v>
      </c>
      <c r="AA101" s="5">
        <f t="shared" si="18"/>
        <v>1</v>
      </c>
      <c r="AB101" s="5">
        <f t="shared" si="19"/>
        <v>0</v>
      </c>
      <c r="AC101" s="5">
        <f t="shared" si="20"/>
        <v>0</v>
      </c>
      <c r="AD101" s="5">
        <f t="shared" si="21"/>
        <v>0</v>
      </c>
      <c r="AE101" s="5">
        <f t="shared" si="22"/>
        <v>0</v>
      </c>
      <c r="AF101" s="55" t="str">
        <f t="shared" si="23"/>
        <v>SRSA</v>
      </c>
      <c r="AG101" s="55">
        <f t="shared" si="24"/>
        <v>0</v>
      </c>
      <c r="AH101" s="55">
        <f t="shared" si="25"/>
        <v>0</v>
      </c>
      <c r="AI101" s="5">
        <f t="shared" si="26"/>
        <v>1</v>
      </c>
      <c r="AJ101" s="5">
        <f t="shared" si="27"/>
        <v>0</v>
      </c>
      <c r="AK101" s="5">
        <f t="shared" si="28"/>
        <v>0</v>
      </c>
      <c r="AL101" s="5">
        <f t="shared" si="29"/>
        <v>0</v>
      </c>
      <c r="AM101" s="5">
        <f t="shared" si="30"/>
        <v>0</v>
      </c>
      <c r="AN101" s="5">
        <f t="shared" si="31"/>
        <v>0</v>
      </c>
      <c r="AO101" s="5">
        <f t="shared" si="32"/>
        <v>0</v>
      </c>
      <c r="AP101" s="58">
        <f t="shared" si="33"/>
        <v>1845</v>
      </c>
    </row>
    <row r="102" spans="1:42" s="5" customFormat="1" ht="12.75">
      <c r="A102" s="5">
        <v>3008640</v>
      </c>
      <c r="B102" s="5">
        <v>1195</v>
      </c>
      <c r="C102" s="5" t="s">
        <v>311</v>
      </c>
      <c r="D102" s="5" t="s">
        <v>312</v>
      </c>
      <c r="E102" s="5" t="s">
        <v>313</v>
      </c>
      <c r="F102" s="50">
        <v>59405</v>
      </c>
      <c r="G102" s="51" t="s">
        <v>44</v>
      </c>
      <c r="H102" s="5">
        <v>4068663381</v>
      </c>
      <c r="I102" s="52">
        <v>8</v>
      </c>
      <c r="J102" s="52" t="s">
        <v>45</v>
      </c>
      <c r="K102" s="5" t="s">
        <v>46</v>
      </c>
      <c r="L102" s="53"/>
      <c r="M102" s="53">
        <v>3</v>
      </c>
      <c r="N102" s="53" t="s">
        <v>46</v>
      </c>
      <c r="O102" s="53" t="s">
        <v>45</v>
      </c>
      <c r="P102" s="54">
        <v>14.285714286</v>
      </c>
      <c r="Q102" s="5" t="s">
        <v>46</v>
      </c>
      <c r="R102" s="5" t="s">
        <v>46</v>
      </c>
      <c r="S102" s="5" t="s">
        <v>45</v>
      </c>
      <c r="T102" s="5" t="s">
        <v>46</v>
      </c>
      <c r="U102" s="53"/>
      <c r="V102" s="53">
        <v>1166</v>
      </c>
      <c r="W102" s="53">
        <v>0</v>
      </c>
      <c r="X102" s="53">
        <v>21</v>
      </c>
      <c r="Y102" s="53">
        <v>545</v>
      </c>
      <c r="Z102" s="5">
        <f t="shared" si="17"/>
        <v>1</v>
      </c>
      <c r="AA102" s="5">
        <f t="shared" si="18"/>
        <v>1</v>
      </c>
      <c r="AB102" s="5">
        <f t="shared" si="19"/>
        <v>0</v>
      </c>
      <c r="AC102" s="5">
        <f t="shared" si="20"/>
        <v>0</v>
      </c>
      <c r="AD102" s="5">
        <f t="shared" si="21"/>
        <v>0</v>
      </c>
      <c r="AE102" s="5">
        <f t="shared" si="22"/>
        <v>0</v>
      </c>
      <c r="AF102" s="55" t="str">
        <f t="shared" si="23"/>
        <v>SRSA</v>
      </c>
      <c r="AG102" s="55">
        <f t="shared" si="24"/>
        <v>0</v>
      </c>
      <c r="AH102" s="55">
        <f t="shared" si="25"/>
        <v>0</v>
      </c>
      <c r="AI102" s="5">
        <f t="shared" si="26"/>
        <v>1</v>
      </c>
      <c r="AJ102" s="5">
        <f t="shared" si="27"/>
        <v>0</v>
      </c>
      <c r="AK102" s="5">
        <f t="shared" si="28"/>
        <v>0</v>
      </c>
      <c r="AL102" s="5">
        <f t="shared" si="29"/>
        <v>0</v>
      </c>
      <c r="AM102" s="5">
        <f t="shared" si="30"/>
        <v>0</v>
      </c>
      <c r="AN102" s="5">
        <f t="shared" si="31"/>
        <v>0</v>
      </c>
      <c r="AO102" s="5">
        <f t="shared" si="32"/>
        <v>0</v>
      </c>
      <c r="AP102" s="58">
        <f t="shared" si="33"/>
        <v>1732</v>
      </c>
    </row>
    <row r="103" spans="1:42" s="5" customFormat="1" ht="12.75">
      <c r="A103" s="5">
        <v>3008470</v>
      </c>
      <c r="B103" s="5">
        <v>1193</v>
      </c>
      <c r="C103" s="5" t="s">
        <v>308</v>
      </c>
      <c r="D103" s="5" t="s">
        <v>309</v>
      </c>
      <c r="E103" s="5" t="s">
        <v>310</v>
      </c>
      <c r="F103" s="50">
        <v>59330</v>
      </c>
      <c r="G103" s="51" t="s">
        <v>44</v>
      </c>
      <c r="H103" s="5">
        <v>4063773724</v>
      </c>
      <c r="I103" s="52">
        <v>7</v>
      </c>
      <c r="J103" s="52" t="s">
        <v>45</v>
      </c>
      <c r="K103" s="5" t="s">
        <v>46</v>
      </c>
      <c r="L103" s="53"/>
      <c r="M103" s="53">
        <v>22</v>
      </c>
      <c r="N103" s="53" t="s">
        <v>45</v>
      </c>
      <c r="O103" s="53" t="s">
        <v>45</v>
      </c>
      <c r="P103" s="54">
        <v>15.909090909</v>
      </c>
      <c r="Q103" s="5" t="s">
        <v>46</v>
      </c>
      <c r="R103" s="5" t="s">
        <v>46</v>
      </c>
      <c r="S103" s="5" t="s">
        <v>45</v>
      </c>
      <c r="T103" s="5" t="s">
        <v>46</v>
      </c>
      <c r="U103" s="53"/>
      <c r="V103" s="53">
        <v>4236</v>
      </c>
      <c r="W103" s="53">
        <v>630</v>
      </c>
      <c r="X103" s="53">
        <v>591</v>
      </c>
      <c r="Y103" s="53">
        <v>639</v>
      </c>
      <c r="Z103" s="5">
        <f t="shared" si="17"/>
        <v>1</v>
      </c>
      <c r="AA103" s="5">
        <f t="shared" si="18"/>
        <v>1</v>
      </c>
      <c r="AB103" s="5">
        <f t="shared" si="19"/>
        <v>0</v>
      </c>
      <c r="AC103" s="5">
        <f t="shared" si="20"/>
        <v>0</v>
      </c>
      <c r="AD103" s="5">
        <f t="shared" si="21"/>
        <v>0</v>
      </c>
      <c r="AE103" s="5">
        <f t="shared" si="22"/>
        <v>0</v>
      </c>
      <c r="AF103" s="55" t="str">
        <f t="shared" si="23"/>
        <v>SRSA</v>
      </c>
      <c r="AG103" s="55">
        <f t="shared" si="24"/>
        <v>0</v>
      </c>
      <c r="AH103" s="55">
        <f t="shared" si="25"/>
        <v>0</v>
      </c>
      <c r="AI103" s="5">
        <f t="shared" si="26"/>
        <v>1</v>
      </c>
      <c r="AJ103" s="5">
        <f t="shared" si="27"/>
        <v>0</v>
      </c>
      <c r="AK103" s="5">
        <f t="shared" si="28"/>
        <v>0</v>
      </c>
      <c r="AL103" s="5">
        <f t="shared" si="29"/>
        <v>0</v>
      </c>
      <c r="AM103" s="5">
        <f t="shared" si="30"/>
        <v>0</v>
      </c>
      <c r="AN103" s="5">
        <f t="shared" si="31"/>
        <v>0</v>
      </c>
      <c r="AO103" s="5">
        <f t="shared" si="32"/>
        <v>0</v>
      </c>
      <c r="AP103" s="58">
        <f t="shared" si="33"/>
        <v>6096</v>
      </c>
    </row>
    <row r="104" spans="1:42" s="5" customFormat="1" ht="12.75">
      <c r="A104" s="5">
        <v>3008700</v>
      </c>
      <c r="B104" s="5">
        <v>307</v>
      </c>
      <c r="C104" s="5" t="s">
        <v>314</v>
      </c>
      <c r="D104" s="5" t="s">
        <v>315</v>
      </c>
      <c r="E104" s="5" t="s">
        <v>316</v>
      </c>
      <c r="F104" s="50">
        <v>59912</v>
      </c>
      <c r="G104" s="51" t="s">
        <v>44</v>
      </c>
      <c r="H104" s="5">
        <v>4068925388</v>
      </c>
      <c r="I104" s="52">
        <v>7</v>
      </c>
      <c r="J104" s="52" t="s">
        <v>45</v>
      </c>
      <c r="K104" s="5" t="s">
        <v>46</v>
      </c>
      <c r="L104" s="53"/>
      <c r="M104" s="53">
        <v>106</v>
      </c>
      <c r="N104" s="53" t="s">
        <v>46</v>
      </c>
      <c r="O104" s="53" t="s">
        <v>45</v>
      </c>
      <c r="P104" s="54">
        <v>11.607142857</v>
      </c>
      <c r="Q104" s="5" t="s">
        <v>46</v>
      </c>
      <c r="R104" s="5" t="s">
        <v>45</v>
      </c>
      <c r="S104" s="5" t="s">
        <v>45</v>
      </c>
      <c r="T104" s="5" t="s">
        <v>46</v>
      </c>
      <c r="U104" s="53"/>
      <c r="V104" s="53">
        <v>13711</v>
      </c>
      <c r="W104" s="53">
        <v>1787</v>
      </c>
      <c r="X104" s="53">
        <v>1732</v>
      </c>
      <c r="Y104" s="53">
        <v>1283</v>
      </c>
      <c r="Z104" s="5">
        <f t="shared" si="17"/>
        <v>1</v>
      </c>
      <c r="AA104" s="5">
        <f t="shared" si="18"/>
        <v>1</v>
      </c>
      <c r="AB104" s="5">
        <f t="shared" si="19"/>
        <v>0</v>
      </c>
      <c r="AC104" s="5">
        <f t="shared" si="20"/>
        <v>0</v>
      </c>
      <c r="AD104" s="5">
        <f t="shared" si="21"/>
        <v>0</v>
      </c>
      <c r="AE104" s="5">
        <f t="shared" si="22"/>
        <v>0</v>
      </c>
      <c r="AF104" s="55" t="str">
        <f t="shared" si="23"/>
        <v>SRSA</v>
      </c>
      <c r="AG104" s="55">
        <f t="shared" si="24"/>
        <v>0</v>
      </c>
      <c r="AH104" s="55">
        <f t="shared" si="25"/>
        <v>0</v>
      </c>
      <c r="AI104" s="5">
        <f t="shared" si="26"/>
        <v>1</v>
      </c>
      <c r="AJ104" s="5">
        <f t="shared" si="27"/>
        <v>0</v>
      </c>
      <c r="AK104" s="5">
        <f t="shared" si="28"/>
        <v>0</v>
      </c>
      <c r="AL104" s="5">
        <f t="shared" si="29"/>
        <v>0</v>
      </c>
      <c r="AM104" s="5">
        <f t="shared" si="30"/>
        <v>0</v>
      </c>
      <c r="AN104" s="5">
        <f t="shared" si="31"/>
        <v>0</v>
      </c>
      <c r="AO104" s="5">
        <f t="shared" si="32"/>
        <v>0</v>
      </c>
      <c r="AP104" s="58">
        <f t="shared" si="33"/>
        <v>18513</v>
      </c>
    </row>
    <row r="105" spans="1:42" s="5" customFormat="1" ht="12.75">
      <c r="A105" s="5">
        <v>3008730</v>
      </c>
      <c r="B105" s="5">
        <v>264</v>
      </c>
      <c r="C105" s="5" t="s">
        <v>317</v>
      </c>
      <c r="D105" s="5" t="s">
        <v>318</v>
      </c>
      <c r="E105" s="5" t="s">
        <v>319</v>
      </c>
      <c r="F105" s="50">
        <v>59457</v>
      </c>
      <c r="G105" s="51">
        <v>9513</v>
      </c>
      <c r="H105" s="5">
        <v>4065385926</v>
      </c>
      <c r="I105" s="52">
        <v>7</v>
      </c>
      <c r="J105" s="52" t="s">
        <v>45</v>
      </c>
      <c r="K105" s="5" t="s">
        <v>45</v>
      </c>
      <c r="L105" s="53"/>
      <c r="M105" s="53">
        <v>3</v>
      </c>
      <c r="N105" s="53" t="s">
        <v>45</v>
      </c>
      <c r="O105" s="53" t="s">
        <v>45</v>
      </c>
      <c r="P105" s="54">
        <v>0</v>
      </c>
      <c r="Q105" s="5" t="s">
        <v>46</v>
      </c>
      <c r="R105" s="5" t="s">
        <v>46</v>
      </c>
      <c r="S105" s="5" t="s">
        <v>45</v>
      </c>
      <c r="T105" s="5" t="s">
        <v>46</v>
      </c>
      <c r="U105" s="53"/>
      <c r="V105" s="53">
        <v>238</v>
      </c>
      <c r="W105" s="53">
        <v>0</v>
      </c>
      <c r="X105" s="53">
        <v>13</v>
      </c>
      <c r="Y105" s="53">
        <v>504</v>
      </c>
      <c r="Z105" s="5">
        <f t="shared" si="17"/>
        <v>1</v>
      </c>
      <c r="AA105" s="5">
        <f t="shared" si="18"/>
        <v>1</v>
      </c>
      <c r="AB105" s="5">
        <f t="shared" si="19"/>
        <v>0</v>
      </c>
      <c r="AC105" s="5">
        <f t="shared" si="20"/>
        <v>0</v>
      </c>
      <c r="AD105" s="5">
        <f t="shared" si="21"/>
        <v>0</v>
      </c>
      <c r="AE105" s="5">
        <f t="shared" si="22"/>
        <v>0</v>
      </c>
      <c r="AF105" s="55" t="str">
        <f t="shared" si="23"/>
        <v>SRSA</v>
      </c>
      <c r="AG105" s="55">
        <f t="shared" si="24"/>
        <v>0</v>
      </c>
      <c r="AH105" s="55">
        <f t="shared" si="25"/>
        <v>0</v>
      </c>
      <c r="AI105" s="5">
        <f t="shared" si="26"/>
        <v>1</v>
      </c>
      <c r="AJ105" s="5">
        <f t="shared" si="27"/>
        <v>0</v>
      </c>
      <c r="AK105" s="5">
        <f t="shared" si="28"/>
        <v>0</v>
      </c>
      <c r="AL105" s="5">
        <f t="shared" si="29"/>
        <v>0</v>
      </c>
      <c r="AM105" s="5">
        <f t="shared" si="30"/>
        <v>0</v>
      </c>
      <c r="AN105" s="5">
        <f t="shared" si="31"/>
        <v>0</v>
      </c>
      <c r="AO105" s="5">
        <f t="shared" si="32"/>
        <v>0</v>
      </c>
      <c r="AP105" s="58">
        <f t="shared" si="33"/>
        <v>755</v>
      </c>
    </row>
    <row r="106" spans="1:42" s="5" customFormat="1" ht="12.75">
      <c r="A106" s="5">
        <v>3008860</v>
      </c>
      <c r="B106" s="5">
        <v>281</v>
      </c>
      <c r="C106" s="5" t="s">
        <v>323</v>
      </c>
      <c r="D106" s="5" t="s">
        <v>321</v>
      </c>
      <c r="E106" s="5" t="s">
        <v>322</v>
      </c>
      <c r="F106" s="50">
        <v>59430</v>
      </c>
      <c r="G106" s="51" t="s">
        <v>44</v>
      </c>
      <c r="H106" s="5">
        <v>4065672370</v>
      </c>
      <c r="I106" s="52">
        <v>7</v>
      </c>
      <c r="J106" s="52" t="s">
        <v>45</v>
      </c>
      <c r="K106" s="5" t="s">
        <v>46</v>
      </c>
      <c r="L106" s="53"/>
      <c r="M106" s="53">
        <v>75</v>
      </c>
      <c r="N106" s="53" t="s">
        <v>45</v>
      </c>
      <c r="O106" s="53" t="s">
        <v>45</v>
      </c>
      <c r="P106" s="54">
        <v>15.238095238</v>
      </c>
      <c r="Q106" s="5" t="s">
        <v>46</v>
      </c>
      <c r="R106" s="5" t="s">
        <v>46</v>
      </c>
      <c r="S106" s="5" t="s">
        <v>45</v>
      </c>
      <c r="T106" s="5" t="s">
        <v>46</v>
      </c>
      <c r="U106" s="53"/>
      <c r="V106" s="53">
        <v>7263</v>
      </c>
      <c r="W106" s="53">
        <v>838</v>
      </c>
      <c r="X106" s="53">
        <v>1008</v>
      </c>
      <c r="Y106" s="53">
        <v>1045</v>
      </c>
      <c r="Z106" s="5">
        <f t="shared" si="17"/>
        <v>1</v>
      </c>
      <c r="AA106" s="5">
        <f t="shared" si="18"/>
        <v>1</v>
      </c>
      <c r="AB106" s="5">
        <f t="shared" si="19"/>
        <v>0</v>
      </c>
      <c r="AC106" s="5">
        <f t="shared" si="20"/>
        <v>0</v>
      </c>
      <c r="AD106" s="5">
        <f t="shared" si="21"/>
        <v>0</v>
      </c>
      <c r="AE106" s="5">
        <f t="shared" si="22"/>
        <v>0</v>
      </c>
      <c r="AF106" s="55" t="str">
        <f t="shared" si="23"/>
        <v>SRSA</v>
      </c>
      <c r="AG106" s="55">
        <f t="shared" si="24"/>
        <v>0</v>
      </c>
      <c r="AH106" s="55">
        <f t="shared" si="25"/>
        <v>0</v>
      </c>
      <c r="AI106" s="5">
        <f t="shared" si="26"/>
        <v>1</v>
      </c>
      <c r="AJ106" s="5">
        <f t="shared" si="27"/>
        <v>0</v>
      </c>
      <c r="AK106" s="5">
        <f t="shared" si="28"/>
        <v>0</v>
      </c>
      <c r="AL106" s="5">
        <f t="shared" si="29"/>
        <v>0</v>
      </c>
      <c r="AM106" s="5">
        <f t="shared" si="30"/>
        <v>0</v>
      </c>
      <c r="AN106" s="5">
        <f t="shared" si="31"/>
        <v>0</v>
      </c>
      <c r="AO106" s="5">
        <f t="shared" si="32"/>
        <v>0</v>
      </c>
      <c r="AP106" s="58">
        <f t="shared" si="33"/>
        <v>10154</v>
      </c>
    </row>
    <row r="107" spans="1:42" s="5" customFormat="1" ht="12.75">
      <c r="A107" s="5">
        <v>3008850</v>
      </c>
      <c r="B107" s="5">
        <v>282</v>
      </c>
      <c r="C107" s="5" t="s">
        <v>320</v>
      </c>
      <c r="D107" s="5" t="s">
        <v>321</v>
      </c>
      <c r="E107" s="5" t="s">
        <v>322</v>
      </c>
      <c r="F107" s="50">
        <v>59430</v>
      </c>
      <c r="G107" s="51" t="s">
        <v>44</v>
      </c>
      <c r="H107" s="5">
        <v>4065672370</v>
      </c>
      <c r="I107" s="52">
        <v>7</v>
      </c>
      <c r="J107" s="52" t="s">
        <v>45</v>
      </c>
      <c r="K107" s="5" t="s">
        <v>46</v>
      </c>
      <c r="L107" s="53"/>
      <c r="M107" s="53">
        <v>47</v>
      </c>
      <c r="N107" s="53" t="s">
        <v>45</v>
      </c>
      <c r="O107" s="53" t="s">
        <v>45</v>
      </c>
      <c r="P107" s="54">
        <v>22.916666667</v>
      </c>
      <c r="Q107" s="5" t="s">
        <v>45</v>
      </c>
      <c r="R107" s="5" t="s">
        <v>45</v>
      </c>
      <c r="S107" s="5" t="s">
        <v>45</v>
      </c>
      <c r="T107" s="5" t="s">
        <v>46</v>
      </c>
      <c r="U107" s="53"/>
      <c r="V107" s="53">
        <v>1894</v>
      </c>
      <c r="W107" s="53">
        <v>0</v>
      </c>
      <c r="X107" s="53">
        <v>226</v>
      </c>
      <c r="Y107" s="53">
        <v>496</v>
      </c>
      <c r="Z107" s="5">
        <f t="shared" si="17"/>
        <v>1</v>
      </c>
      <c r="AA107" s="5">
        <f t="shared" si="18"/>
        <v>1</v>
      </c>
      <c r="AB107" s="5">
        <f t="shared" si="19"/>
        <v>0</v>
      </c>
      <c r="AC107" s="5">
        <f t="shared" si="20"/>
        <v>0</v>
      </c>
      <c r="AD107" s="5">
        <f t="shared" si="21"/>
        <v>0</v>
      </c>
      <c r="AE107" s="5">
        <f t="shared" si="22"/>
        <v>0</v>
      </c>
      <c r="AF107" s="55" t="str">
        <f t="shared" si="23"/>
        <v>SRSA</v>
      </c>
      <c r="AG107" s="55">
        <f t="shared" si="24"/>
        <v>0</v>
      </c>
      <c r="AH107" s="55">
        <f t="shared" si="25"/>
        <v>0</v>
      </c>
      <c r="AI107" s="5">
        <f t="shared" si="26"/>
        <v>1</v>
      </c>
      <c r="AJ107" s="5">
        <f t="shared" si="27"/>
        <v>1</v>
      </c>
      <c r="AK107" s="5" t="str">
        <f t="shared" si="28"/>
        <v>Initial</v>
      </c>
      <c r="AL107" s="5" t="str">
        <f t="shared" si="29"/>
        <v>SRSA</v>
      </c>
      <c r="AM107" s="5">
        <f t="shared" si="30"/>
        <v>0</v>
      </c>
      <c r="AN107" s="5">
        <f t="shared" si="31"/>
        <v>0</v>
      </c>
      <c r="AO107" s="5">
        <f t="shared" si="32"/>
        <v>0</v>
      </c>
      <c r="AP107" s="58">
        <f t="shared" si="33"/>
        <v>2616</v>
      </c>
    </row>
    <row r="108" spans="1:42" s="40" customFormat="1" ht="12.75">
      <c r="A108" s="40">
        <v>3000091</v>
      </c>
      <c r="B108" s="40">
        <v>9034</v>
      </c>
      <c r="C108" s="40" t="s">
        <v>62</v>
      </c>
      <c r="D108" s="40" t="s">
        <v>63</v>
      </c>
      <c r="E108" s="40" t="s">
        <v>64</v>
      </c>
      <c r="F108" s="41">
        <v>59620</v>
      </c>
      <c r="G108" s="42">
        <v>1301</v>
      </c>
      <c r="H108" s="40">
        <v>4064447421</v>
      </c>
      <c r="I108" s="43">
        <v>7</v>
      </c>
      <c r="J108" s="43" t="s">
        <v>45</v>
      </c>
      <c r="K108" s="40" t="s">
        <v>45</v>
      </c>
      <c r="L108" s="44"/>
      <c r="M108" s="44">
        <v>121</v>
      </c>
      <c r="N108" s="44" t="s">
        <v>45</v>
      </c>
      <c r="O108" s="44" t="s">
        <v>45</v>
      </c>
      <c r="P108" s="45" t="s">
        <v>65</v>
      </c>
      <c r="Q108" s="40" t="s">
        <v>65</v>
      </c>
      <c r="R108" s="40" t="s">
        <v>46</v>
      </c>
      <c r="S108" s="40" t="s">
        <v>45</v>
      </c>
      <c r="T108" s="40" t="s">
        <v>46</v>
      </c>
      <c r="U108" s="44"/>
      <c r="V108" s="44">
        <v>1032</v>
      </c>
      <c r="W108" s="44">
        <v>0</v>
      </c>
      <c r="X108" s="44">
        <v>524</v>
      </c>
      <c r="Y108" s="44">
        <v>1025</v>
      </c>
      <c r="Z108" s="40">
        <f t="shared" si="17"/>
        <v>1</v>
      </c>
      <c r="AA108" s="40">
        <f t="shared" si="18"/>
        <v>1</v>
      </c>
      <c r="AB108" s="40">
        <f t="shared" si="19"/>
        <v>0</v>
      </c>
      <c r="AC108" s="40">
        <f t="shared" si="20"/>
        <v>0</v>
      </c>
      <c r="AD108" s="40">
        <f t="shared" si="21"/>
        <v>0</v>
      </c>
      <c r="AE108" s="40">
        <f t="shared" si="22"/>
        <v>0</v>
      </c>
      <c r="AF108" s="46" t="str">
        <f t="shared" si="23"/>
        <v>SRSA</v>
      </c>
      <c r="AG108" s="46">
        <f t="shared" si="24"/>
        <v>0</v>
      </c>
      <c r="AH108" s="46">
        <f t="shared" si="25"/>
        <v>0</v>
      </c>
      <c r="AI108" s="40">
        <f t="shared" si="26"/>
        <v>1</v>
      </c>
      <c r="AJ108" s="40">
        <f t="shared" si="27"/>
        <v>1</v>
      </c>
      <c r="AK108" s="40" t="str">
        <f t="shared" si="28"/>
        <v>Initial</v>
      </c>
      <c r="AL108" s="40" t="str">
        <f t="shared" si="29"/>
        <v>SRSA</v>
      </c>
      <c r="AM108" s="40">
        <f t="shared" si="30"/>
        <v>0</v>
      </c>
      <c r="AN108" s="40">
        <f t="shared" si="31"/>
        <v>0</v>
      </c>
      <c r="AO108" s="40">
        <f t="shared" si="32"/>
        <v>0</v>
      </c>
      <c r="AP108" s="58">
        <f t="shared" si="33"/>
        <v>2581</v>
      </c>
    </row>
    <row r="109" spans="1:42" s="5" customFormat="1" ht="12.75">
      <c r="A109" s="5">
        <v>3008880</v>
      </c>
      <c r="B109" s="5">
        <v>592</v>
      </c>
      <c r="C109" s="5" t="s">
        <v>324</v>
      </c>
      <c r="D109" s="5" t="s">
        <v>325</v>
      </c>
      <c r="E109" s="5" t="s">
        <v>326</v>
      </c>
      <c r="F109" s="50">
        <v>59808</v>
      </c>
      <c r="G109" s="51" t="s">
        <v>44</v>
      </c>
      <c r="H109" s="5">
        <v>4065494994</v>
      </c>
      <c r="I109" s="52">
        <v>7</v>
      </c>
      <c r="J109" s="52" t="s">
        <v>45</v>
      </c>
      <c r="K109" s="5" t="s">
        <v>46</v>
      </c>
      <c r="L109" s="53"/>
      <c r="M109" s="53">
        <v>111</v>
      </c>
      <c r="N109" s="53" t="s">
        <v>46</v>
      </c>
      <c r="O109" s="53" t="s">
        <v>45</v>
      </c>
      <c r="P109" s="54">
        <v>32.8125</v>
      </c>
      <c r="Q109" s="5" t="s">
        <v>45</v>
      </c>
      <c r="R109" s="5" t="s">
        <v>46</v>
      </c>
      <c r="S109" s="5" t="s">
        <v>45</v>
      </c>
      <c r="T109" s="5" t="s">
        <v>46</v>
      </c>
      <c r="U109" s="53"/>
      <c r="V109" s="53">
        <v>17332</v>
      </c>
      <c r="W109" s="53">
        <v>3437</v>
      </c>
      <c r="X109" s="53">
        <v>3146</v>
      </c>
      <c r="Y109" s="53">
        <v>1426</v>
      </c>
      <c r="Z109" s="5">
        <f t="shared" si="17"/>
        <v>1</v>
      </c>
      <c r="AA109" s="5">
        <f t="shared" si="18"/>
        <v>1</v>
      </c>
      <c r="AB109" s="5">
        <f t="shared" si="19"/>
        <v>0</v>
      </c>
      <c r="AC109" s="5">
        <f t="shared" si="20"/>
        <v>0</v>
      </c>
      <c r="AD109" s="5">
        <f t="shared" si="21"/>
        <v>0</v>
      </c>
      <c r="AE109" s="5">
        <f t="shared" si="22"/>
        <v>0</v>
      </c>
      <c r="AF109" s="55" t="str">
        <f t="shared" si="23"/>
        <v>SRSA</v>
      </c>
      <c r="AG109" s="55">
        <f t="shared" si="24"/>
        <v>0</v>
      </c>
      <c r="AH109" s="55">
        <f t="shared" si="25"/>
        <v>0</v>
      </c>
      <c r="AI109" s="5">
        <f t="shared" si="26"/>
        <v>1</v>
      </c>
      <c r="AJ109" s="5">
        <f t="shared" si="27"/>
        <v>1</v>
      </c>
      <c r="AK109" s="5" t="str">
        <f t="shared" si="28"/>
        <v>Initial</v>
      </c>
      <c r="AL109" s="5" t="str">
        <f t="shared" si="29"/>
        <v>SRSA</v>
      </c>
      <c r="AM109" s="5">
        <f t="shared" si="30"/>
        <v>0</v>
      </c>
      <c r="AN109" s="5">
        <f t="shared" si="31"/>
        <v>0</v>
      </c>
      <c r="AO109" s="5">
        <f t="shared" si="32"/>
        <v>0</v>
      </c>
      <c r="AP109" s="58">
        <f t="shared" si="33"/>
        <v>25341</v>
      </c>
    </row>
    <row r="110" spans="1:42" s="5" customFormat="1" ht="12.75">
      <c r="A110" s="5">
        <v>3009000</v>
      </c>
      <c r="B110" s="5">
        <v>843</v>
      </c>
      <c r="C110" s="5" t="s">
        <v>327</v>
      </c>
      <c r="D110" s="5" t="s">
        <v>328</v>
      </c>
      <c r="E110" s="5" t="s">
        <v>329</v>
      </c>
      <c r="F110" s="50">
        <v>59727</v>
      </c>
      <c r="G110" s="51" t="s">
        <v>44</v>
      </c>
      <c r="H110" s="5">
        <v>4062673406</v>
      </c>
      <c r="I110" s="52">
        <v>7</v>
      </c>
      <c r="J110" s="52" t="s">
        <v>45</v>
      </c>
      <c r="K110" s="5" t="s">
        <v>46</v>
      </c>
      <c r="L110" s="53"/>
      <c r="M110" s="53">
        <v>13</v>
      </c>
      <c r="N110" s="53" t="s">
        <v>46</v>
      </c>
      <c r="O110" s="53" t="s">
        <v>45</v>
      </c>
      <c r="P110" s="54">
        <v>12</v>
      </c>
      <c r="Q110" s="5" t="s">
        <v>46</v>
      </c>
      <c r="R110" s="5" t="s">
        <v>46</v>
      </c>
      <c r="S110" s="5" t="s">
        <v>45</v>
      </c>
      <c r="T110" s="5" t="s">
        <v>46</v>
      </c>
      <c r="U110" s="53"/>
      <c r="V110" s="53">
        <v>1134</v>
      </c>
      <c r="W110" s="53">
        <v>0</v>
      </c>
      <c r="X110" s="53">
        <v>75</v>
      </c>
      <c r="Y110" s="53">
        <v>590</v>
      </c>
      <c r="Z110" s="5">
        <f t="shared" si="17"/>
        <v>1</v>
      </c>
      <c r="AA110" s="5">
        <f t="shared" si="18"/>
        <v>1</v>
      </c>
      <c r="AB110" s="5">
        <f t="shared" si="19"/>
        <v>0</v>
      </c>
      <c r="AC110" s="5">
        <f t="shared" si="20"/>
        <v>0</v>
      </c>
      <c r="AD110" s="5">
        <f t="shared" si="21"/>
        <v>0</v>
      </c>
      <c r="AE110" s="5">
        <f t="shared" si="22"/>
        <v>0</v>
      </c>
      <c r="AF110" s="55" t="str">
        <f t="shared" si="23"/>
        <v>SRSA</v>
      </c>
      <c r="AG110" s="55">
        <f t="shared" si="24"/>
        <v>0</v>
      </c>
      <c r="AH110" s="55">
        <f t="shared" si="25"/>
        <v>0</v>
      </c>
      <c r="AI110" s="5">
        <f t="shared" si="26"/>
        <v>1</v>
      </c>
      <c r="AJ110" s="5">
        <f t="shared" si="27"/>
        <v>0</v>
      </c>
      <c r="AK110" s="5">
        <f t="shared" si="28"/>
        <v>0</v>
      </c>
      <c r="AL110" s="5">
        <f t="shared" si="29"/>
        <v>0</v>
      </c>
      <c r="AM110" s="5">
        <f t="shared" si="30"/>
        <v>0</v>
      </c>
      <c r="AN110" s="5">
        <f t="shared" si="31"/>
        <v>0</v>
      </c>
      <c r="AO110" s="5">
        <f t="shared" si="32"/>
        <v>0</v>
      </c>
      <c r="AP110" s="58">
        <f t="shared" si="33"/>
        <v>1799</v>
      </c>
    </row>
    <row r="111" spans="1:42" s="5" customFormat="1" ht="12.75">
      <c r="A111" s="5">
        <v>3009030</v>
      </c>
      <c r="B111" s="5">
        <v>809</v>
      </c>
      <c r="C111" s="5" t="s">
        <v>330</v>
      </c>
      <c r="D111" s="5" t="s">
        <v>242</v>
      </c>
      <c r="E111" s="5" t="s">
        <v>331</v>
      </c>
      <c r="F111" s="50">
        <v>59831</v>
      </c>
      <c r="G111" s="51" t="s">
        <v>44</v>
      </c>
      <c r="H111" s="5">
        <v>4062463566</v>
      </c>
      <c r="I111" s="52">
        <v>7</v>
      </c>
      <c r="J111" s="52" t="s">
        <v>45</v>
      </c>
      <c r="K111" s="5" t="s">
        <v>46</v>
      </c>
      <c r="L111" s="53"/>
      <c r="M111" s="53">
        <v>84</v>
      </c>
      <c r="N111" s="53" t="s">
        <v>45</v>
      </c>
      <c r="O111" s="53" t="s">
        <v>45</v>
      </c>
      <c r="P111" s="54">
        <v>43.28358209</v>
      </c>
      <c r="Q111" s="5" t="s">
        <v>45</v>
      </c>
      <c r="R111" s="5" t="s">
        <v>46</v>
      </c>
      <c r="S111" s="5" t="s">
        <v>45</v>
      </c>
      <c r="T111" s="5" t="s">
        <v>46</v>
      </c>
      <c r="U111" s="53"/>
      <c r="V111" s="53">
        <v>10596</v>
      </c>
      <c r="W111" s="53">
        <v>1530</v>
      </c>
      <c r="X111" s="53">
        <v>1399</v>
      </c>
      <c r="Y111" s="53">
        <v>1008</v>
      </c>
      <c r="Z111" s="5">
        <f t="shared" si="17"/>
        <v>1</v>
      </c>
      <c r="AA111" s="5">
        <f t="shared" si="18"/>
        <v>1</v>
      </c>
      <c r="AB111" s="5">
        <f t="shared" si="19"/>
        <v>0</v>
      </c>
      <c r="AC111" s="5">
        <f t="shared" si="20"/>
        <v>0</v>
      </c>
      <c r="AD111" s="5">
        <f t="shared" si="21"/>
        <v>0</v>
      </c>
      <c r="AE111" s="5">
        <f t="shared" si="22"/>
        <v>0</v>
      </c>
      <c r="AF111" s="55" t="str">
        <f t="shared" si="23"/>
        <v>SRSA</v>
      </c>
      <c r="AG111" s="55">
        <f t="shared" si="24"/>
        <v>0</v>
      </c>
      <c r="AH111" s="55">
        <f t="shared" si="25"/>
        <v>0</v>
      </c>
      <c r="AI111" s="5">
        <f t="shared" si="26"/>
        <v>1</v>
      </c>
      <c r="AJ111" s="5">
        <f t="shared" si="27"/>
        <v>1</v>
      </c>
      <c r="AK111" s="5" t="str">
        <f t="shared" si="28"/>
        <v>Initial</v>
      </c>
      <c r="AL111" s="5" t="str">
        <f t="shared" si="29"/>
        <v>SRSA</v>
      </c>
      <c r="AM111" s="5">
        <f t="shared" si="30"/>
        <v>0</v>
      </c>
      <c r="AN111" s="5">
        <f t="shared" si="31"/>
        <v>0</v>
      </c>
      <c r="AO111" s="5">
        <f t="shared" si="32"/>
        <v>0</v>
      </c>
      <c r="AP111" s="58">
        <f t="shared" si="33"/>
        <v>14533</v>
      </c>
    </row>
    <row r="112" spans="1:42" s="5" customFormat="1" ht="12.75">
      <c r="A112" s="5">
        <v>3009090</v>
      </c>
      <c r="B112" s="5">
        <v>647</v>
      </c>
      <c r="C112" s="5" t="s">
        <v>332</v>
      </c>
      <c r="D112" s="5" t="s">
        <v>333</v>
      </c>
      <c r="E112" s="5" t="s">
        <v>334</v>
      </c>
      <c r="F112" s="50">
        <v>59524</v>
      </c>
      <c r="G112" s="51" t="s">
        <v>44</v>
      </c>
      <c r="H112" s="5">
        <v>4063834361</v>
      </c>
      <c r="I112" s="52">
        <v>7</v>
      </c>
      <c r="J112" s="52" t="s">
        <v>45</v>
      </c>
      <c r="K112" s="5" t="s">
        <v>46</v>
      </c>
      <c r="L112" s="53"/>
      <c r="M112" s="53">
        <v>43</v>
      </c>
      <c r="N112" s="53" t="s">
        <v>45</v>
      </c>
      <c r="O112" s="53" t="s">
        <v>45</v>
      </c>
      <c r="P112" s="54">
        <v>29.850746269</v>
      </c>
      <c r="Q112" s="5" t="s">
        <v>45</v>
      </c>
      <c r="R112" s="5" t="s">
        <v>46</v>
      </c>
      <c r="S112" s="5" t="s">
        <v>45</v>
      </c>
      <c r="T112" s="5" t="s">
        <v>46</v>
      </c>
      <c r="U112" s="53"/>
      <c r="V112" s="53">
        <v>10993</v>
      </c>
      <c r="W112" s="53">
        <v>2126</v>
      </c>
      <c r="X112" s="53">
        <v>1769</v>
      </c>
      <c r="Y112" s="53">
        <v>1012</v>
      </c>
      <c r="Z112" s="5">
        <f t="shared" si="17"/>
        <v>1</v>
      </c>
      <c r="AA112" s="5">
        <f t="shared" si="18"/>
        <v>1</v>
      </c>
      <c r="AB112" s="5">
        <f t="shared" si="19"/>
        <v>0</v>
      </c>
      <c r="AC112" s="5">
        <f t="shared" si="20"/>
        <v>0</v>
      </c>
      <c r="AD112" s="5">
        <f t="shared" si="21"/>
        <v>0</v>
      </c>
      <c r="AE112" s="5">
        <f t="shared" si="22"/>
        <v>0</v>
      </c>
      <c r="AF112" s="55" t="str">
        <f t="shared" si="23"/>
        <v>SRSA</v>
      </c>
      <c r="AG112" s="55">
        <f t="shared" si="24"/>
        <v>0</v>
      </c>
      <c r="AH112" s="55">
        <f t="shared" si="25"/>
        <v>0</v>
      </c>
      <c r="AI112" s="5">
        <f t="shared" si="26"/>
        <v>1</v>
      </c>
      <c r="AJ112" s="5">
        <f t="shared" si="27"/>
        <v>1</v>
      </c>
      <c r="AK112" s="5" t="str">
        <f t="shared" si="28"/>
        <v>Initial</v>
      </c>
      <c r="AL112" s="5" t="str">
        <f t="shared" si="29"/>
        <v>SRSA</v>
      </c>
      <c r="AM112" s="5">
        <f t="shared" si="30"/>
        <v>0</v>
      </c>
      <c r="AN112" s="5">
        <f t="shared" si="31"/>
        <v>0</v>
      </c>
      <c r="AO112" s="5">
        <f t="shared" si="32"/>
        <v>0</v>
      </c>
      <c r="AP112" s="58">
        <f t="shared" si="33"/>
        <v>15900</v>
      </c>
    </row>
    <row r="113" spans="1:42" s="5" customFormat="1" ht="12.75">
      <c r="A113" s="5">
        <v>3009120</v>
      </c>
      <c r="B113" s="5">
        <v>648</v>
      </c>
      <c r="C113" s="5" t="s">
        <v>335</v>
      </c>
      <c r="D113" s="5" t="s">
        <v>333</v>
      </c>
      <c r="E113" s="5" t="s">
        <v>334</v>
      </c>
      <c r="F113" s="50">
        <v>59524</v>
      </c>
      <c r="G113" s="51" t="s">
        <v>44</v>
      </c>
      <c r="H113" s="5">
        <v>4063834361</v>
      </c>
      <c r="I113" s="52">
        <v>7</v>
      </c>
      <c r="J113" s="52" t="s">
        <v>45</v>
      </c>
      <c r="K113" s="5" t="s">
        <v>46</v>
      </c>
      <c r="L113" s="53"/>
      <c r="M113" s="53">
        <v>30</v>
      </c>
      <c r="N113" s="53" t="s">
        <v>45</v>
      </c>
      <c r="O113" s="53" t="s">
        <v>45</v>
      </c>
      <c r="P113" s="54">
        <v>41.176470588</v>
      </c>
      <c r="Q113" s="5" t="s">
        <v>45</v>
      </c>
      <c r="R113" s="5" t="s">
        <v>46</v>
      </c>
      <c r="S113" s="5" t="s">
        <v>45</v>
      </c>
      <c r="T113" s="5" t="s">
        <v>46</v>
      </c>
      <c r="U113" s="53"/>
      <c r="V113" s="53">
        <v>5007</v>
      </c>
      <c r="W113" s="53">
        <v>864</v>
      </c>
      <c r="X113" s="53">
        <v>746</v>
      </c>
      <c r="Y113" s="53">
        <v>488</v>
      </c>
      <c r="Z113" s="5">
        <f t="shared" si="17"/>
        <v>1</v>
      </c>
      <c r="AA113" s="5">
        <f t="shared" si="18"/>
        <v>1</v>
      </c>
      <c r="AB113" s="5">
        <f t="shared" si="19"/>
        <v>0</v>
      </c>
      <c r="AC113" s="5">
        <f t="shared" si="20"/>
        <v>0</v>
      </c>
      <c r="AD113" s="5">
        <f t="shared" si="21"/>
        <v>0</v>
      </c>
      <c r="AE113" s="5">
        <f t="shared" si="22"/>
        <v>0</v>
      </c>
      <c r="AF113" s="55" t="str">
        <f t="shared" si="23"/>
        <v>SRSA</v>
      </c>
      <c r="AG113" s="55">
        <f t="shared" si="24"/>
        <v>0</v>
      </c>
      <c r="AH113" s="55">
        <f t="shared" si="25"/>
        <v>0</v>
      </c>
      <c r="AI113" s="5">
        <f t="shared" si="26"/>
        <v>1</v>
      </c>
      <c r="AJ113" s="5">
        <f t="shared" si="27"/>
        <v>1</v>
      </c>
      <c r="AK113" s="5" t="str">
        <f t="shared" si="28"/>
        <v>Initial</v>
      </c>
      <c r="AL113" s="5" t="str">
        <f t="shared" si="29"/>
        <v>SRSA</v>
      </c>
      <c r="AM113" s="5">
        <f t="shared" si="30"/>
        <v>0</v>
      </c>
      <c r="AN113" s="5">
        <f t="shared" si="31"/>
        <v>0</v>
      </c>
      <c r="AO113" s="5">
        <f t="shared" si="32"/>
        <v>0</v>
      </c>
      <c r="AP113" s="58">
        <f t="shared" si="33"/>
        <v>7105</v>
      </c>
    </row>
    <row r="114" spans="1:42" s="5" customFormat="1" ht="12.75">
      <c r="A114" s="5">
        <v>3009180</v>
      </c>
      <c r="B114" s="5">
        <v>419</v>
      </c>
      <c r="C114" s="5" t="s">
        <v>336</v>
      </c>
      <c r="D114" s="5" t="s">
        <v>337</v>
      </c>
      <c r="E114" s="5" t="s">
        <v>338</v>
      </c>
      <c r="F114" s="50">
        <v>59832</v>
      </c>
      <c r="G114" s="51" t="s">
        <v>44</v>
      </c>
      <c r="H114" s="5">
        <v>4062883281</v>
      </c>
      <c r="I114" s="52">
        <v>7</v>
      </c>
      <c r="J114" s="52" t="s">
        <v>45</v>
      </c>
      <c r="K114" s="5" t="s">
        <v>46</v>
      </c>
      <c r="L114" s="53"/>
      <c r="M114" s="53">
        <v>113</v>
      </c>
      <c r="N114" s="53" t="s">
        <v>45</v>
      </c>
      <c r="O114" s="53" t="s">
        <v>45</v>
      </c>
      <c r="P114" s="54">
        <v>17.322834646</v>
      </c>
      <c r="Q114" s="5" t="s">
        <v>46</v>
      </c>
      <c r="R114" s="5" t="s">
        <v>46</v>
      </c>
      <c r="S114" s="5" t="s">
        <v>45</v>
      </c>
      <c r="T114" s="5" t="s">
        <v>46</v>
      </c>
      <c r="U114" s="53"/>
      <c r="V114" s="53">
        <v>9593</v>
      </c>
      <c r="W114" s="53">
        <v>1016</v>
      </c>
      <c r="X114" s="53">
        <v>1405</v>
      </c>
      <c r="Y114" s="53">
        <v>1328</v>
      </c>
      <c r="Z114" s="5">
        <f t="shared" si="17"/>
        <v>1</v>
      </c>
      <c r="AA114" s="5">
        <f t="shared" si="18"/>
        <v>1</v>
      </c>
      <c r="AB114" s="5">
        <f t="shared" si="19"/>
        <v>0</v>
      </c>
      <c r="AC114" s="5">
        <f t="shared" si="20"/>
        <v>0</v>
      </c>
      <c r="AD114" s="5">
        <f t="shared" si="21"/>
        <v>0</v>
      </c>
      <c r="AE114" s="5">
        <f t="shared" si="22"/>
        <v>0</v>
      </c>
      <c r="AF114" s="55" t="str">
        <f t="shared" si="23"/>
        <v>SRSA</v>
      </c>
      <c r="AG114" s="55">
        <f t="shared" si="24"/>
        <v>0</v>
      </c>
      <c r="AH114" s="55">
        <f t="shared" si="25"/>
        <v>0</v>
      </c>
      <c r="AI114" s="5">
        <f t="shared" si="26"/>
        <v>1</v>
      </c>
      <c r="AJ114" s="5">
        <f t="shared" si="27"/>
        <v>0</v>
      </c>
      <c r="AK114" s="5">
        <f t="shared" si="28"/>
        <v>0</v>
      </c>
      <c r="AL114" s="5">
        <f t="shared" si="29"/>
        <v>0</v>
      </c>
      <c r="AM114" s="5">
        <f t="shared" si="30"/>
        <v>0</v>
      </c>
      <c r="AN114" s="5">
        <f t="shared" si="31"/>
        <v>0</v>
      </c>
      <c r="AO114" s="5">
        <f t="shared" si="32"/>
        <v>0</v>
      </c>
      <c r="AP114" s="58">
        <f t="shared" si="33"/>
        <v>13342</v>
      </c>
    </row>
    <row r="115" spans="1:42" s="5" customFormat="1" ht="12.75">
      <c r="A115" s="5">
        <v>3009210</v>
      </c>
      <c r="B115" s="5">
        <v>420</v>
      </c>
      <c r="C115" s="5" t="s">
        <v>339</v>
      </c>
      <c r="D115" s="5" t="s">
        <v>337</v>
      </c>
      <c r="E115" s="5" t="s">
        <v>338</v>
      </c>
      <c r="F115" s="50">
        <v>59832</v>
      </c>
      <c r="G115" s="51" t="s">
        <v>44</v>
      </c>
      <c r="H115" s="5">
        <v>4062883281</v>
      </c>
      <c r="I115" s="52">
        <v>7</v>
      </c>
      <c r="J115" s="52" t="s">
        <v>45</v>
      </c>
      <c r="K115" s="5" t="s">
        <v>46</v>
      </c>
      <c r="L115" s="53"/>
      <c r="M115" s="53">
        <v>84</v>
      </c>
      <c r="N115" s="53" t="s">
        <v>45</v>
      </c>
      <c r="O115" s="53" t="s">
        <v>45</v>
      </c>
      <c r="P115" s="54">
        <v>25.454545455</v>
      </c>
      <c r="Q115" s="5" t="s">
        <v>45</v>
      </c>
      <c r="R115" s="5" t="s">
        <v>46</v>
      </c>
      <c r="S115" s="5" t="s">
        <v>45</v>
      </c>
      <c r="T115" s="5" t="s">
        <v>46</v>
      </c>
      <c r="U115" s="53"/>
      <c r="V115" s="53">
        <v>6522</v>
      </c>
      <c r="W115" s="53">
        <v>664</v>
      </c>
      <c r="X115" s="53">
        <v>873</v>
      </c>
      <c r="Y115" s="53">
        <v>836</v>
      </c>
      <c r="Z115" s="5">
        <f t="shared" si="17"/>
        <v>1</v>
      </c>
      <c r="AA115" s="5">
        <f t="shared" si="18"/>
        <v>1</v>
      </c>
      <c r="AB115" s="5">
        <f t="shared" si="19"/>
        <v>0</v>
      </c>
      <c r="AC115" s="5">
        <f t="shared" si="20"/>
        <v>0</v>
      </c>
      <c r="AD115" s="5">
        <f t="shared" si="21"/>
        <v>0</v>
      </c>
      <c r="AE115" s="5">
        <f t="shared" si="22"/>
        <v>0</v>
      </c>
      <c r="AF115" s="55" t="str">
        <f t="shared" si="23"/>
        <v>SRSA</v>
      </c>
      <c r="AG115" s="55">
        <f t="shared" si="24"/>
        <v>0</v>
      </c>
      <c r="AH115" s="55">
        <f t="shared" si="25"/>
        <v>0</v>
      </c>
      <c r="AI115" s="5">
        <f t="shared" si="26"/>
        <v>1</v>
      </c>
      <c r="AJ115" s="5">
        <f t="shared" si="27"/>
        <v>1</v>
      </c>
      <c r="AK115" s="5" t="str">
        <f t="shared" si="28"/>
        <v>Initial</v>
      </c>
      <c r="AL115" s="5" t="str">
        <f t="shared" si="29"/>
        <v>SRSA</v>
      </c>
      <c r="AM115" s="5">
        <f t="shared" si="30"/>
        <v>0</v>
      </c>
      <c r="AN115" s="5">
        <f t="shared" si="31"/>
        <v>0</v>
      </c>
      <c r="AO115" s="5">
        <f t="shared" si="32"/>
        <v>0</v>
      </c>
      <c r="AP115" s="58">
        <f t="shared" si="33"/>
        <v>8895</v>
      </c>
    </row>
    <row r="116" spans="1:42" s="5" customFormat="1" ht="12.75">
      <c r="A116" s="5">
        <v>3009330</v>
      </c>
      <c r="B116" s="5">
        <v>671</v>
      </c>
      <c r="C116" s="5" t="s">
        <v>340</v>
      </c>
      <c r="D116" s="5" t="s">
        <v>341</v>
      </c>
      <c r="E116" s="5" t="s">
        <v>342</v>
      </c>
      <c r="F116" s="50">
        <v>59432</v>
      </c>
      <c r="G116" s="51">
        <v>149</v>
      </c>
      <c r="H116" s="5">
        <v>4064723291</v>
      </c>
      <c r="I116" s="52">
        <v>7</v>
      </c>
      <c r="J116" s="52" t="s">
        <v>45</v>
      </c>
      <c r="K116" s="5" t="s">
        <v>46</v>
      </c>
      <c r="L116" s="53"/>
      <c r="M116" s="53">
        <v>13</v>
      </c>
      <c r="N116" s="53" t="s">
        <v>45</v>
      </c>
      <c r="O116" s="53" t="s">
        <v>45</v>
      </c>
      <c r="P116" s="54">
        <v>52.43902439</v>
      </c>
      <c r="Q116" s="5" t="s">
        <v>45</v>
      </c>
      <c r="R116" s="5" t="s">
        <v>46</v>
      </c>
      <c r="S116" s="5" t="s">
        <v>45</v>
      </c>
      <c r="T116" s="5" t="s">
        <v>46</v>
      </c>
      <c r="U116" s="53"/>
      <c r="V116" s="53">
        <v>5788</v>
      </c>
      <c r="W116" s="53">
        <v>714</v>
      </c>
      <c r="X116" s="53">
        <v>722</v>
      </c>
      <c r="Y116" s="53">
        <v>660</v>
      </c>
      <c r="Z116" s="5">
        <f t="shared" si="17"/>
        <v>1</v>
      </c>
      <c r="AA116" s="5">
        <f t="shared" si="18"/>
        <v>1</v>
      </c>
      <c r="AB116" s="5">
        <f t="shared" si="19"/>
        <v>0</v>
      </c>
      <c r="AC116" s="5">
        <f t="shared" si="20"/>
        <v>0</v>
      </c>
      <c r="AD116" s="5">
        <f t="shared" si="21"/>
        <v>0</v>
      </c>
      <c r="AE116" s="5">
        <f t="shared" si="22"/>
        <v>0</v>
      </c>
      <c r="AF116" s="55" t="str">
        <f t="shared" si="23"/>
        <v>SRSA</v>
      </c>
      <c r="AG116" s="55">
        <f t="shared" si="24"/>
        <v>0</v>
      </c>
      <c r="AH116" s="55">
        <f t="shared" si="25"/>
        <v>0</v>
      </c>
      <c r="AI116" s="5">
        <f t="shared" si="26"/>
        <v>1</v>
      </c>
      <c r="AJ116" s="5">
        <f t="shared" si="27"/>
        <v>1</v>
      </c>
      <c r="AK116" s="5" t="str">
        <f t="shared" si="28"/>
        <v>Initial</v>
      </c>
      <c r="AL116" s="5" t="str">
        <f t="shared" si="29"/>
        <v>SRSA</v>
      </c>
      <c r="AM116" s="5">
        <f t="shared" si="30"/>
        <v>0</v>
      </c>
      <c r="AN116" s="5">
        <f t="shared" si="31"/>
        <v>0</v>
      </c>
      <c r="AO116" s="5">
        <f t="shared" si="32"/>
        <v>0</v>
      </c>
      <c r="AP116" s="58">
        <f t="shared" si="33"/>
        <v>7884</v>
      </c>
    </row>
    <row r="117" spans="1:42" s="5" customFormat="1" ht="12.75">
      <c r="A117" s="5">
        <v>3009390</v>
      </c>
      <c r="B117" s="5">
        <v>893</v>
      </c>
      <c r="C117" s="5" t="s">
        <v>343</v>
      </c>
      <c r="D117" s="5" t="s">
        <v>344</v>
      </c>
      <c r="E117" s="5" t="s">
        <v>345</v>
      </c>
      <c r="F117" s="50">
        <v>59433</v>
      </c>
      <c r="G117" s="51">
        <v>9670</v>
      </c>
      <c r="H117" s="5">
        <v>4064763201</v>
      </c>
      <c r="I117" s="52">
        <v>7</v>
      </c>
      <c r="J117" s="52" t="s">
        <v>45</v>
      </c>
      <c r="K117" s="5" t="s">
        <v>46</v>
      </c>
      <c r="L117" s="53"/>
      <c r="M117" s="53">
        <v>112</v>
      </c>
      <c r="N117" s="53" t="s">
        <v>45</v>
      </c>
      <c r="O117" s="53" t="s">
        <v>45</v>
      </c>
      <c r="P117" s="54">
        <v>10.218978102</v>
      </c>
      <c r="Q117" s="5" t="s">
        <v>46</v>
      </c>
      <c r="R117" s="5" t="s">
        <v>45</v>
      </c>
      <c r="S117" s="5" t="s">
        <v>45</v>
      </c>
      <c r="T117" s="5" t="s">
        <v>46</v>
      </c>
      <c r="U117" s="53"/>
      <c r="V117" s="53">
        <v>16123</v>
      </c>
      <c r="W117" s="53">
        <v>1989</v>
      </c>
      <c r="X117" s="53">
        <v>1893</v>
      </c>
      <c r="Y117" s="53">
        <v>1603</v>
      </c>
      <c r="Z117" s="5">
        <f t="shared" si="17"/>
        <v>1</v>
      </c>
      <c r="AA117" s="5">
        <f t="shared" si="18"/>
        <v>1</v>
      </c>
      <c r="AB117" s="5">
        <f t="shared" si="19"/>
        <v>0</v>
      </c>
      <c r="AC117" s="5">
        <f t="shared" si="20"/>
        <v>0</v>
      </c>
      <c r="AD117" s="5">
        <f t="shared" si="21"/>
        <v>0</v>
      </c>
      <c r="AE117" s="5">
        <f t="shared" si="22"/>
        <v>0</v>
      </c>
      <c r="AF117" s="55" t="str">
        <f t="shared" si="23"/>
        <v>SRSA</v>
      </c>
      <c r="AG117" s="55">
        <f t="shared" si="24"/>
        <v>0</v>
      </c>
      <c r="AH117" s="55">
        <f t="shared" si="25"/>
        <v>0</v>
      </c>
      <c r="AI117" s="5">
        <f t="shared" si="26"/>
        <v>1</v>
      </c>
      <c r="AJ117" s="5">
        <f t="shared" si="27"/>
        <v>0</v>
      </c>
      <c r="AK117" s="5">
        <f t="shared" si="28"/>
        <v>0</v>
      </c>
      <c r="AL117" s="5">
        <f t="shared" si="29"/>
        <v>0</v>
      </c>
      <c r="AM117" s="5">
        <f t="shared" si="30"/>
        <v>0</v>
      </c>
      <c r="AN117" s="5">
        <f t="shared" si="31"/>
        <v>0</v>
      </c>
      <c r="AO117" s="5">
        <f t="shared" si="32"/>
        <v>0</v>
      </c>
      <c r="AP117" s="58">
        <f t="shared" si="33"/>
        <v>21608</v>
      </c>
    </row>
    <row r="118" spans="1:42" s="5" customFormat="1" ht="12.75">
      <c r="A118" s="5">
        <v>3009510</v>
      </c>
      <c r="B118" s="5">
        <v>404</v>
      </c>
      <c r="C118" s="5" t="s">
        <v>346</v>
      </c>
      <c r="D118" s="5" t="s">
        <v>347</v>
      </c>
      <c r="E118" s="5" t="s">
        <v>348</v>
      </c>
      <c r="F118" s="50">
        <v>59434</v>
      </c>
      <c r="G118" s="51" t="s">
        <v>44</v>
      </c>
      <c r="H118" s="5">
        <v>4062265543</v>
      </c>
      <c r="I118" s="52">
        <v>7</v>
      </c>
      <c r="J118" s="52" t="s">
        <v>45</v>
      </c>
      <c r="K118" s="5" t="s">
        <v>46</v>
      </c>
      <c r="L118" s="53"/>
      <c r="M118" s="53">
        <v>43</v>
      </c>
      <c r="N118" s="53" t="s">
        <v>45</v>
      </c>
      <c r="O118" s="53" t="s">
        <v>45</v>
      </c>
      <c r="P118" s="54">
        <v>22</v>
      </c>
      <c r="Q118" s="5" t="s">
        <v>45</v>
      </c>
      <c r="R118" s="5" t="s">
        <v>46</v>
      </c>
      <c r="S118" s="5" t="s">
        <v>45</v>
      </c>
      <c r="T118" s="5" t="s">
        <v>46</v>
      </c>
      <c r="U118" s="53"/>
      <c r="V118" s="53">
        <v>7942</v>
      </c>
      <c r="W118" s="53">
        <v>935</v>
      </c>
      <c r="X118" s="53">
        <v>993</v>
      </c>
      <c r="Y118" s="53">
        <v>898</v>
      </c>
      <c r="Z118" s="5">
        <f t="shared" si="17"/>
        <v>1</v>
      </c>
      <c r="AA118" s="5">
        <f t="shared" si="18"/>
        <v>1</v>
      </c>
      <c r="AB118" s="5">
        <f t="shared" si="19"/>
        <v>0</v>
      </c>
      <c r="AC118" s="5">
        <f t="shared" si="20"/>
        <v>0</v>
      </c>
      <c r="AD118" s="5">
        <f t="shared" si="21"/>
        <v>0</v>
      </c>
      <c r="AE118" s="5">
        <f t="shared" si="22"/>
        <v>0</v>
      </c>
      <c r="AF118" s="55" t="str">
        <f t="shared" si="23"/>
        <v>SRSA</v>
      </c>
      <c r="AG118" s="55">
        <f t="shared" si="24"/>
        <v>0</v>
      </c>
      <c r="AH118" s="55">
        <f t="shared" si="25"/>
        <v>0</v>
      </c>
      <c r="AI118" s="5">
        <f t="shared" si="26"/>
        <v>1</v>
      </c>
      <c r="AJ118" s="5">
        <f t="shared" si="27"/>
        <v>1</v>
      </c>
      <c r="AK118" s="5" t="str">
        <f t="shared" si="28"/>
        <v>Initial</v>
      </c>
      <c r="AL118" s="5" t="str">
        <f t="shared" si="29"/>
        <v>SRSA</v>
      </c>
      <c r="AM118" s="5">
        <f t="shared" si="30"/>
        <v>0</v>
      </c>
      <c r="AN118" s="5">
        <f t="shared" si="31"/>
        <v>0</v>
      </c>
      <c r="AO118" s="5">
        <f t="shared" si="32"/>
        <v>0</v>
      </c>
      <c r="AP118" s="58">
        <f t="shared" si="33"/>
        <v>10768</v>
      </c>
    </row>
    <row r="119" spans="1:42" s="5" customFormat="1" ht="12.75">
      <c r="A119" s="5">
        <v>3009600</v>
      </c>
      <c r="B119" s="5">
        <v>73</v>
      </c>
      <c r="C119" s="5" t="s">
        <v>349</v>
      </c>
      <c r="D119" s="5" t="s">
        <v>350</v>
      </c>
      <c r="E119" s="5" t="s">
        <v>351</v>
      </c>
      <c r="F119" s="50">
        <v>59026</v>
      </c>
      <c r="G119" s="51" t="s">
        <v>44</v>
      </c>
      <c r="H119" s="5">
        <v>4069623439</v>
      </c>
      <c r="I119" s="52">
        <v>7</v>
      </c>
      <c r="J119" s="52" t="s">
        <v>45</v>
      </c>
      <c r="K119" s="5" t="s">
        <v>46</v>
      </c>
      <c r="L119" s="53"/>
      <c r="M119" s="53">
        <v>25</v>
      </c>
      <c r="N119" s="53" t="s">
        <v>45</v>
      </c>
      <c r="O119" s="53" t="s">
        <v>45</v>
      </c>
      <c r="P119" s="54">
        <v>27.272727273</v>
      </c>
      <c r="Q119" s="5" t="s">
        <v>45</v>
      </c>
      <c r="R119" s="5" t="s">
        <v>45</v>
      </c>
      <c r="S119" s="5" t="s">
        <v>45</v>
      </c>
      <c r="T119" s="5" t="s">
        <v>46</v>
      </c>
      <c r="U119" s="53"/>
      <c r="V119" s="53">
        <v>1030</v>
      </c>
      <c r="W119" s="53">
        <v>0</v>
      </c>
      <c r="X119" s="53">
        <v>71</v>
      </c>
      <c r="Y119" s="53">
        <v>578</v>
      </c>
      <c r="Z119" s="5">
        <f t="shared" si="17"/>
        <v>1</v>
      </c>
      <c r="AA119" s="5">
        <f t="shared" si="18"/>
        <v>1</v>
      </c>
      <c r="AB119" s="5">
        <f t="shared" si="19"/>
        <v>0</v>
      </c>
      <c r="AC119" s="5">
        <f t="shared" si="20"/>
        <v>0</v>
      </c>
      <c r="AD119" s="5">
        <f t="shared" si="21"/>
        <v>0</v>
      </c>
      <c r="AE119" s="5">
        <f t="shared" si="22"/>
        <v>0</v>
      </c>
      <c r="AF119" s="55" t="str">
        <f t="shared" si="23"/>
        <v>SRSA</v>
      </c>
      <c r="AG119" s="55">
        <f t="shared" si="24"/>
        <v>0</v>
      </c>
      <c r="AH119" s="55">
        <f t="shared" si="25"/>
        <v>0</v>
      </c>
      <c r="AI119" s="5">
        <f t="shared" si="26"/>
        <v>1</v>
      </c>
      <c r="AJ119" s="5">
        <f t="shared" si="27"/>
        <v>1</v>
      </c>
      <c r="AK119" s="5" t="str">
        <f t="shared" si="28"/>
        <v>Initial</v>
      </c>
      <c r="AL119" s="5" t="str">
        <f t="shared" si="29"/>
        <v>SRSA</v>
      </c>
      <c r="AM119" s="5">
        <f t="shared" si="30"/>
        <v>0</v>
      </c>
      <c r="AN119" s="5">
        <f t="shared" si="31"/>
        <v>0</v>
      </c>
      <c r="AO119" s="5">
        <f t="shared" si="32"/>
        <v>0</v>
      </c>
      <c r="AP119" s="58">
        <f t="shared" si="33"/>
        <v>1679</v>
      </c>
    </row>
    <row r="120" spans="1:42" s="5" customFormat="1" ht="12.75">
      <c r="A120" s="5">
        <v>3009670</v>
      </c>
      <c r="B120" s="5">
        <v>87</v>
      </c>
      <c r="C120" s="5" t="s">
        <v>352</v>
      </c>
      <c r="D120" s="5" t="s">
        <v>353</v>
      </c>
      <c r="E120" s="5" t="s">
        <v>223</v>
      </c>
      <c r="F120" s="50">
        <v>59324</v>
      </c>
      <c r="G120" s="51" t="s">
        <v>44</v>
      </c>
      <c r="H120" s="5">
        <v>4067758765</v>
      </c>
      <c r="I120" s="52">
        <v>7</v>
      </c>
      <c r="J120" s="52" t="s">
        <v>45</v>
      </c>
      <c r="K120" s="5" t="s">
        <v>46</v>
      </c>
      <c r="L120" s="53"/>
      <c r="M120" s="53">
        <v>101</v>
      </c>
      <c r="N120" s="53" t="s">
        <v>45</v>
      </c>
      <c r="O120" s="53" t="s">
        <v>45</v>
      </c>
      <c r="P120" s="54">
        <v>26.229508197</v>
      </c>
      <c r="Q120" s="5" t="s">
        <v>45</v>
      </c>
      <c r="R120" s="5" t="s">
        <v>45</v>
      </c>
      <c r="S120" s="5" t="s">
        <v>45</v>
      </c>
      <c r="T120" s="5" t="s">
        <v>46</v>
      </c>
      <c r="U120" s="53"/>
      <c r="V120" s="53">
        <v>7319</v>
      </c>
      <c r="W120" s="53">
        <v>1139</v>
      </c>
      <c r="X120" s="53">
        <v>1467</v>
      </c>
      <c r="Y120" s="53">
        <v>1062</v>
      </c>
      <c r="Z120" s="5">
        <f t="shared" si="17"/>
        <v>1</v>
      </c>
      <c r="AA120" s="5">
        <f t="shared" si="18"/>
        <v>1</v>
      </c>
      <c r="AB120" s="5">
        <f t="shared" si="19"/>
        <v>0</v>
      </c>
      <c r="AC120" s="5">
        <f t="shared" si="20"/>
        <v>0</v>
      </c>
      <c r="AD120" s="5">
        <f t="shared" si="21"/>
        <v>0</v>
      </c>
      <c r="AE120" s="5">
        <f t="shared" si="22"/>
        <v>0</v>
      </c>
      <c r="AF120" s="55" t="str">
        <f t="shared" si="23"/>
        <v>SRSA</v>
      </c>
      <c r="AG120" s="55">
        <f t="shared" si="24"/>
        <v>0</v>
      </c>
      <c r="AH120" s="55">
        <f t="shared" si="25"/>
        <v>0</v>
      </c>
      <c r="AI120" s="5">
        <f t="shared" si="26"/>
        <v>1</v>
      </c>
      <c r="AJ120" s="5">
        <f t="shared" si="27"/>
        <v>1</v>
      </c>
      <c r="AK120" s="5" t="str">
        <f t="shared" si="28"/>
        <v>Initial</v>
      </c>
      <c r="AL120" s="5" t="str">
        <f t="shared" si="29"/>
        <v>SRSA</v>
      </c>
      <c r="AM120" s="5">
        <f t="shared" si="30"/>
        <v>0</v>
      </c>
      <c r="AN120" s="5">
        <f t="shared" si="31"/>
        <v>0</v>
      </c>
      <c r="AO120" s="5">
        <f t="shared" si="32"/>
        <v>0</v>
      </c>
      <c r="AP120" s="58">
        <f t="shared" si="33"/>
        <v>10987</v>
      </c>
    </row>
    <row r="121" spans="1:42" s="5" customFormat="1" ht="12.75">
      <c r="A121" s="5">
        <v>3009720</v>
      </c>
      <c r="B121" s="5">
        <v>972</v>
      </c>
      <c r="C121" s="5" t="s">
        <v>354</v>
      </c>
      <c r="D121" s="5" t="s">
        <v>355</v>
      </c>
      <c r="E121" s="5" t="s">
        <v>172</v>
      </c>
      <c r="F121" s="50">
        <v>59106</v>
      </c>
      <c r="G121" s="51" t="s">
        <v>44</v>
      </c>
      <c r="H121" s="5">
        <v>4066562893</v>
      </c>
      <c r="I121" s="52">
        <v>4</v>
      </c>
      <c r="J121" s="52" t="s">
        <v>46</v>
      </c>
      <c r="K121" s="5" t="s">
        <v>46</v>
      </c>
      <c r="L121" s="53" t="s">
        <v>45</v>
      </c>
      <c r="M121" s="53">
        <v>314</v>
      </c>
      <c r="N121" s="53" t="s">
        <v>46</v>
      </c>
      <c r="O121" s="53" t="s">
        <v>45</v>
      </c>
      <c r="P121" s="54">
        <v>6.9343065693</v>
      </c>
      <c r="Q121" s="5" t="s">
        <v>46</v>
      </c>
      <c r="R121" s="5" t="s">
        <v>46</v>
      </c>
      <c r="S121" s="5" t="s">
        <v>46</v>
      </c>
      <c r="T121" s="5" t="s">
        <v>46</v>
      </c>
      <c r="U121" s="53"/>
      <c r="V121" s="53">
        <v>15212</v>
      </c>
      <c r="W121" s="53">
        <v>1270</v>
      </c>
      <c r="X121" s="53">
        <v>2290</v>
      </c>
      <c r="Y121" s="53">
        <v>2976</v>
      </c>
      <c r="Z121" s="5">
        <f t="shared" si="17"/>
        <v>1</v>
      </c>
      <c r="AA121" s="5">
        <f t="shared" si="18"/>
        <v>1</v>
      </c>
      <c r="AB121" s="5">
        <f t="shared" si="19"/>
        <v>0</v>
      </c>
      <c r="AC121" s="5">
        <f t="shared" si="20"/>
        <v>0</v>
      </c>
      <c r="AD121" s="5">
        <f t="shared" si="21"/>
        <v>0</v>
      </c>
      <c r="AE121" s="5">
        <f t="shared" si="22"/>
        <v>0</v>
      </c>
      <c r="AF121" s="55" t="str">
        <f t="shared" si="23"/>
        <v>SRSA</v>
      </c>
      <c r="AG121" s="55">
        <f t="shared" si="24"/>
        <v>0</v>
      </c>
      <c r="AH121" s="55">
        <f t="shared" si="25"/>
        <v>0</v>
      </c>
      <c r="AI121" s="5">
        <f t="shared" si="26"/>
        <v>0</v>
      </c>
      <c r="AJ121" s="5">
        <f t="shared" si="27"/>
        <v>0</v>
      </c>
      <c r="AK121" s="5">
        <f t="shared" si="28"/>
        <v>0</v>
      </c>
      <c r="AL121" s="5">
        <f t="shared" si="29"/>
        <v>0</v>
      </c>
      <c r="AM121" s="5">
        <f t="shared" si="30"/>
        <v>0</v>
      </c>
      <c r="AN121" s="5">
        <f t="shared" si="31"/>
        <v>0</v>
      </c>
      <c r="AO121" s="5">
        <f t="shared" si="32"/>
        <v>0</v>
      </c>
      <c r="AP121" s="58">
        <f t="shared" si="33"/>
        <v>21748</v>
      </c>
    </row>
    <row r="122" spans="1:42" s="5" customFormat="1" ht="12.75">
      <c r="A122" s="5">
        <v>3009780</v>
      </c>
      <c r="B122" s="5">
        <v>719</v>
      </c>
      <c r="C122" s="5" t="s">
        <v>356</v>
      </c>
      <c r="D122" s="5" t="s">
        <v>357</v>
      </c>
      <c r="E122" s="5" t="s">
        <v>358</v>
      </c>
      <c r="F122" s="50">
        <v>59728</v>
      </c>
      <c r="G122" s="51" t="s">
        <v>44</v>
      </c>
      <c r="H122" s="5">
        <v>4064928920</v>
      </c>
      <c r="I122" s="52">
        <v>7</v>
      </c>
      <c r="J122" s="52" t="s">
        <v>45</v>
      </c>
      <c r="K122" s="5" t="s">
        <v>46</v>
      </c>
      <c r="L122" s="53"/>
      <c r="M122" s="53">
        <v>51</v>
      </c>
      <c r="N122" s="53" t="s">
        <v>45</v>
      </c>
      <c r="O122" s="53" t="s">
        <v>45</v>
      </c>
      <c r="P122" s="54">
        <v>26.41509434</v>
      </c>
      <c r="Q122" s="5" t="s">
        <v>45</v>
      </c>
      <c r="R122" s="5" t="s">
        <v>46</v>
      </c>
      <c r="S122" s="5" t="s">
        <v>45</v>
      </c>
      <c r="T122" s="5" t="s">
        <v>46</v>
      </c>
      <c r="U122" s="53"/>
      <c r="V122" s="53">
        <v>2731</v>
      </c>
      <c r="W122" s="53">
        <v>0</v>
      </c>
      <c r="X122" s="53">
        <v>243</v>
      </c>
      <c r="Y122" s="53">
        <v>758</v>
      </c>
      <c r="Z122" s="5">
        <f t="shared" si="17"/>
        <v>1</v>
      </c>
      <c r="AA122" s="5">
        <f t="shared" si="18"/>
        <v>1</v>
      </c>
      <c r="AB122" s="5">
        <f t="shared" si="19"/>
        <v>0</v>
      </c>
      <c r="AC122" s="5">
        <f t="shared" si="20"/>
        <v>0</v>
      </c>
      <c r="AD122" s="5">
        <f t="shared" si="21"/>
        <v>0</v>
      </c>
      <c r="AE122" s="5">
        <f t="shared" si="22"/>
        <v>0</v>
      </c>
      <c r="AF122" s="55" t="str">
        <f t="shared" si="23"/>
        <v>SRSA</v>
      </c>
      <c r="AG122" s="55">
        <f t="shared" si="24"/>
        <v>0</v>
      </c>
      <c r="AH122" s="55">
        <f t="shared" si="25"/>
        <v>0</v>
      </c>
      <c r="AI122" s="5">
        <f t="shared" si="26"/>
        <v>1</v>
      </c>
      <c r="AJ122" s="5">
        <f t="shared" si="27"/>
        <v>1</v>
      </c>
      <c r="AK122" s="5" t="str">
        <f t="shared" si="28"/>
        <v>Initial</v>
      </c>
      <c r="AL122" s="5" t="str">
        <f t="shared" si="29"/>
        <v>SRSA</v>
      </c>
      <c r="AM122" s="5">
        <f t="shared" si="30"/>
        <v>0</v>
      </c>
      <c r="AN122" s="5">
        <f t="shared" si="31"/>
        <v>0</v>
      </c>
      <c r="AO122" s="5">
        <f t="shared" si="32"/>
        <v>0</v>
      </c>
      <c r="AP122" s="58">
        <f t="shared" si="33"/>
        <v>3732</v>
      </c>
    </row>
    <row r="123" spans="1:42" s="5" customFormat="1" ht="12.75">
      <c r="A123" s="5">
        <v>3009840</v>
      </c>
      <c r="B123" s="5">
        <v>981</v>
      </c>
      <c r="C123" s="5" t="s">
        <v>359</v>
      </c>
      <c r="D123" s="5" t="s">
        <v>360</v>
      </c>
      <c r="E123" s="5" t="s">
        <v>172</v>
      </c>
      <c r="F123" s="50">
        <v>59101</v>
      </c>
      <c r="G123" s="51" t="s">
        <v>44</v>
      </c>
      <c r="H123" s="5">
        <v>4062521763</v>
      </c>
      <c r="I123" s="52">
        <v>8</v>
      </c>
      <c r="J123" s="52" t="s">
        <v>45</v>
      </c>
      <c r="K123" s="5" t="s">
        <v>46</v>
      </c>
      <c r="L123" s="53"/>
      <c r="M123" s="53">
        <v>136</v>
      </c>
      <c r="N123" s="53" t="s">
        <v>46</v>
      </c>
      <c r="O123" s="53" t="s">
        <v>45</v>
      </c>
      <c r="P123" s="54">
        <v>10.769230769</v>
      </c>
      <c r="Q123" s="5" t="s">
        <v>46</v>
      </c>
      <c r="R123" s="5" t="s">
        <v>46</v>
      </c>
      <c r="S123" s="5" t="s">
        <v>45</v>
      </c>
      <c r="T123" s="5" t="s">
        <v>46</v>
      </c>
      <c r="U123" s="53"/>
      <c r="V123" s="53">
        <v>6252</v>
      </c>
      <c r="W123" s="53">
        <v>762</v>
      </c>
      <c r="X123" s="53">
        <v>1115</v>
      </c>
      <c r="Y123" s="53">
        <v>1230</v>
      </c>
      <c r="Z123" s="5">
        <f t="shared" si="17"/>
        <v>1</v>
      </c>
      <c r="AA123" s="5">
        <f t="shared" si="18"/>
        <v>1</v>
      </c>
      <c r="AB123" s="5">
        <f t="shared" si="19"/>
        <v>0</v>
      </c>
      <c r="AC123" s="5">
        <f t="shared" si="20"/>
        <v>0</v>
      </c>
      <c r="AD123" s="5">
        <f t="shared" si="21"/>
        <v>0</v>
      </c>
      <c r="AE123" s="5">
        <f t="shared" si="22"/>
        <v>0</v>
      </c>
      <c r="AF123" s="55" t="str">
        <f t="shared" si="23"/>
        <v>SRSA</v>
      </c>
      <c r="AG123" s="55">
        <f t="shared" si="24"/>
        <v>0</v>
      </c>
      <c r="AH123" s="55">
        <f t="shared" si="25"/>
        <v>0</v>
      </c>
      <c r="AI123" s="5">
        <f t="shared" si="26"/>
        <v>1</v>
      </c>
      <c r="AJ123" s="5">
        <f t="shared" si="27"/>
        <v>0</v>
      </c>
      <c r="AK123" s="5">
        <f t="shared" si="28"/>
        <v>0</v>
      </c>
      <c r="AL123" s="5">
        <f t="shared" si="29"/>
        <v>0</v>
      </c>
      <c r="AM123" s="5">
        <f t="shared" si="30"/>
        <v>0</v>
      </c>
      <c r="AN123" s="5">
        <f t="shared" si="31"/>
        <v>0</v>
      </c>
      <c r="AO123" s="5">
        <f t="shared" si="32"/>
        <v>0</v>
      </c>
      <c r="AP123" s="58">
        <f t="shared" si="33"/>
        <v>9359</v>
      </c>
    </row>
    <row r="124" spans="1:42" s="5" customFormat="1" ht="12.75">
      <c r="A124" s="5">
        <v>3009930</v>
      </c>
      <c r="B124" s="5">
        <v>546</v>
      </c>
      <c r="C124" s="5" t="s">
        <v>361</v>
      </c>
      <c r="D124" s="5" t="s">
        <v>362</v>
      </c>
      <c r="E124" s="5" t="s">
        <v>363</v>
      </c>
      <c r="F124" s="50">
        <v>59729</v>
      </c>
      <c r="G124" s="51" t="s">
        <v>44</v>
      </c>
      <c r="H124" s="5">
        <v>4066824258</v>
      </c>
      <c r="I124" s="52">
        <v>7</v>
      </c>
      <c r="J124" s="52" t="s">
        <v>45</v>
      </c>
      <c r="K124" s="5" t="s">
        <v>46</v>
      </c>
      <c r="L124" s="53"/>
      <c r="M124" s="53">
        <v>348</v>
      </c>
      <c r="N124" s="53" t="s">
        <v>45</v>
      </c>
      <c r="O124" s="53" t="s">
        <v>45</v>
      </c>
      <c r="P124" s="54">
        <v>8.6448598131</v>
      </c>
      <c r="Q124" s="5" t="s">
        <v>46</v>
      </c>
      <c r="R124" s="5" t="s">
        <v>46</v>
      </c>
      <c r="S124" s="5" t="s">
        <v>45</v>
      </c>
      <c r="T124" s="5" t="s">
        <v>46</v>
      </c>
      <c r="U124" s="53"/>
      <c r="V124" s="53">
        <v>22679</v>
      </c>
      <c r="W124" s="53">
        <v>1666</v>
      </c>
      <c r="X124" s="53">
        <v>3066</v>
      </c>
      <c r="Y124" s="53">
        <v>3492</v>
      </c>
      <c r="Z124" s="5">
        <f t="shared" si="17"/>
        <v>1</v>
      </c>
      <c r="AA124" s="5">
        <f t="shared" si="18"/>
        <v>1</v>
      </c>
      <c r="AB124" s="5">
        <f t="shared" si="19"/>
        <v>0</v>
      </c>
      <c r="AC124" s="5">
        <f t="shared" si="20"/>
        <v>0</v>
      </c>
      <c r="AD124" s="5">
        <f t="shared" si="21"/>
        <v>0</v>
      </c>
      <c r="AE124" s="5">
        <f t="shared" si="22"/>
        <v>0</v>
      </c>
      <c r="AF124" s="55" t="str">
        <f t="shared" si="23"/>
        <v>SRSA</v>
      </c>
      <c r="AG124" s="55">
        <f t="shared" si="24"/>
        <v>0</v>
      </c>
      <c r="AH124" s="55">
        <f t="shared" si="25"/>
        <v>0</v>
      </c>
      <c r="AI124" s="5">
        <f t="shared" si="26"/>
        <v>1</v>
      </c>
      <c r="AJ124" s="5">
        <f t="shared" si="27"/>
        <v>0</v>
      </c>
      <c r="AK124" s="5">
        <f t="shared" si="28"/>
        <v>0</v>
      </c>
      <c r="AL124" s="5">
        <f t="shared" si="29"/>
        <v>0</v>
      </c>
      <c r="AM124" s="5">
        <f t="shared" si="30"/>
        <v>0</v>
      </c>
      <c r="AN124" s="5">
        <f t="shared" si="31"/>
        <v>0</v>
      </c>
      <c r="AO124" s="5">
        <f t="shared" si="32"/>
        <v>0</v>
      </c>
      <c r="AP124" s="58">
        <f t="shared" si="33"/>
        <v>30903</v>
      </c>
    </row>
    <row r="125" spans="1:42" s="5" customFormat="1" ht="12.75">
      <c r="A125" s="5">
        <v>3010080</v>
      </c>
      <c r="B125" s="5">
        <v>527</v>
      </c>
      <c r="C125" s="5" t="s">
        <v>364</v>
      </c>
      <c r="D125" s="5" t="s">
        <v>365</v>
      </c>
      <c r="E125" s="5" t="s">
        <v>366</v>
      </c>
      <c r="F125" s="50">
        <v>59917</v>
      </c>
      <c r="G125" s="51" t="s">
        <v>44</v>
      </c>
      <c r="H125" s="5">
        <v>4062972502</v>
      </c>
      <c r="I125" s="52">
        <v>7</v>
      </c>
      <c r="J125" s="52" t="s">
        <v>45</v>
      </c>
      <c r="K125" s="5" t="s">
        <v>46</v>
      </c>
      <c r="L125" s="53"/>
      <c r="M125" s="53">
        <v>449</v>
      </c>
      <c r="N125" s="53" t="s">
        <v>45</v>
      </c>
      <c r="O125" s="53" t="s">
        <v>45</v>
      </c>
      <c r="P125" s="54">
        <v>24.60456942</v>
      </c>
      <c r="Q125" s="5" t="s">
        <v>45</v>
      </c>
      <c r="R125" s="5" t="s">
        <v>46</v>
      </c>
      <c r="S125" s="5" t="s">
        <v>45</v>
      </c>
      <c r="T125" s="5" t="s">
        <v>46</v>
      </c>
      <c r="U125" s="53"/>
      <c r="V125" s="53">
        <v>68588</v>
      </c>
      <c r="W125" s="53">
        <v>9751</v>
      </c>
      <c r="X125" s="53">
        <v>8256</v>
      </c>
      <c r="Y125" s="53">
        <v>5640</v>
      </c>
      <c r="Z125" s="5">
        <f t="shared" si="17"/>
        <v>1</v>
      </c>
      <c r="AA125" s="5">
        <f t="shared" si="18"/>
        <v>1</v>
      </c>
      <c r="AB125" s="5">
        <f t="shared" si="19"/>
        <v>0</v>
      </c>
      <c r="AC125" s="5">
        <f t="shared" si="20"/>
        <v>0</v>
      </c>
      <c r="AD125" s="5">
        <f t="shared" si="21"/>
        <v>0</v>
      </c>
      <c r="AE125" s="5">
        <f t="shared" si="22"/>
        <v>0</v>
      </c>
      <c r="AF125" s="55" t="str">
        <f t="shared" si="23"/>
        <v>SRSA</v>
      </c>
      <c r="AG125" s="55">
        <f t="shared" si="24"/>
        <v>0</v>
      </c>
      <c r="AH125" s="55">
        <f t="shared" si="25"/>
        <v>0</v>
      </c>
      <c r="AI125" s="5">
        <f t="shared" si="26"/>
        <v>1</v>
      </c>
      <c r="AJ125" s="5">
        <f t="shared" si="27"/>
        <v>1</v>
      </c>
      <c r="AK125" s="5" t="str">
        <f t="shared" si="28"/>
        <v>Initial</v>
      </c>
      <c r="AL125" s="5" t="str">
        <f t="shared" si="29"/>
        <v>SRSA</v>
      </c>
      <c r="AM125" s="5">
        <f t="shared" si="30"/>
        <v>0</v>
      </c>
      <c r="AN125" s="5">
        <f t="shared" si="31"/>
        <v>0</v>
      </c>
      <c r="AO125" s="5">
        <f t="shared" si="32"/>
        <v>0</v>
      </c>
      <c r="AP125" s="58">
        <f t="shared" si="33"/>
        <v>92235</v>
      </c>
    </row>
    <row r="126" spans="1:42" s="5" customFormat="1" ht="12.75">
      <c r="A126" s="5">
        <v>3010140</v>
      </c>
      <c r="B126" s="5">
        <v>890</v>
      </c>
      <c r="C126" s="5" t="s">
        <v>367</v>
      </c>
      <c r="D126" s="5" t="s">
        <v>368</v>
      </c>
      <c r="E126" s="5" t="s">
        <v>369</v>
      </c>
      <c r="F126" s="50">
        <v>59436</v>
      </c>
      <c r="G126" s="51" t="s">
        <v>44</v>
      </c>
      <c r="H126" s="5">
        <v>4064672425</v>
      </c>
      <c r="I126" s="52">
        <v>7</v>
      </c>
      <c r="J126" s="52" t="s">
        <v>45</v>
      </c>
      <c r="K126" s="5" t="s">
        <v>46</v>
      </c>
      <c r="L126" s="53"/>
      <c r="M126" s="53">
        <v>203</v>
      </c>
      <c r="N126" s="53" t="s">
        <v>45</v>
      </c>
      <c r="O126" s="53" t="s">
        <v>45</v>
      </c>
      <c r="P126" s="54">
        <v>7.3891625616</v>
      </c>
      <c r="Q126" s="5" t="s">
        <v>46</v>
      </c>
      <c r="R126" s="5" t="s">
        <v>46</v>
      </c>
      <c r="S126" s="5" t="s">
        <v>45</v>
      </c>
      <c r="T126" s="5" t="s">
        <v>46</v>
      </c>
      <c r="U126" s="53"/>
      <c r="V126" s="53">
        <v>11161</v>
      </c>
      <c r="W126" s="53">
        <v>802</v>
      </c>
      <c r="X126" s="53">
        <v>1460</v>
      </c>
      <c r="Y126" s="53">
        <v>1943</v>
      </c>
      <c r="Z126" s="5">
        <f t="shared" si="17"/>
        <v>1</v>
      </c>
      <c r="AA126" s="5">
        <f t="shared" si="18"/>
        <v>1</v>
      </c>
      <c r="AB126" s="5">
        <f t="shared" si="19"/>
        <v>0</v>
      </c>
      <c r="AC126" s="5">
        <f t="shared" si="20"/>
        <v>0</v>
      </c>
      <c r="AD126" s="5">
        <f t="shared" si="21"/>
        <v>0</v>
      </c>
      <c r="AE126" s="5">
        <f t="shared" si="22"/>
        <v>0</v>
      </c>
      <c r="AF126" s="55" t="str">
        <f t="shared" si="23"/>
        <v>SRSA</v>
      </c>
      <c r="AG126" s="55">
        <f t="shared" si="24"/>
        <v>0</v>
      </c>
      <c r="AH126" s="55">
        <f t="shared" si="25"/>
        <v>0</v>
      </c>
      <c r="AI126" s="5">
        <f t="shared" si="26"/>
        <v>1</v>
      </c>
      <c r="AJ126" s="5">
        <f t="shared" si="27"/>
        <v>0</v>
      </c>
      <c r="AK126" s="5">
        <f t="shared" si="28"/>
        <v>0</v>
      </c>
      <c r="AL126" s="5">
        <f t="shared" si="29"/>
        <v>0</v>
      </c>
      <c r="AM126" s="5">
        <f t="shared" si="30"/>
        <v>0</v>
      </c>
      <c r="AN126" s="5">
        <f t="shared" si="31"/>
        <v>0</v>
      </c>
      <c r="AO126" s="5">
        <f t="shared" si="32"/>
        <v>0</v>
      </c>
      <c r="AP126" s="58">
        <f t="shared" si="33"/>
        <v>15366</v>
      </c>
    </row>
    <row r="127" spans="1:42" s="5" customFormat="1" ht="12.75">
      <c r="A127" s="5">
        <v>3010170</v>
      </c>
      <c r="B127" s="5">
        <v>891</v>
      </c>
      <c r="C127" s="5" t="s">
        <v>370</v>
      </c>
      <c r="D127" s="5" t="s">
        <v>368</v>
      </c>
      <c r="E127" s="5" t="s">
        <v>369</v>
      </c>
      <c r="F127" s="50">
        <v>59436</v>
      </c>
      <c r="G127" s="51" t="s">
        <v>44</v>
      </c>
      <c r="H127" s="5">
        <v>4064672528</v>
      </c>
      <c r="I127" s="52">
        <v>7</v>
      </c>
      <c r="J127" s="52" t="s">
        <v>45</v>
      </c>
      <c r="K127" s="5" t="s">
        <v>46</v>
      </c>
      <c r="L127" s="53"/>
      <c r="M127" s="53">
        <v>144</v>
      </c>
      <c r="N127" s="53" t="s">
        <v>45</v>
      </c>
      <c r="O127" s="53" t="s">
        <v>45</v>
      </c>
      <c r="P127" s="54">
        <v>13.194444444</v>
      </c>
      <c r="Q127" s="5" t="s">
        <v>46</v>
      </c>
      <c r="R127" s="5" t="s">
        <v>45</v>
      </c>
      <c r="S127" s="5" t="s">
        <v>45</v>
      </c>
      <c r="T127" s="5" t="s">
        <v>46</v>
      </c>
      <c r="U127" s="53"/>
      <c r="V127" s="53">
        <v>10031</v>
      </c>
      <c r="W127" s="53">
        <v>980</v>
      </c>
      <c r="X127" s="53">
        <v>1362</v>
      </c>
      <c r="Y127" s="53">
        <v>1484</v>
      </c>
      <c r="Z127" s="5">
        <f t="shared" si="17"/>
        <v>1</v>
      </c>
      <c r="AA127" s="5">
        <f t="shared" si="18"/>
        <v>1</v>
      </c>
      <c r="AB127" s="5">
        <f t="shared" si="19"/>
        <v>0</v>
      </c>
      <c r="AC127" s="5">
        <f t="shared" si="20"/>
        <v>0</v>
      </c>
      <c r="AD127" s="5">
        <f t="shared" si="21"/>
        <v>0</v>
      </c>
      <c r="AE127" s="5">
        <f t="shared" si="22"/>
        <v>0</v>
      </c>
      <c r="AF127" s="55" t="str">
        <f t="shared" si="23"/>
        <v>SRSA</v>
      </c>
      <c r="AG127" s="55">
        <f t="shared" si="24"/>
        <v>0</v>
      </c>
      <c r="AH127" s="55">
        <f t="shared" si="25"/>
        <v>0</v>
      </c>
      <c r="AI127" s="5">
        <f t="shared" si="26"/>
        <v>1</v>
      </c>
      <c r="AJ127" s="5">
        <f t="shared" si="27"/>
        <v>0</v>
      </c>
      <c r="AK127" s="5">
        <f t="shared" si="28"/>
        <v>0</v>
      </c>
      <c r="AL127" s="5">
        <f t="shared" si="29"/>
        <v>0</v>
      </c>
      <c r="AM127" s="5">
        <f t="shared" si="30"/>
        <v>0</v>
      </c>
      <c r="AN127" s="5">
        <f t="shared" si="31"/>
        <v>0</v>
      </c>
      <c r="AO127" s="5">
        <f t="shared" si="32"/>
        <v>0</v>
      </c>
      <c r="AP127" s="58">
        <f t="shared" si="33"/>
        <v>13857</v>
      </c>
    </row>
    <row r="128" spans="1:42" s="5" customFormat="1" ht="12.75">
      <c r="A128" s="5">
        <v>3010230</v>
      </c>
      <c r="B128" s="5">
        <v>308</v>
      </c>
      <c r="C128" s="5" t="s">
        <v>373</v>
      </c>
      <c r="D128" s="5" t="s">
        <v>374</v>
      </c>
      <c r="E128" s="5" t="s">
        <v>128</v>
      </c>
      <c r="F128" s="50">
        <v>59901</v>
      </c>
      <c r="G128" s="51" t="s">
        <v>44</v>
      </c>
      <c r="H128" s="5">
        <v>4067557072</v>
      </c>
      <c r="I128" s="52">
        <v>7</v>
      </c>
      <c r="J128" s="52" t="s">
        <v>45</v>
      </c>
      <c r="K128" s="5" t="s">
        <v>46</v>
      </c>
      <c r="L128" s="53"/>
      <c r="M128" s="53">
        <v>141</v>
      </c>
      <c r="N128" s="53" t="s">
        <v>46</v>
      </c>
      <c r="O128" s="53" t="s">
        <v>45</v>
      </c>
      <c r="P128" s="54">
        <v>11.594202899</v>
      </c>
      <c r="Q128" s="5" t="s">
        <v>46</v>
      </c>
      <c r="R128" s="5" t="s">
        <v>46</v>
      </c>
      <c r="S128" s="5" t="s">
        <v>45</v>
      </c>
      <c r="T128" s="5" t="s">
        <v>46</v>
      </c>
      <c r="U128" s="53"/>
      <c r="V128" s="53">
        <v>6933</v>
      </c>
      <c r="W128" s="53">
        <v>535</v>
      </c>
      <c r="X128" s="53">
        <v>1064</v>
      </c>
      <c r="Y128" s="53">
        <v>1451</v>
      </c>
      <c r="Z128" s="5">
        <f t="shared" si="17"/>
        <v>1</v>
      </c>
      <c r="AA128" s="5">
        <f t="shared" si="18"/>
        <v>1</v>
      </c>
      <c r="AB128" s="5">
        <f t="shared" si="19"/>
        <v>0</v>
      </c>
      <c r="AC128" s="5">
        <f t="shared" si="20"/>
        <v>0</v>
      </c>
      <c r="AD128" s="5">
        <f t="shared" si="21"/>
        <v>0</v>
      </c>
      <c r="AE128" s="5">
        <f t="shared" si="22"/>
        <v>0</v>
      </c>
      <c r="AF128" s="55" t="str">
        <f t="shared" si="23"/>
        <v>SRSA</v>
      </c>
      <c r="AG128" s="55">
        <f t="shared" si="24"/>
        <v>0</v>
      </c>
      <c r="AH128" s="55">
        <f t="shared" si="25"/>
        <v>0</v>
      </c>
      <c r="AI128" s="5">
        <f t="shared" si="26"/>
        <v>1</v>
      </c>
      <c r="AJ128" s="5">
        <f t="shared" si="27"/>
        <v>0</v>
      </c>
      <c r="AK128" s="5">
        <f t="shared" si="28"/>
        <v>0</v>
      </c>
      <c r="AL128" s="5">
        <f t="shared" si="29"/>
        <v>0</v>
      </c>
      <c r="AM128" s="5">
        <f t="shared" si="30"/>
        <v>0</v>
      </c>
      <c r="AN128" s="5">
        <f t="shared" si="31"/>
        <v>0</v>
      </c>
      <c r="AO128" s="5">
        <f t="shared" si="32"/>
        <v>0</v>
      </c>
      <c r="AP128" s="58">
        <f t="shared" si="33"/>
        <v>9983</v>
      </c>
    </row>
    <row r="129" spans="1:42" s="5" customFormat="1" ht="12.75">
      <c r="A129" s="5">
        <v>3010210</v>
      </c>
      <c r="B129" s="5">
        <v>750</v>
      </c>
      <c r="C129" s="5" t="s">
        <v>371</v>
      </c>
      <c r="D129" s="5" t="s">
        <v>190</v>
      </c>
      <c r="E129" s="5" t="s">
        <v>372</v>
      </c>
      <c r="F129" s="50">
        <v>59221</v>
      </c>
      <c r="G129" s="51" t="s">
        <v>44</v>
      </c>
      <c r="H129" s="5">
        <v>4067425265</v>
      </c>
      <c r="I129" s="52">
        <v>7</v>
      </c>
      <c r="J129" s="52" t="s">
        <v>45</v>
      </c>
      <c r="K129" s="5" t="s">
        <v>46</v>
      </c>
      <c r="L129" s="53"/>
      <c r="M129" s="53">
        <v>143</v>
      </c>
      <c r="N129" s="53" t="s">
        <v>45</v>
      </c>
      <c r="O129" s="53" t="s">
        <v>45</v>
      </c>
      <c r="P129" s="54">
        <v>19.892473118</v>
      </c>
      <c r="Q129" s="5" t="s">
        <v>46</v>
      </c>
      <c r="R129" s="5" t="s">
        <v>45</v>
      </c>
      <c r="S129" s="5" t="s">
        <v>45</v>
      </c>
      <c r="T129" s="5" t="s">
        <v>46</v>
      </c>
      <c r="U129" s="53"/>
      <c r="V129" s="53">
        <v>21434</v>
      </c>
      <c r="W129" s="53">
        <v>2563</v>
      </c>
      <c r="X129" s="53">
        <v>2687</v>
      </c>
      <c r="Y129" s="53">
        <v>1713</v>
      </c>
      <c r="Z129" s="5">
        <f t="shared" si="17"/>
        <v>1</v>
      </c>
      <c r="AA129" s="5">
        <f t="shared" si="18"/>
        <v>1</v>
      </c>
      <c r="AB129" s="5">
        <f t="shared" si="19"/>
        <v>0</v>
      </c>
      <c r="AC129" s="5">
        <f t="shared" si="20"/>
        <v>0</v>
      </c>
      <c r="AD129" s="5">
        <f t="shared" si="21"/>
        <v>0</v>
      </c>
      <c r="AE129" s="5">
        <f t="shared" si="22"/>
        <v>0</v>
      </c>
      <c r="AF129" s="55" t="str">
        <f t="shared" si="23"/>
        <v>SRSA</v>
      </c>
      <c r="AG129" s="55">
        <f t="shared" si="24"/>
        <v>0</v>
      </c>
      <c r="AH129" s="55">
        <f t="shared" si="25"/>
        <v>0</v>
      </c>
      <c r="AI129" s="5">
        <f t="shared" si="26"/>
        <v>1</v>
      </c>
      <c r="AJ129" s="5">
        <f t="shared" si="27"/>
        <v>0</v>
      </c>
      <c r="AK129" s="5">
        <f t="shared" si="28"/>
        <v>0</v>
      </c>
      <c r="AL129" s="5">
        <f t="shared" si="29"/>
        <v>0</v>
      </c>
      <c r="AM129" s="5">
        <f t="shared" si="30"/>
        <v>0</v>
      </c>
      <c r="AN129" s="5">
        <f t="shared" si="31"/>
        <v>0</v>
      </c>
      <c r="AO129" s="5">
        <f t="shared" si="32"/>
        <v>0</v>
      </c>
      <c r="AP129" s="58">
        <f t="shared" si="33"/>
        <v>28397</v>
      </c>
    </row>
    <row r="130" spans="1:42" s="5" customFormat="1" ht="12.75">
      <c r="A130" s="5">
        <v>3010290</v>
      </c>
      <c r="B130" s="5">
        <v>751</v>
      </c>
      <c r="C130" s="5" t="s">
        <v>375</v>
      </c>
      <c r="D130" s="5" t="s">
        <v>190</v>
      </c>
      <c r="E130" s="5" t="s">
        <v>372</v>
      </c>
      <c r="F130" s="50">
        <v>59221</v>
      </c>
      <c r="G130" s="51" t="s">
        <v>44</v>
      </c>
      <c r="H130" s="5">
        <v>4067425265</v>
      </c>
      <c r="I130" s="52">
        <v>7</v>
      </c>
      <c r="J130" s="52" t="s">
        <v>45</v>
      </c>
      <c r="K130" s="5" t="s">
        <v>46</v>
      </c>
      <c r="L130" s="53"/>
      <c r="M130" s="53">
        <v>96</v>
      </c>
      <c r="N130" s="53" t="s">
        <v>45</v>
      </c>
      <c r="O130" s="53" t="s">
        <v>45</v>
      </c>
      <c r="P130" s="54">
        <v>17.24137931</v>
      </c>
      <c r="Q130" s="5" t="s">
        <v>46</v>
      </c>
      <c r="R130" s="5" t="s">
        <v>46</v>
      </c>
      <c r="S130" s="5" t="s">
        <v>45</v>
      </c>
      <c r="T130" s="5" t="s">
        <v>46</v>
      </c>
      <c r="U130" s="53"/>
      <c r="V130" s="53">
        <v>6613</v>
      </c>
      <c r="W130" s="53">
        <v>628</v>
      </c>
      <c r="X130" s="53">
        <v>979</v>
      </c>
      <c r="Y130" s="53">
        <v>1041</v>
      </c>
      <c r="Z130" s="5">
        <f t="shared" si="17"/>
        <v>1</v>
      </c>
      <c r="AA130" s="5">
        <f t="shared" si="18"/>
        <v>1</v>
      </c>
      <c r="AB130" s="5">
        <f t="shared" si="19"/>
        <v>0</v>
      </c>
      <c r="AC130" s="5">
        <f t="shared" si="20"/>
        <v>0</v>
      </c>
      <c r="AD130" s="5">
        <f t="shared" si="21"/>
        <v>0</v>
      </c>
      <c r="AE130" s="5">
        <f t="shared" si="22"/>
        <v>0</v>
      </c>
      <c r="AF130" s="55" t="str">
        <f t="shared" si="23"/>
        <v>SRSA</v>
      </c>
      <c r="AG130" s="55">
        <f t="shared" si="24"/>
        <v>0</v>
      </c>
      <c r="AH130" s="55">
        <f t="shared" si="25"/>
        <v>0</v>
      </c>
      <c r="AI130" s="5">
        <f t="shared" si="26"/>
        <v>1</v>
      </c>
      <c r="AJ130" s="5">
        <f t="shared" si="27"/>
        <v>0</v>
      </c>
      <c r="AK130" s="5">
        <f t="shared" si="28"/>
        <v>0</v>
      </c>
      <c r="AL130" s="5">
        <f t="shared" si="29"/>
        <v>0</v>
      </c>
      <c r="AM130" s="5">
        <f t="shared" si="30"/>
        <v>0</v>
      </c>
      <c r="AN130" s="5">
        <f t="shared" si="31"/>
        <v>0</v>
      </c>
      <c r="AO130" s="5">
        <f t="shared" si="32"/>
        <v>0</v>
      </c>
      <c r="AP130" s="58">
        <f t="shared" si="33"/>
        <v>9261</v>
      </c>
    </row>
    <row r="131" spans="1:42" s="5" customFormat="1" ht="12.75">
      <c r="A131" s="5">
        <v>3010800</v>
      </c>
      <c r="B131" s="5">
        <v>853</v>
      </c>
      <c r="C131" s="5" t="s">
        <v>376</v>
      </c>
      <c r="D131" s="5" t="s">
        <v>377</v>
      </c>
      <c r="E131" s="5" t="s">
        <v>378</v>
      </c>
      <c r="F131" s="50">
        <v>59028</v>
      </c>
      <c r="G131" s="51" t="s">
        <v>44</v>
      </c>
      <c r="H131" s="5">
        <v>4063284217</v>
      </c>
      <c r="I131" s="52">
        <v>7</v>
      </c>
      <c r="J131" s="52" t="s">
        <v>45</v>
      </c>
      <c r="K131" s="5" t="s">
        <v>46</v>
      </c>
      <c r="L131" s="53"/>
      <c r="M131" s="53">
        <v>19</v>
      </c>
      <c r="N131" s="53" t="s">
        <v>45</v>
      </c>
      <c r="O131" s="53" t="s">
        <v>45</v>
      </c>
      <c r="P131" s="54">
        <v>2.4390243902</v>
      </c>
      <c r="Q131" s="5" t="s">
        <v>46</v>
      </c>
      <c r="R131" s="5" t="s">
        <v>46</v>
      </c>
      <c r="S131" s="5" t="s">
        <v>45</v>
      </c>
      <c r="T131" s="5" t="s">
        <v>46</v>
      </c>
      <c r="U131" s="53"/>
      <c r="V131" s="53">
        <v>1015</v>
      </c>
      <c r="W131" s="53">
        <v>0</v>
      </c>
      <c r="X131" s="53">
        <v>84</v>
      </c>
      <c r="Y131" s="53">
        <v>557</v>
      </c>
      <c r="Z131" s="5">
        <f t="shared" si="17"/>
        <v>1</v>
      </c>
      <c r="AA131" s="5">
        <f t="shared" si="18"/>
        <v>1</v>
      </c>
      <c r="AB131" s="5">
        <f t="shared" si="19"/>
        <v>0</v>
      </c>
      <c r="AC131" s="5">
        <f t="shared" si="20"/>
        <v>0</v>
      </c>
      <c r="AD131" s="5">
        <f t="shared" si="21"/>
        <v>0</v>
      </c>
      <c r="AE131" s="5">
        <f t="shared" si="22"/>
        <v>0</v>
      </c>
      <c r="AF131" s="55" t="str">
        <f t="shared" si="23"/>
        <v>SRSA</v>
      </c>
      <c r="AG131" s="55">
        <f t="shared" si="24"/>
        <v>0</v>
      </c>
      <c r="AH131" s="55">
        <f t="shared" si="25"/>
        <v>0</v>
      </c>
      <c r="AI131" s="5">
        <f t="shared" si="26"/>
        <v>1</v>
      </c>
      <c r="AJ131" s="5">
        <f t="shared" si="27"/>
        <v>0</v>
      </c>
      <c r="AK131" s="5">
        <f t="shared" si="28"/>
        <v>0</v>
      </c>
      <c r="AL131" s="5">
        <f t="shared" si="29"/>
        <v>0</v>
      </c>
      <c r="AM131" s="5">
        <f t="shared" si="30"/>
        <v>0</v>
      </c>
      <c r="AN131" s="5">
        <f t="shared" si="31"/>
        <v>0</v>
      </c>
      <c r="AO131" s="5">
        <f t="shared" si="32"/>
        <v>0</v>
      </c>
      <c r="AP131" s="58">
        <f t="shared" si="33"/>
        <v>1656</v>
      </c>
    </row>
    <row r="132" spans="1:42" s="5" customFormat="1" ht="12.75">
      <c r="A132" s="5">
        <v>3011040</v>
      </c>
      <c r="B132" s="5">
        <v>200</v>
      </c>
      <c r="C132" s="5" t="s">
        <v>385</v>
      </c>
      <c r="D132" s="5" t="s">
        <v>386</v>
      </c>
      <c r="E132" s="5" t="s">
        <v>387</v>
      </c>
      <c r="F132" s="50">
        <v>59222</v>
      </c>
      <c r="G132" s="51" t="s">
        <v>44</v>
      </c>
      <c r="H132" s="5">
        <v>4064742211</v>
      </c>
      <c r="I132" s="52">
        <v>7</v>
      </c>
      <c r="J132" s="52" t="s">
        <v>45</v>
      </c>
      <c r="K132" s="5" t="s">
        <v>46</v>
      </c>
      <c r="L132" s="53"/>
      <c r="M132" s="53">
        <v>12</v>
      </c>
      <c r="N132" s="53" t="s">
        <v>45</v>
      </c>
      <c r="O132" s="53" t="s">
        <v>45</v>
      </c>
      <c r="P132" s="54">
        <v>21.951219512</v>
      </c>
      <c r="Q132" s="5" t="s">
        <v>45</v>
      </c>
      <c r="R132" s="5" t="s">
        <v>45</v>
      </c>
      <c r="S132" s="5" t="s">
        <v>45</v>
      </c>
      <c r="T132" s="5" t="s">
        <v>46</v>
      </c>
      <c r="U132" s="53"/>
      <c r="V132" s="53">
        <v>3066</v>
      </c>
      <c r="W132" s="53">
        <v>399</v>
      </c>
      <c r="X132" s="53">
        <v>402</v>
      </c>
      <c r="Y132" s="53">
        <v>934</v>
      </c>
      <c r="Z132" s="5">
        <f t="shared" si="17"/>
        <v>1</v>
      </c>
      <c r="AA132" s="5">
        <f t="shared" si="18"/>
        <v>1</v>
      </c>
      <c r="AB132" s="5">
        <f t="shared" si="19"/>
        <v>0</v>
      </c>
      <c r="AC132" s="5">
        <f t="shared" si="20"/>
        <v>0</v>
      </c>
      <c r="AD132" s="5">
        <f t="shared" si="21"/>
        <v>0</v>
      </c>
      <c r="AE132" s="5">
        <f t="shared" si="22"/>
        <v>0</v>
      </c>
      <c r="AF132" s="55" t="str">
        <f t="shared" si="23"/>
        <v>SRSA</v>
      </c>
      <c r="AG132" s="55">
        <f t="shared" si="24"/>
        <v>0</v>
      </c>
      <c r="AH132" s="55">
        <f t="shared" si="25"/>
        <v>0</v>
      </c>
      <c r="AI132" s="5">
        <f t="shared" si="26"/>
        <v>1</v>
      </c>
      <c r="AJ132" s="5">
        <f t="shared" si="27"/>
        <v>1</v>
      </c>
      <c r="AK132" s="5" t="str">
        <f t="shared" si="28"/>
        <v>Initial</v>
      </c>
      <c r="AL132" s="5" t="str">
        <f t="shared" si="29"/>
        <v>SRSA</v>
      </c>
      <c r="AM132" s="5">
        <f t="shared" si="30"/>
        <v>0</v>
      </c>
      <c r="AN132" s="5">
        <f t="shared" si="31"/>
        <v>0</v>
      </c>
      <c r="AO132" s="5">
        <f t="shared" si="32"/>
        <v>0</v>
      </c>
      <c r="AP132" s="58">
        <f t="shared" si="33"/>
        <v>4801</v>
      </c>
    </row>
    <row r="133" spans="1:42" s="5" customFormat="1" ht="12.75">
      <c r="A133" s="5">
        <v>3011160</v>
      </c>
      <c r="B133" s="5">
        <v>790</v>
      </c>
      <c r="C133" s="5" t="s">
        <v>388</v>
      </c>
      <c r="D133" s="5" t="s">
        <v>389</v>
      </c>
      <c r="E133" s="5" t="s">
        <v>390</v>
      </c>
      <c r="F133" s="50">
        <v>59327</v>
      </c>
      <c r="G133" s="51" t="s">
        <v>44</v>
      </c>
      <c r="H133" s="5">
        <v>4063562796</v>
      </c>
      <c r="I133" s="52">
        <v>7</v>
      </c>
      <c r="J133" s="52" t="s">
        <v>45</v>
      </c>
      <c r="K133" s="5" t="s">
        <v>46</v>
      </c>
      <c r="L133" s="53"/>
      <c r="M133" s="53">
        <v>288</v>
      </c>
      <c r="N133" s="53" t="s">
        <v>45</v>
      </c>
      <c r="O133" s="53" t="s">
        <v>45</v>
      </c>
      <c r="P133" s="54">
        <v>17.696629213</v>
      </c>
      <c r="Q133" s="5" t="s">
        <v>46</v>
      </c>
      <c r="R133" s="5" t="s">
        <v>46</v>
      </c>
      <c r="S133" s="5" t="s">
        <v>45</v>
      </c>
      <c r="T133" s="5" t="s">
        <v>46</v>
      </c>
      <c r="U133" s="53"/>
      <c r="V133" s="53">
        <v>24721</v>
      </c>
      <c r="W133" s="53">
        <v>2481</v>
      </c>
      <c r="X133" s="53">
        <v>3180</v>
      </c>
      <c r="Y133" s="53">
        <v>3025</v>
      </c>
      <c r="Z133" s="5">
        <f t="shared" si="17"/>
        <v>1</v>
      </c>
      <c r="AA133" s="5">
        <f t="shared" si="18"/>
        <v>1</v>
      </c>
      <c r="AB133" s="5">
        <f t="shared" si="19"/>
        <v>0</v>
      </c>
      <c r="AC133" s="5">
        <f t="shared" si="20"/>
        <v>0</v>
      </c>
      <c r="AD133" s="5">
        <f t="shared" si="21"/>
        <v>0</v>
      </c>
      <c r="AE133" s="5">
        <f t="shared" si="22"/>
        <v>0</v>
      </c>
      <c r="AF133" s="55" t="str">
        <f t="shared" si="23"/>
        <v>SRSA</v>
      </c>
      <c r="AG133" s="55">
        <f t="shared" si="24"/>
        <v>0</v>
      </c>
      <c r="AH133" s="55">
        <f t="shared" si="25"/>
        <v>0</v>
      </c>
      <c r="AI133" s="5">
        <f t="shared" si="26"/>
        <v>1</v>
      </c>
      <c r="AJ133" s="5">
        <f t="shared" si="27"/>
        <v>0</v>
      </c>
      <c r="AK133" s="5">
        <f t="shared" si="28"/>
        <v>0</v>
      </c>
      <c r="AL133" s="5">
        <f t="shared" si="29"/>
        <v>0</v>
      </c>
      <c r="AM133" s="5">
        <f t="shared" si="30"/>
        <v>0</v>
      </c>
      <c r="AN133" s="5">
        <f t="shared" si="31"/>
        <v>0</v>
      </c>
      <c r="AO133" s="5">
        <f t="shared" si="32"/>
        <v>0</v>
      </c>
      <c r="AP133" s="58">
        <f t="shared" si="33"/>
        <v>33407</v>
      </c>
    </row>
    <row r="134" spans="1:42" s="5" customFormat="1" ht="12.75">
      <c r="A134" s="5">
        <v>3011190</v>
      </c>
      <c r="B134" s="5">
        <v>791</v>
      </c>
      <c r="C134" s="5" t="s">
        <v>391</v>
      </c>
      <c r="D134" s="5" t="s">
        <v>389</v>
      </c>
      <c r="E134" s="5" t="s">
        <v>390</v>
      </c>
      <c r="F134" s="50">
        <v>59327</v>
      </c>
      <c r="G134" s="51" t="s">
        <v>44</v>
      </c>
      <c r="H134" s="5">
        <v>4063562796</v>
      </c>
      <c r="I134" s="52">
        <v>7</v>
      </c>
      <c r="J134" s="52" t="s">
        <v>45</v>
      </c>
      <c r="K134" s="5" t="s">
        <v>46</v>
      </c>
      <c r="L134" s="53"/>
      <c r="M134" s="53">
        <v>148</v>
      </c>
      <c r="N134" s="53" t="s">
        <v>45</v>
      </c>
      <c r="O134" s="53" t="s">
        <v>45</v>
      </c>
      <c r="P134" s="54">
        <v>10.828025478</v>
      </c>
      <c r="Q134" s="5" t="s">
        <v>46</v>
      </c>
      <c r="R134" s="5" t="s">
        <v>46</v>
      </c>
      <c r="S134" s="5" t="s">
        <v>45</v>
      </c>
      <c r="T134" s="5" t="s">
        <v>46</v>
      </c>
      <c r="U134" s="53"/>
      <c r="V134" s="53">
        <v>6891</v>
      </c>
      <c r="W134" s="53">
        <v>468</v>
      </c>
      <c r="X134" s="53">
        <v>1014</v>
      </c>
      <c r="Y134" s="53">
        <v>1402</v>
      </c>
      <c r="Z134" s="5">
        <f t="shared" si="17"/>
        <v>1</v>
      </c>
      <c r="AA134" s="5">
        <f t="shared" si="18"/>
        <v>1</v>
      </c>
      <c r="AB134" s="5">
        <f t="shared" si="19"/>
        <v>0</v>
      </c>
      <c r="AC134" s="5">
        <f t="shared" si="20"/>
        <v>0</v>
      </c>
      <c r="AD134" s="5">
        <f t="shared" si="21"/>
        <v>0</v>
      </c>
      <c r="AE134" s="5">
        <f t="shared" si="22"/>
        <v>0</v>
      </c>
      <c r="AF134" s="55" t="str">
        <f t="shared" si="23"/>
        <v>SRSA</v>
      </c>
      <c r="AG134" s="55">
        <f t="shared" si="24"/>
        <v>0</v>
      </c>
      <c r="AH134" s="55">
        <f t="shared" si="25"/>
        <v>0</v>
      </c>
      <c r="AI134" s="5">
        <f t="shared" si="26"/>
        <v>1</v>
      </c>
      <c r="AJ134" s="5">
        <f t="shared" si="27"/>
        <v>0</v>
      </c>
      <c r="AK134" s="5">
        <f t="shared" si="28"/>
        <v>0</v>
      </c>
      <c r="AL134" s="5">
        <f t="shared" si="29"/>
        <v>0</v>
      </c>
      <c r="AM134" s="5">
        <f t="shared" si="30"/>
        <v>0</v>
      </c>
      <c r="AN134" s="5">
        <f t="shared" si="31"/>
        <v>0</v>
      </c>
      <c r="AO134" s="5">
        <f t="shared" si="32"/>
        <v>0</v>
      </c>
      <c r="AP134" s="58">
        <f t="shared" si="33"/>
        <v>9775</v>
      </c>
    </row>
    <row r="135" spans="1:42" s="5" customFormat="1" ht="12.75">
      <c r="A135" s="5">
        <v>3011240</v>
      </c>
      <c r="B135" s="5">
        <v>133</v>
      </c>
      <c r="C135" s="5" t="s">
        <v>392</v>
      </c>
      <c r="D135" s="5" t="s">
        <v>393</v>
      </c>
      <c r="E135" s="5" t="s">
        <v>394</v>
      </c>
      <c r="F135" s="50">
        <v>59442</v>
      </c>
      <c r="G135" s="51" t="s">
        <v>44</v>
      </c>
      <c r="H135" s="5">
        <v>4066225691</v>
      </c>
      <c r="I135" s="52">
        <v>7</v>
      </c>
      <c r="J135" s="52" t="s">
        <v>45</v>
      </c>
      <c r="K135" s="5" t="s">
        <v>46</v>
      </c>
      <c r="L135" s="53"/>
      <c r="M135" s="53">
        <v>213</v>
      </c>
      <c r="N135" s="53" t="s">
        <v>45</v>
      </c>
      <c r="O135" s="53" t="s">
        <v>45</v>
      </c>
      <c r="P135" s="54">
        <v>9.0909090909</v>
      </c>
      <c r="Q135" s="5" t="s">
        <v>46</v>
      </c>
      <c r="R135" s="5" t="s">
        <v>46</v>
      </c>
      <c r="S135" s="5" t="s">
        <v>45</v>
      </c>
      <c r="T135" s="5" t="s">
        <v>46</v>
      </c>
      <c r="U135" s="53"/>
      <c r="V135" s="53">
        <v>22970</v>
      </c>
      <c r="W135" s="53">
        <v>2702</v>
      </c>
      <c r="X135" s="53">
        <v>3300</v>
      </c>
      <c r="Y135" s="53">
        <v>2402</v>
      </c>
      <c r="Z135" s="5">
        <f t="shared" si="17"/>
        <v>1</v>
      </c>
      <c r="AA135" s="5">
        <f t="shared" si="18"/>
        <v>1</v>
      </c>
      <c r="AB135" s="5">
        <f t="shared" si="19"/>
        <v>0</v>
      </c>
      <c r="AC135" s="5">
        <f t="shared" si="20"/>
        <v>0</v>
      </c>
      <c r="AD135" s="5">
        <f t="shared" si="21"/>
        <v>0</v>
      </c>
      <c r="AE135" s="5">
        <f t="shared" si="22"/>
        <v>0</v>
      </c>
      <c r="AF135" s="55" t="str">
        <f t="shared" si="23"/>
        <v>SRSA</v>
      </c>
      <c r="AG135" s="55">
        <f t="shared" si="24"/>
        <v>0</v>
      </c>
      <c r="AH135" s="55">
        <f t="shared" si="25"/>
        <v>0</v>
      </c>
      <c r="AI135" s="5">
        <f t="shared" si="26"/>
        <v>1</v>
      </c>
      <c r="AJ135" s="5">
        <f t="shared" si="27"/>
        <v>0</v>
      </c>
      <c r="AK135" s="5">
        <f t="shared" si="28"/>
        <v>0</v>
      </c>
      <c r="AL135" s="5">
        <f t="shared" si="29"/>
        <v>0</v>
      </c>
      <c r="AM135" s="5">
        <f t="shared" si="30"/>
        <v>0</v>
      </c>
      <c r="AN135" s="5">
        <f t="shared" si="31"/>
        <v>0</v>
      </c>
      <c r="AO135" s="5">
        <f t="shared" si="32"/>
        <v>0</v>
      </c>
      <c r="AP135" s="58">
        <f t="shared" si="33"/>
        <v>31374</v>
      </c>
    </row>
    <row r="136" spans="1:42" s="5" customFormat="1" ht="12.75">
      <c r="A136" s="5">
        <v>3011260</v>
      </c>
      <c r="B136" s="5">
        <v>134</v>
      </c>
      <c r="C136" s="5" t="s">
        <v>395</v>
      </c>
      <c r="D136" s="5" t="s">
        <v>393</v>
      </c>
      <c r="E136" s="5" t="s">
        <v>394</v>
      </c>
      <c r="F136" s="50">
        <v>59442</v>
      </c>
      <c r="G136" s="51" t="s">
        <v>44</v>
      </c>
      <c r="H136" s="5">
        <v>4066225691</v>
      </c>
      <c r="I136" s="52">
        <v>7</v>
      </c>
      <c r="J136" s="52" t="s">
        <v>45</v>
      </c>
      <c r="K136" s="5" t="s">
        <v>46</v>
      </c>
      <c r="L136" s="53"/>
      <c r="M136" s="53">
        <v>141</v>
      </c>
      <c r="N136" s="53" t="s">
        <v>45</v>
      </c>
      <c r="O136" s="53" t="s">
        <v>45</v>
      </c>
      <c r="P136" s="54">
        <v>12.138728324</v>
      </c>
      <c r="Q136" s="5" t="s">
        <v>46</v>
      </c>
      <c r="R136" s="5" t="s">
        <v>46</v>
      </c>
      <c r="S136" s="5" t="s">
        <v>45</v>
      </c>
      <c r="T136" s="5" t="s">
        <v>46</v>
      </c>
      <c r="U136" s="53"/>
      <c r="V136" s="53">
        <v>6384</v>
      </c>
      <c r="W136" s="53">
        <v>1052</v>
      </c>
      <c r="X136" s="53">
        <v>1542</v>
      </c>
      <c r="Y136" s="53">
        <v>1279</v>
      </c>
      <c r="Z136" s="5">
        <f t="shared" si="17"/>
        <v>1</v>
      </c>
      <c r="AA136" s="5">
        <f t="shared" si="18"/>
        <v>1</v>
      </c>
      <c r="AB136" s="5">
        <f t="shared" si="19"/>
        <v>0</v>
      </c>
      <c r="AC136" s="5">
        <f t="shared" si="20"/>
        <v>0</v>
      </c>
      <c r="AD136" s="5">
        <f t="shared" si="21"/>
        <v>0</v>
      </c>
      <c r="AE136" s="5">
        <f t="shared" si="22"/>
        <v>0</v>
      </c>
      <c r="AF136" s="55" t="str">
        <f t="shared" si="23"/>
        <v>SRSA</v>
      </c>
      <c r="AG136" s="55">
        <f t="shared" si="24"/>
        <v>0</v>
      </c>
      <c r="AH136" s="55">
        <f t="shared" si="25"/>
        <v>0</v>
      </c>
      <c r="AI136" s="5">
        <f t="shared" si="26"/>
        <v>1</v>
      </c>
      <c r="AJ136" s="5">
        <f t="shared" si="27"/>
        <v>0</v>
      </c>
      <c r="AK136" s="5">
        <f t="shared" si="28"/>
        <v>0</v>
      </c>
      <c r="AL136" s="5">
        <f t="shared" si="29"/>
        <v>0</v>
      </c>
      <c r="AM136" s="5">
        <f t="shared" si="30"/>
        <v>0</v>
      </c>
      <c r="AN136" s="5">
        <f t="shared" si="31"/>
        <v>0</v>
      </c>
      <c r="AO136" s="5">
        <f t="shared" si="32"/>
        <v>0</v>
      </c>
      <c r="AP136" s="58">
        <f t="shared" si="33"/>
        <v>10257</v>
      </c>
    </row>
    <row r="137" spans="1:42" s="5" customFormat="1" ht="12.75">
      <c r="A137" s="5">
        <v>3011340</v>
      </c>
      <c r="B137" s="5">
        <v>529</v>
      </c>
      <c r="C137" s="5" t="s">
        <v>396</v>
      </c>
      <c r="D137" s="5" t="s">
        <v>73</v>
      </c>
      <c r="E137" s="5" t="s">
        <v>397</v>
      </c>
      <c r="F137" s="50">
        <v>59918</v>
      </c>
      <c r="G137" s="51" t="s">
        <v>44</v>
      </c>
      <c r="H137" s="5">
        <v>4068824531</v>
      </c>
      <c r="I137" s="52">
        <v>7</v>
      </c>
      <c r="J137" s="52" t="s">
        <v>45</v>
      </c>
      <c r="K137" s="5" t="s">
        <v>46</v>
      </c>
      <c r="L137" s="53"/>
      <c r="M137" s="53">
        <v>48</v>
      </c>
      <c r="N137" s="53" t="s">
        <v>45</v>
      </c>
      <c r="O137" s="53" t="s">
        <v>45</v>
      </c>
      <c r="P137" s="54">
        <v>2.6666666667</v>
      </c>
      <c r="Q137" s="5" t="s">
        <v>46</v>
      </c>
      <c r="R137" s="5" t="s">
        <v>46</v>
      </c>
      <c r="S137" s="5" t="s">
        <v>45</v>
      </c>
      <c r="T137" s="5" t="s">
        <v>46</v>
      </c>
      <c r="U137" s="53"/>
      <c r="V137" s="53">
        <v>5383</v>
      </c>
      <c r="W137" s="53">
        <v>403</v>
      </c>
      <c r="X137" s="53">
        <v>608</v>
      </c>
      <c r="Y137" s="53">
        <v>832</v>
      </c>
      <c r="Z137" s="5">
        <f t="shared" si="17"/>
        <v>1</v>
      </c>
      <c r="AA137" s="5">
        <f t="shared" si="18"/>
        <v>1</v>
      </c>
      <c r="AB137" s="5">
        <f t="shared" si="19"/>
        <v>0</v>
      </c>
      <c r="AC137" s="5">
        <f t="shared" si="20"/>
        <v>0</v>
      </c>
      <c r="AD137" s="5">
        <f t="shared" si="21"/>
        <v>0</v>
      </c>
      <c r="AE137" s="5">
        <f t="shared" si="22"/>
        <v>0</v>
      </c>
      <c r="AF137" s="55" t="str">
        <f t="shared" si="23"/>
        <v>SRSA</v>
      </c>
      <c r="AG137" s="55">
        <f t="shared" si="24"/>
        <v>0</v>
      </c>
      <c r="AH137" s="55">
        <f t="shared" si="25"/>
        <v>0</v>
      </c>
      <c r="AI137" s="5">
        <f t="shared" si="26"/>
        <v>1</v>
      </c>
      <c r="AJ137" s="5">
        <f t="shared" si="27"/>
        <v>0</v>
      </c>
      <c r="AK137" s="5">
        <f t="shared" si="28"/>
        <v>0</v>
      </c>
      <c r="AL137" s="5">
        <f t="shared" si="29"/>
        <v>0</v>
      </c>
      <c r="AM137" s="5">
        <f t="shared" si="30"/>
        <v>0</v>
      </c>
      <c r="AN137" s="5">
        <f t="shared" si="31"/>
        <v>0</v>
      </c>
      <c r="AO137" s="5">
        <f t="shared" si="32"/>
        <v>0</v>
      </c>
      <c r="AP137" s="58">
        <f t="shared" si="33"/>
        <v>7226</v>
      </c>
    </row>
    <row r="138" spans="1:42" s="40" customFormat="1" ht="12.75">
      <c r="A138" s="40">
        <v>3011420</v>
      </c>
      <c r="B138" s="40">
        <v>927</v>
      </c>
      <c r="C138" s="40" t="s">
        <v>398</v>
      </c>
      <c r="D138" s="40" t="s">
        <v>399</v>
      </c>
      <c r="E138" s="40" t="s">
        <v>400</v>
      </c>
      <c r="F138" s="41">
        <v>59225</v>
      </c>
      <c r="G138" s="42" t="s">
        <v>44</v>
      </c>
      <c r="H138" s="40">
        <v>4066952241</v>
      </c>
      <c r="I138" s="43">
        <v>7</v>
      </c>
      <c r="J138" s="43" t="s">
        <v>45</v>
      </c>
      <c r="K138" s="40" t="s">
        <v>46</v>
      </c>
      <c r="L138" s="44"/>
      <c r="M138" s="44">
        <v>95</v>
      </c>
      <c r="N138" s="44" t="s">
        <v>45</v>
      </c>
      <c r="O138" s="44" t="s">
        <v>45</v>
      </c>
      <c r="P138" s="45">
        <v>54.545454545</v>
      </c>
      <c r="Q138" s="40" t="s">
        <v>45</v>
      </c>
      <c r="R138" s="40" t="s">
        <v>46</v>
      </c>
      <c r="S138" s="40" t="s">
        <v>45</v>
      </c>
      <c r="T138" s="40" t="s">
        <v>46</v>
      </c>
      <c r="U138" s="44"/>
      <c r="V138" s="44">
        <v>24575</v>
      </c>
      <c r="W138" s="44">
        <v>5382</v>
      </c>
      <c r="X138" s="44">
        <v>4309</v>
      </c>
      <c r="Y138" s="44">
        <v>1570</v>
      </c>
      <c r="Z138" s="40">
        <f t="shared" si="17"/>
        <v>1</v>
      </c>
      <c r="AA138" s="40">
        <f t="shared" si="18"/>
        <v>1</v>
      </c>
      <c r="AB138" s="40">
        <f t="shared" si="19"/>
        <v>0</v>
      </c>
      <c r="AC138" s="40">
        <f t="shared" si="20"/>
        <v>0</v>
      </c>
      <c r="AD138" s="40">
        <f t="shared" si="21"/>
        <v>0</v>
      </c>
      <c r="AE138" s="40">
        <f t="shared" si="22"/>
        <v>0</v>
      </c>
      <c r="AF138" s="46" t="str">
        <f t="shared" si="23"/>
        <v>SRSA</v>
      </c>
      <c r="AG138" s="46">
        <f t="shared" si="24"/>
        <v>0</v>
      </c>
      <c r="AH138" s="46">
        <f t="shared" si="25"/>
        <v>0</v>
      </c>
      <c r="AI138" s="40">
        <f t="shared" si="26"/>
        <v>1</v>
      </c>
      <c r="AJ138" s="40">
        <f t="shared" si="27"/>
        <v>1</v>
      </c>
      <c r="AK138" s="40" t="str">
        <f t="shared" si="28"/>
        <v>Initial</v>
      </c>
      <c r="AL138" s="40" t="str">
        <f t="shared" si="29"/>
        <v>SRSA</v>
      </c>
      <c r="AM138" s="40">
        <f t="shared" si="30"/>
        <v>0</v>
      </c>
      <c r="AN138" s="40">
        <f t="shared" si="31"/>
        <v>0</v>
      </c>
      <c r="AO138" s="40">
        <f t="shared" si="32"/>
        <v>0</v>
      </c>
      <c r="AP138" s="58">
        <f t="shared" si="33"/>
        <v>35836</v>
      </c>
    </row>
    <row r="139" spans="1:42" s="5" customFormat="1" ht="12.75">
      <c r="A139" s="5">
        <v>3011460</v>
      </c>
      <c r="B139" s="5">
        <v>928</v>
      </c>
      <c r="C139" s="5" t="s">
        <v>401</v>
      </c>
      <c r="D139" s="5" t="s">
        <v>399</v>
      </c>
      <c r="E139" s="5" t="s">
        <v>400</v>
      </c>
      <c r="F139" s="50">
        <v>59225</v>
      </c>
      <c r="G139" s="51" t="s">
        <v>44</v>
      </c>
      <c r="H139" s="5">
        <v>4066952241</v>
      </c>
      <c r="I139" s="52">
        <v>7</v>
      </c>
      <c r="J139" s="52" t="s">
        <v>45</v>
      </c>
      <c r="K139" s="5" t="s">
        <v>46</v>
      </c>
      <c r="L139" s="53"/>
      <c r="M139" s="53">
        <v>42</v>
      </c>
      <c r="N139" s="53" t="s">
        <v>45</v>
      </c>
      <c r="O139" s="53" t="s">
        <v>45</v>
      </c>
      <c r="P139" s="54">
        <v>43.333333333</v>
      </c>
      <c r="Q139" s="5" t="s">
        <v>45</v>
      </c>
      <c r="R139" s="5" t="s">
        <v>46</v>
      </c>
      <c r="S139" s="5" t="s">
        <v>45</v>
      </c>
      <c r="T139" s="5" t="s">
        <v>46</v>
      </c>
      <c r="U139" s="53"/>
      <c r="V139" s="53">
        <v>6560</v>
      </c>
      <c r="W139" s="53">
        <v>892</v>
      </c>
      <c r="X139" s="53">
        <v>932</v>
      </c>
      <c r="Y139" s="53">
        <v>705</v>
      </c>
      <c r="Z139" s="5">
        <f aca="true" t="shared" si="34" ref="Z139:Z202">IF(OR(J139="YES",L139="YES"),1,0)</f>
        <v>1</v>
      </c>
      <c r="AA139" s="5">
        <f aca="true" t="shared" si="35" ref="AA139:AA202">IF(OR(M139&lt;600,N139="YES"),1,0)</f>
        <v>1</v>
      </c>
      <c r="AB139" s="5">
        <f aca="true" t="shared" si="36" ref="AB139:AB202">IF(AND(OR(J139="YES",L139="YES"),(Z139=0)),"Trouble",0)</f>
        <v>0</v>
      </c>
      <c r="AC139" s="5">
        <f aca="true" t="shared" si="37" ref="AC139:AC202">IF(AND(OR(M139&lt;600,N139="YES"),(AA139=0)),"Trouble",0)</f>
        <v>0</v>
      </c>
      <c r="AD139" s="5">
        <f aca="true" t="shared" si="38" ref="AD139:AD202">IF(AND(AND(J139="NO",L139="NO"),(O139="YES")),"Trouble",0)</f>
        <v>0</v>
      </c>
      <c r="AE139" s="5">
        <f aca="true" t="shared" si="39" ref="AE139:AE202">IF(AND(AND(M139&gt;=600,N139="NO"),(O139="YES")),"Trouble",0)</f>
        <v>0</v>
      </c>
      <c r="AF139" s="55" t="str">
        <f aca="true" t="shared" si="40" ref="AF139:AF202">IF(AND(Z139=1,AA139=1),"SRSA",0)</f>
        <v>SRSA</v>
      </c>
      <c r="AG139" s="55">
        <f aca="true" t="shared" si="41" ref="AG139:AG202">IF(AND(AF139=0,O139="YES"),"Trouble",0)</f>
        <v>0</v>
      </c>
      <c r="AH139" s="55">
        <f aca="true" t="shared" si="42" ref="AH139:AH202">IF(AND(AF139="SRSA",O139="NO"),"Trouble",0)</f>
        <v>0</v>
      </c>
      <c r="AI139" s="5">
        <f aca="true" t="shared" si="43" ref="AI139:AI202">IF(S139="YES",1,0)</f>
        <v>1</v>
      </c>
      <c r="AJ139" s="5">
        <f aca="true" t="shared" si="44" ref="AJ139:AJ202">IF(P139&gt;=20,1,0)</f>
        <v>1</v>
      </c>
      <c r="AK139" s="5" t="str">
        <f aca="true" t="shared" si="45" ref="AK139:AK202">IF(AND(AI139=1,AJ139=1),"Initial",0)</f>
        <v>Initial</v>
      </c>
      <c r="AL139" s="5" t="str">
        <f aca="true" t="shared" si="46" ref="AL139:AL202">IF(AND(AF139="SRSA",AK139="Initial"),"SRSA",0)</f>
        <v>SRSA</v>
      </c>
      <c r="AM139" s="5">
        <f aca="true" t="shared" si="47" ref="AM139:AM202">IF(AND(AK139="Initial",AL139=0),"RLIS",0)</f>
        <v>0</v>
      </c>
      <c r="AN139" s="5">
        <f aca="true" t="shared" si="48" ref="AN139:AN202">IF(AND(AM139=0,U139="YES"),"Trouble",0)</f>
        <v>0</v>
      </c>
      <c r="AO139" s="5">
        <f aca="true" t="shared" si="49" ref="AO139:AO202">IF(AND(U139="NO",AM139="RLIS"),"Trouble",0)</f>
        <v>0</v>
      </c>
      <c r="AP139" s="58">
        <f t="shared" si="33"/>
        <v>9089</v>
      </c>
    </row>
    <row r="140" spans="1:42" s="5" customFormat="1" ht="12.75">
      <c r="A140" s="5">
        <v>3011550</v>
      </c>
      <c r="B140" s="5">
        <v>786</v>
      </c>
      <c r="C140" s="5" t="s">
        <v>402</v>
      </c>
      <c r="D140" s="5" t="s">
        <v>403</v>
      </c>
      <c r="E140" s="5" t="s">
        <v>404</v>
      </c>
      <c r="F140" s="50">
        <v>59226</v>
      </c>
      <c r="G140" s="51" t="s">
        <v>44</v>
      </c>
      <c r="H140" s="5">
        <v>4067662342</v>
      </c>
      <c r="I140" s="52">
        <v>7</v>
      </c>
      <c r="J140" s="52" t="s">
        <v>45</v>
      </c>
      <c r="K140" s="5" t="s">
        <v>46</v>
      </c>
      <c r="L140" s="53"/>
      <c r="M140" s="53">
        <v>42</v>
      </c>
      <c r="N140" s="53" t="s">
        <v>45</v>
      </c>
      <c r="O140" s="53" t="s">
        <v>45</v>
      </c>
      <c r="P140" s="54">
        <v>19.402985075</v>
      </c>
      <c r="Q140" s="5" t="s">
        <v>46</v>
      </c>
      <c r="R140" s="5" t="s">
        <v>46</v>
      </c>
      <c r="S140" s="5" t="s">
        <v>45</v>
      </c>
      <c r="T140" s="5" t="s">
        <v>46</v>
      </c>
      <c r="U140" s="53"/>
      <c r="V140" s="53">
        <v>4783</v>
      </c>
      <c r="W140" s="53">
        <v>609</v>
      </c>
      <c r="X140" s="53">
        <v>742</v>
      </c>
      <c r="Y140" s="53">
        <v>795</v>
      </c>
      <c r="Z140" s="5">
        <f t="shared" si="34"/>
        <v>1</v>
      </c>
      <c r="AA140" s="5">
        <f t="shared" si="35"/>
        <v>1</v>
      </c>
      <c r="AB140" s="5">
        <f t="shared" si="36"/>
        <v>0</v>
      </c>
      <c r="AC140" s="5">
        <f t="shared" si="37"/>
        <v>0</v>
      </c>
      <c r="AD140" s="5">
        <f t="shared" si="38"/>
        <v>0</v>
      </c>
      <c r="AE140" s="5">
        <f t="shared" si="39"/>
        <v>0</v>
      </c>
      <c r="AF140" s="55" t="str">
        <f t="shared" si="40"/>
        <v>SRSA</v>
      </c>
      <c r="AG140" s="55">
        <f t="shared" si="41"/>
        <v>0</v>
      </c>
      <c r="AH140" s="55">
        <f t="shared" si="42"/>
        <v>0</v>
      </c>
      <c r="AI140" s="5">
        <f t="shared" si="43"/>
        <v>1</v>
      </c>
      <c r="AJ140" s="5">
        <f t="shared" si="44"/>
        <v>0</v>
      </c>
      <c r="AK140" s="5">
        <f t="shared" si="45"/>
        <v>0</v>
      </c>
      <c r="AL140" s="5">
        <f t="shared" si="46"/>
        <v>0</v>
      </c>
      <c r="AM140" s="5">
        <f t="shared" si="47"/>
        <v>0</v>
      </c>
      <c r="AN140" s="5">
        <f t="shared" si="48"/>
        <v>0</v>
      </c>
      <c r="AO140" s="5">
        <f t="shared" si="49"/>
        <v>0</v>
      </c>
      <c r="AP140" s="58">
        <f t="shared" si="33"/>
        <v>6929</v>
      </c>
    </row>
    <row r="141" spans="1:42" s="5" customFormat="1" ht="12.75">
      <c r="A141" s="5">
        <v>3011580</v>
      </c>
      <c r="B141" s="5">
        <v>787</v>
      </c>
      <c r="C141" s="5" t="s">
        <v>405</v>
      </c>
      <c r="D141" s="5" t="s">
        <v>403</v>
      </c>
      <c r="E141" s="5" t="s">
        <v>404</v>
      </c>
      <c r="F141" s="50">
        <v>59226</v>
      </c>
      <c r="G141" s="51" t="s">
        <v>44</v>
      </c>
      <c r="H141" s="5">
        <v>4067662342</v>
      </c>
      <c r="I141" s="52">
        <v>7</v>
      </c>
      <c r="J141" s="52" t="s">
        <v>45</v>
      </c>
      <c r="K141" s="5" t="s">
        <v>46</v>
      </c>
      <c r="L141" s="53"/>
      <c r="M141" s="53">
        <v>25</v>
      </c>
      <c r="N141" s="53" t="s">
        <v>45</v>
      </c>
      <c r="O141" s="53" t="s">
        <v>45</v>
      </c>
      <c r="P141" s="54">
        <v>9.0909090909</v>
      </c>
      <c r="Q141" s="5" t="s">
        <v>46</v>
      </c>
      <c r="R141" s="5" t="s">
        <v>46</v>
      </c>
      <c r="S141" s="5" t="s">
        <v>45</v>
      </c>
      <c r="T141" s="5" t="s">
        <v>46</v>
      </c>
      <c r="U141" s="53"/>
      <c r="V141" s="53">
        <v>2024</v>
      </c>
      <c r="W141" s="53">
        <v>0</v>
      </c>
      <c r="X141" s="53">
        <v>174</v>
      </c>
      <c r="Y141" s="53">
        <v>422</v>
      </c>
      <c r="Z141" s="5">
        <f t="shared" si="34"/>
        <v>1</v>
      </c>
      <c r="AA141" s="5">
        <f t="shared" si="35"/>
        <v>1</v>
      </c>
      <c r="AB141" s="5">
        <f t="shared" si="36"/>
        <v>0</v>
      </c>
      <c r="AC141" s="5">
        <f t="shared" si="37"/>
        <v>0</v>
      </c>
      <c r="AD141" s="5">
        <f t="shared" si="38"/>
        <v>0</v>
      </c>
      <c r="AE141" s="5">
        <f t="shared" si="39"/>
        <v>0</v>
      </c>
      <c r="AF141" s="55" t="str">
        <f t="shared" si="40"/>
        <v>SRSA</v>
      </c>
      <c r="AG141" s="55">
        <f t="shared" si="41"/>
        <v>0</v>
      </c>
      <c r="AH141" s="55">
        <f t="shared" si="42"/>
        <v>0</v>
      </c>
      <c r="AI141" s="5">
        <f t="shared" si="43"/>
        <v>1</v>
      </c>
      <c r="AJ141" s="5">
        <f t="shared" si="44"/>
        <v>0</v>
      </c>
      <c r="AK141" s="5">
        <f t="shared" si="45"/>
        <v>0</v>
      </c>
      <c r="AL141" s="5">
        <f t="shared" si="46"/>
        <v>0</v>
      </c>
      <c r="AM141" s="5">
        <f t="shared" si="47"/>
        <v>0</v>
      </c>
      <c r="AN141" s="5">
        <f t="shared" si="48"/>
        <v>0</v>
      </c>
      <c r="AO141" s="5">
        <f t="shared" si="49"/>
        <v>0</v>
      </c>
      <c r="AP141" s="58">
        <f aca="true" t="shared" si="50" ref="AP141:AP204">SUM(V141:Y141)</f>
        <v>2620</v>
      </c>
    </row>
    <row r="142" spans="1:42" s="5" customFormat="1" ht="12.75">
      <c r="A142" s="5">
        <v>3011610</v>
      </c>
      <c r="B142" s="5">
        <v>71</v>
      </c>
      <c r="C142" s="5" t="s">
        <v>406</v>
      </c>
      <c r="D142" s="5" t="s">
        <v>407</v>
      </c>
      <c r="E142" s="5" t="s">
        <v>408</v>
      </c>
      <c r="F142" s="50">
        <v>59029</v>
      </c>
      <c r="G142" s="51" t="s">
        <v>44</v>
      </c>
      <c r="H142" s="5">
        <v>4066687755</v>
      </c>
      <c r="I142" s="52">
        <v>7</v>
      </c>
      <c r="J142" s="52" t="s">
        <v>45</v>
      </c>
      <c r="K142" s="5" t="s">
        <v>46</v>
      </c>
      <c r="L142" s="53"/>
      <c r="M142" s="53">
        <v>102</v>
      </c>
      <c r="N142" s="53" t="s">
        <v>45</v>
      </c>
      <c r="O142" s="53" t="s">
        <v>45</v>
      </c>
      <c r="P142" s="54">
        <v>24.161073826</v>
      </c>
      <c r="Q142" s="5" t="s">
        <v>45</v>
      </c>
      <c r="R142" s="5" t="s">
        <v>45</v>
      </c>
      <c r="S142" s="5" t="s">
        <v>45</v>
      </c>
      <c r="T142" s="5" t="s">
        <v>46</v>
      </c>
      <c r="U142" s="53"/>
      <c r="V142" s="53">
        <v>8090</v>
      </c>
      <c r="W142" s="53">
        <v>927</v>
      </c>
      <c r="X142" s="53">
        <v>1159</v>
      </c>
      <c r="Y142" s="53">
        <v>1144</v>
      </c>
      <c r="Z142" s="5">
        <f t="shared" si="34"/>
        <v>1</v>
      </c>
      <c r="AA142" s="5">
        <f t="shared" si="35"/>
        <v>1</v>
      </c>
      <c r="AB142" s="5">
        <f t="shared" si="36"/>
        <v>0</v>
      </c>
      <c r="AC142" s="5">
        <f t="shared" si="37"/>
        <v>0</v>
      </c>
      <c r="AD142" s="5">
        <f t="shared" si="38"/>
        <v>0</v>
      </c>
      <c r="AE142" s="5">
        <f t="shared" si="39"/>
        <v>0</v>
      </c>
      <c r="AF142" s="55" t="str">
        <f t="shared" si="40"/>
        <v>SRSA</v>
      </c>
      <c r="AG142" s="55">
        <f t="shared" si="41"/>
        <v>0</v>
      </c>
      <c r="AH142" s="55">
        <f t="shared" si="42"/>
        <v>0</v>
      </c>
      <c r="AI142" s="5">
        <f t="shared" si="43"/>
        <v>1</v>
      </c>
      <c r="AJ142" s="5">
        <f t="shared" si="44"/>
        <v>1</v>
      </c>
      <c r="AK142" s="5" t="str">
        <f t="shared" si="45"/>
        <v>Initial</v>
      </c>
      <c r="AL142" s="5" t="str">
        <f t="shared" si="46"/>
        <v>SRSA</v>
      </c>
      <c r="AM142" s="5">
        <f t="shared" si="47"/>
        <v>0</v>
      </c>
      <c r="AN142" s="5">
        <f t="shared" si="48"/>
        <v>0</v>
      </c>
      <c r="AO142" s="5">
        <f t="shared" si="49"/>
        <v>0</v>
      </c>
      <c r="AP142" s="58">
        <f t="shared" si="50"/>
        <v>11320</v>
      </c>
    </row>
    <row r="143" spans="1:42" s="5" customFormat="1" ht="12.75">
      <c r="A143" s="5">
        <v>3011650</v>
      </c>
      <c r="B143" s="5">
        <v>72</v>
      </c>
      <c r="C143" s="5" t="s">
        <v>409</v>
      </c>
      <c r="D143" s="5" t="s">
        <v>407</v>
      </c>
      <c r="E143" s="5" t="s">
        <v>408</v>
      </c>
      <c r="F143" s="50">
        <v>59029</v>
      </c>
      <c r="G143" s="51" t="s">
        <v>44</v>
      </c>
      <c r="H143" s="5">
        <v>4066687755</v>
      </c>
      <c r="I143" s="52">
        <v>7</v>
      </c>
      <c r="J143" s="52" t="s">
        <v>45</v>
      </c>
      <c r="K143" s="5" t="s">
        <v>46</v>
      </c>
      <c r="L143" s="53"/>
      <c r="M143" s="53">
        <v>51</v>
      </c>
      <c r="N143" s="53" t="s">
        <v>45</v>
      </c>
      <c r="O143" s="53" t="s">
        <v>45</v>
      </c>
      <c r="P143" s="54">
        <v>22.784810127</v>
      </c>
      <c r="Q143" s="5" t="s">
        <v>45</v>
      </c>
      <c r="R143" s="5" t="s">
        <v>46</v>
      </c>
      <c r="S143" s="5" t="s">
        <v>45</v>
      </c>
      <c r="T143" s="5" t="s">
        <v>46</v>
      </c>
      <c r="U143" s="53"/>
      <c r="V143" s="53">
        <v>7723</v>
      </c>
      <c r="W143" s="53">
        <v>1017</v>
      </c>
      <c r="X143" s="53">
        <v>997</v>
      </c>
      <c r="Y143" s="53">
        <v>689</v>
      </c>
      <c r="Z143" s="5">
        <f t="shared" si="34"/>
        <v>1</v>
      </c>
      <c r="AA143" s="5">
        <f t="shared" si="35"/>
        <v>1</v>
      </c>
      <c r="AB143" s="5">
        <f t="shared" si="36"/>
        <v>0</v>
      </c>
      <c r="AC143" s="5">
        <f t="shared" si="37"/>
        <v>0</v>
      </c>
      <c r="AD143" s="5">
        <f t="shared" si="38"/>
        <v>0</v>
      </c>
      <c r="AE143" s="5">
        <f t="shared" si="39"/>
        <v>0</v>
      </c>
      <c r="AF143" s="55" t="str">
        <f t="shared" si="40"/>
        <v>SRSA</v>
      </c>
      <c r="AG143" s="55">
        <f t="shared" si="41"/>
        <v>0</v>
      </c>
      <c r="AH143" s="55">
        <f t="shared" si="42"/>
        <v>0</v>
      </c>
      <c r="AI143" s="5">
        <f t="shared" si="43"/>
        <v>1</v>
      </c>
      <c r="AJ143" s="5">
        <f t="shared" si="44"/>
        <v>1</v>
      </c>
      <c r="AK143" s="5" t="str">
        <f t="shared" si="45"/>
        <v>Initial</v>
      </c>
      <c r="AL143" s="5" t="str">
        <f t="shared" si="46"/>
        <v>SRSA</v>
      </c>
      <c r="AM143" s="5">
        <f t="shared" si="47"/>
        <v>0</v>
      </c>
      <c r="AN143" s="5">
        <f t="shared" si="48"/>
        <v>0</v>
      </c>
      <c r="AO143" s="5">
        <f t="shared" si="49"/>
        <v>0</v>
      </c>
      <c r="AP143" s="58">
        <f t="shared" si="50"/>
        <v>10426</v>
      </c>
    </row>
    <row r="144" spans="1:42" s="5" customFormat="1" ht="12.75">
      <c r="A144" s="5">
        <v>3011670</v>
      </c>
      <c r="B144" s="5">
        <v>774</v>
      </c>
      <c r="C144" s="5" t="s">
        <v>410</v>
      </c>
      <c r="D144" s="5" t="s">
        <v>411</v>
      </c>
      <c r="E144" s="5" t="s">
        <v>412</v>
      </c>
      <c r="F144" s="50">
        <v>59201</v>
      </c>
      <c r="G144" s="51" t="s">
        <v>44</v>
      </c>
      <c r="H144" s="5">
        <v>4066532501</v>
      </c>
      <c r="I144" s="52">
        <v>7</v>
      </c>
      <c r="J144" s="52" t="s">
        <v>45</v>
      </c>
      <c r="K144" s="5" t="s">
        <v>45</v>
      </c>
      <c r="L144" s="53"/>
      <c r="M144" s="53">
        <v>137</v>
      </c>
      <c r="N144" s="53" t="s">
        <v>45</v>
      </c>
      <c r="O144" s="53" t="s">
        <v>45</v>
      </c>
      <c r="P144" s="54">
        <v>14.285714286</v>
      </c>
      <c r="Q144" s="5" t="s">
        <v>46</v>
      </c>
      <c r="R144" s="5" t="s">
        <v>45</v>
      </c>
      <c r="S144" s="5" t="s">
        <v>45</v>
      </c>
      <c r="T144" s="5" t="s">
        <v>46</v>
      </c>
      <c r="U144" s="53"/>
      <c r="V144" s="53">
        <v>10261</v>
      </c>
      <c r="W144" s="53">
        <v>1133</v>
      </c>
      <c r="X144" s="53">
        <v>1351</v>
      </c>
      <c r="Y144" s="53">
        <v>1344</v>
      </c>
      <c r="Z144" s="5">
        <f t="shared" si="34"/>
        <v>1</v>
      </c>
      <c r="AA144" s="5">
        <f t="shared" si="35"/>
        <v>1</v>
      </c>
      <c r="AB144" s="5">
        <f t="shared" si="36"/>
        <v>0</v>
      </c>
      <c r="AC144" s="5">
        <f t="shared" si="37"/>
        <v>0</v>
      </c>
      <c r="AD144" s="5">
        <f t="shared" si="38"/>
        <v>0</v>
      </c>
      <c r="AE144" s="5">
        <f t="shared" si="39"/>
        <v>0</v>
      </c>
      <c r="AF144" s="55" t="str">
        <f t="shared" si="40"/>
        <v>SRSA</v>
      </c>
      <c r="AG144" s="55">
        <f t="shared" si="41"/>
        <v>0</v>
      </c>
      <c r="AH144" s="55">
        <f t="shared" si="42"/>
        <v>0</v>
      </c>
      <c r="AI144" s="5">
        <f t="shared" si="43"/>
        <v>1</v>
      </c>
      <c r="AJ144" s="5">
        <f t="shared" si="44"/>
        <v>0</v>
      </c>
      <c r="AK144" s="5">
        <f t="shared" si="45"/>
        <v>0</v>
      </c>
      <c r="AL144" s="5">
        <f t="shared" si="46"/>
        <v>0</v>
      </c>
      <c r="AM144" s="5">
        <f t="shared" si="47"/>
        <v>0</v>
      </c>
      <c r="AN144" s="5">
        <f t="shared" si="48"/>
        <v>0</v>
      </c>
      <c r="AO144" s="5">
        <f t="shared" si="49"/>
        <v>0</v>
      </c>
      <c r="AP144" s="58">
        <f t="shared" si="50"/>
        <v>14089</v>
      </c>
    </row>
    <row r="145" spans="1:42" s="5" customFormat="1" ht="12.75">
      <c r="A145" s="5">
        <v>3011730</v>
      </c>
      <c r="B145" s="5">
        <v>915</v>
      </c>
      <c r="C145" s="5" t="s">
        <v>413</v>
      </c>
      <c r="D145" s="5" t="s">
        <v>414</v>
      </c>
      <c r="E145" s="5" t="s">
        <v>68</v>
      </c>
      <c r="F145" s="50">
        <v>59444</v>
      </c>
      <c r="G145" s="51" t="s">
        <v>44</v>
      </c>
      <c r="H145" s="5">
        <v>4064322125</v>
      </c>
      <c r="I145" s="52">
        <v>7</v>
      </c>
      <c r="J145" s="52" t="s">
        <v>45</v>
      </c>
      <c r="K145" s="5" t="s">
        <v>46</v>
      </c>
      <c r="L145" s="53"/>
      <c r="M145" s="53">
        <v>9</v>
      </c>
      <c r="N145" s="53" t="s">
        <v>45</v>
      </c>
      <c r="O145" s="53" t="s">
        <v>45</v>
      </c>
      <c r="P145" s="54">
        <v>14.285714286</v>
      </c>
      <c r="Q145" s="5" t="s">
        <v>46</v>
      </c>
      <c r="R145" s="5" t="s">
        <v>46</v>
      </c>
      <c r="S145" s="5" t="s">
        <v>45</v>
      </c>
      <c r="T145" s="5" t="s">
        <v>46</v>
      </c>
      <c r="U145" s="53"/>
      <c r="V145" s="53">
        <v>2716</v>
      </c>
      <c r="W145" s="53">
        <v>334</v>
      </c>
      <c r="X145" s="53">
        <v>279</v>
      </c>
      <c r="Y145" s="53">
        <v>619</v>
      </c>
      <c r="Z145" s="5">
        <f t="shared" si="34"/>
        <v>1</v>
      </c>
      <c r="AA145" s="5">
        <f t="shared" si="35"/>
        <v>1</v>
      </c>
      <c r="AB145" s="5">
        <f t="shared" si="36"/>
        <v>0</v>
      </c>
      <c r="AC145" s="5">
        <f t="shared" si="37"/>
        <v>0</v>
      </c>
      <c r="AD145" s="5">
        <f t="shared" si="38"/>
        <v>0</v>
      </c>
      <c r="AE145" s="5">
        <f t="shared" si="39"/>
        <v>0</v>
      </c>
      <c r="AF145" s="55" t="str">
        <f t="shared" si="40"/>
        <v>SRSA</v>
      </c>
      <c r="AG145" s="55">
        <f t="shared" si="41"/>
        <v>0</v>
      </c>
      <c r="AH145" s="55">
        <f t="shared" si="42"/>
        <v>0</v>
      </c>
      <c r="AI145" s="5">
        <f t="shared" si="43"/>
        <v>1</v>
      </c>
      <c r="AJ145" s="5">
        <f t="shared" si="44"/>
        <v>0</v>
      </c>
      <c r="AK145" s="5">
        <f t="shared" si="45"/>
        <v>0</v>
      </c>
      <c r="AL145" s="5">
        <f t="shared" si="46"/>
        <v>0</v>
      </c>
      <c r="AM145" s="5">
        <f t="shared" si="47"/>
        <v>0</v>
      </c>
      <c r="AN145" s="5">
        <f t="shared" si="48"/>
        <v>0</v>
      </c>
      <c r="AO145" s="5">
        <f t="shared" si="49"/>
        <v>0</v>
      </c>
      <c r="AP145" s="58">
        <f t="shared" si="50"/>
        <v>3948</v>
      </c>
    </row>
    <row r="146" spans="1:42" s="5" customFormat="1" ht="12.75">
      <c r="A146" s="5">
        <v>3011790</v>
      </c>
      <c r="B146" s="5">
        <v>364</v>
      </c>
      <c r="C146" s="5" t="s">
        <v>415</v>
      </c>
      <c r="D146" s="5" t="s">
        <v>416</v>
      </c>
      <c r="E146" s="5" t="s">
        <v>417</v>
      </c>
      <c r="F146" s="50">
        <v>59730</v>
      </c>
      <c r="G146" s="51" t="s">
        <v>44</v>
      </c>
      <c r="H146" s="5">
        <v>4067634415</v>
      </c>
      <c r="I146" s="52">
        <v>7</v>
      </c>
      <c r="J146" s="52" t="s">
        <v>45</v>
      </c>
      <c r="K146" s="5" t="s">
        <v>46</v>
      </c>
      <c r="L146" s="53"/>
      <c r="M146" s="53">
        <v>135</v>
      </c>
      <c r="N146" s="53" t="s">
        <v>46</v>
      </c>
      <c r="O146" s="53" t="s">
        <v>45</v>
      </c>
      <c r="P146" s="54">
        <v>8.4745762712</v>
      </c>
      <c r="Q146" s="5" t="s">
        <v>46</v>
      </c>
      <c r="R146" s="5" t="s">
        <v>46</v>
      </c>
      <c r="S146" s="5" t="s">
        <v>45</v>
      </c>
      <c r="T146" s="5" t="s">
        <v>46</v>
      </c>
      <c r="U146" s="53"/>
      <c r="V146" s="53">
        <v>9407</v>
      </c>
      <c r="W146" s="53">
        <v>769</v>
      </c>
      <c r="X146" s="53">
        <v>1211</v>
      </c>
      <c r="Y146" s="53">
        <v>1459</v>
      </c>
      <c r="Z146" s="5">
        <f t="shared" si="34"/>
        <v>1</v>
      </c>
      <c r="AA146" s="5">
        <f t="shared" si="35"/>
        <v>1</v>
      </c>
      <c r="AB146" s="5">
        <f t="shared" si="36"/>
        <v>0</v>
      </c>
      <c r="AC146" s="5">
        <f t="shared" si="37"/>
        <v>0</v>
      </c>
      <c r="AD146" s="5">
        <f t="shared" si="38"/>
        <v>0</v>
      </c>
      <c r="AE146" s="5">
        <f t="shared" si="39"/>
        <v>0</v>
      </c>
      <c r="AF146" s="55" t="str">
        <f t="shared" si="40"/>
        <v>SRSA</v>
      </c>
      <c r="AG146" s="55">
        <f t="shared" si="41"/>
        <v>0</v>
      </c>
      <c r="AH146" s="55">
        <f t="shared" si="42"/>
        <v>0</v>
      </c>
      <c r="AI146" s="5">
        <f t="shared" si="43"/>
        <v>1</v>
      </c>
      <c r="AJ146" s="5">
        <f t="shared" si="44"/>
        <v>0</v>
      </c>
      <c r="AK146" s="5">
        <f t="shared" si="45"/>
        <v>0</v>
      </c>
      <c r="AL146" s="5">
        <f t="shared" si="46"/>
        <v>0</v>
      </c>
      <c r="AM146" s="5">
        <f t="shared" si="47"/>
        <v>0</v>
      </c>
      <c r="AN146" s="5">
        <f t="shared" si="48"/>
        <v>0</v>
      </c>
      <c r="AO146" s="5">
        <f t="shared" si="49"/>
        <v>0</v>
      </c>
      <c r="AP146" s="58">
        <f t="shared" si="50"/>
        <v>12846</v>
      </c>
    </row>
    <row r="147" spans="1:42" s="5" customFormat="1" ht="12.75">
      <c r="A147" s="5">
        <v>3011820</v>
      </c>
      <c r="B147" s="5">
        <v>614</v>
      </c>
      <c r="C147" s="5" t="s">
        <v>418</v>
      </c>
      <c r="D147" s="5" t="s">
        <v>419</v>
      </c>
      <c r="E147" s="5" t="s">
        <v>420</v>
      </c>
      <c r="F147" s="50">
        <v>59030</v>
      </c>
      <c r="G147" s="51" t="s">
        <v>44</v>
      </c>
      <c r="H147" s="5">
        <v>4068487563</v>
      </c>
      <c r="I147" s="52">
        <v>7</v>
      </c>
      <c r="J147" s="52" t="s">
        <v>45</v>
      </c>
      <c r="K147" s="5" t="s">
        <v>46</v>
      </c>
      <c r="L147" s="53"/>
      <c r="M147" s="53">
        <v>134</v>
      </c>
      <c r="N147" s="53" t="s">
        <v>45</v>
      </c>
      <c r="O147" s="53" t="s">
        <v>45</v>
      </c>
      <c r="P147" s="54">
        <v>5.0561797753</v>
      </c>
      <c r="Q147" s="5" t="s">
        <v>46</v>
      </c>
      <c r="R147" s="5" t="s">
        <v>46</v>
      </c>
      <c r="S147" s="5" t="s">
        <v>45</v>
      </c>
      <c r="T147" s="5" t="s">
        <v>46</v>
      </c>
      <c r="U147" s="53"/>
      <c r="V147" s="53">
        <v>6823</v>
      </c>
      <c r="W147" s="53">
        <v>434</v>
      </c>
      <c r="X147" s="53">
        <v>978</v>
      </c>
      <c r="Y147" s="53">
        <v>1418</v>
      </c>
      <c r="Z147" s="5">
        <f t="shared" si="34"/>
        <v>1</v>
      </c>
      <c r="AA147" s="5">
        <f t="shared" si="35"/>
        <v>1</v>
      </c>
      <c r="AB147" s="5">
        <f t="shared" si="36"/>
        <v>0</v>
      </c>
      <c r="AC147" s="5">
        <f t="shared" si="37"/>
        <v>0</v>
      </c>
      <c r="AD147" s="5">
        <f t="shared" si="38"/>
        <v>0</v>
      </c>
      <c r="AE147" s="5">
        <f t="shared" si="39"/>
        <v>0</v>
      </c>
      <c r="AF147" s="55" t="str">
        <f t="shared" si="40"/>
        <v>SRSA</v>
      </c>
      <c r="AG147" s="55">
        <f t="shared" si="41"/>
        <v>0</v>
      </c>
      <c r="AH147" s="55">
        <f t="shared" si="42"/>
        <v>0</v>
      </c>
      <c r="AI147" s="5">
        <f t="shared" si="43"/>
        <v>1</v>
      </c>
      <c r="AJ147" s="5">
        <f t="shared" si="44"/>
        <v>0</v>
      </c>
      <c r="AK147" s="5">
        <f t="shared" si="45"/>
        <v>0</v>
      </c>
      <c r="AL147" s="5">
        <f t="shared" si="46"/>
        <v>0</v>
      </c>
      <c r="AM147" s="5">
        <f t="shared" si="47"/>
        <v>0</v>
      </c>
      <c r="AN147" s="5">
        <f t="shared" si="48"/>
        <v>0</v>
      </c>
      <c r="AO147" s="5">
        <f t="shared" si="49"/>
        <v>0</v>
      </c>
      <c r="AP147" s="58">
        <f t="shared" si="50"/>
        <v>9653</v>
      </c>
    </row>
    <row r="148" spans="1:42" s="5" customFormat="1" ht="12.75">
      <c r="A148" s="5">
        <v>3011850</v>
      </c>
      <c r="B148" s="5">
        <v>1191</v>
      </c>
      <c r="C148" s="5" t="s">
        <v>421</v>
      </c>
      <c r="D148" s="5" t="s">
        <v>419</v>
      </c>
      <c r="E148" s="5" t="s">
        <v>420</v>
      </c>
      <c r="F148" s="50">
        <v>59030</v>
      </c>
      <c r="G148" s="51" t="s">
        <v>44</v>
      </c>
      <c r="H148" s="5">
        <v>4068487563</v>
      </c>
      <c r="I148" s="52">
        <v>7</v>
      </c>
      <c r="J148" s="52" t="s">
        <v>45</v>
      </c>
      <c r="K148" s="5" t="s">
        <v>46</v>
      </c>
      <c r="L148" s="53"/>
      <c r="M148" s="53">
        <v>91</v>
      </c>
      <c r="N148" s="53" t="s">
        <v>45</v>
      </c>
      <c r="O148" s="53" t="s">
        <v>45</v>
      </c>
      <c r="P148" s="54">
        <v>19.35483871</v>
      </c>
      <c r="Q148" s="5" t="s">
        <v>46</v>
      </c>
      <c r="R148" s="5" t="s">
        <v>46</v>
      </c>
      <c r="S148" s="5" t="s">
        <v>45</v>
      </c>
      <c r="T148" s="5" t="s">
        <v>46</v>
      </c>
      <c r="U148" s="53"/>
      <c r="V148" s="53">
        <v>3304</v>
      </c>
      <c r="W148" s="53">
        <v>0</v>
      </c>
      <c r="X148" s="53">
        <v>394</v>
      </c>
      <c r="Y148" s="53">
        <v>812</v>
      </c>
      <c r="Z148" s="5">
        <f t="shared" si="34"/>
        <v>1</v>
      </c>
      <c r="AA148" s="5">
        <f t="shared" si="35"/>
        <v>1</v>
      </c>
      <c r="AB148" s="5">
        <f t="shared" si="36"/>
        <v>0</v>
      </c>
      <c r="AC148" s="5">
        <f t="shared" si="37"/>
        <v>0</v>
      </c>
      <c r="AD148" s="5">
        <f t="shared" si="38"/>
        <v>0</v>
      </c>
      <c r="AE148" s="5">
        <f t="shared" si="39"/>
        <v>0</v>
      </c>
      <c r="AF148" s="55" t="str">
        <f t="shared" si="40"/>
        <v>SRSA</v>
      </c>
      <c r="AG148" s="55">
        <f t="shared" si="41"/>
        <v>0</v>
      </c>
      <c r="AH148" s="55">
        <f t="shared" si="42"/>
        <v>0</v>
      </c>
      <c r="AI148" s="5">
        <f t="shared" si="43"/>
        <v>1</v>
      </c>
      <c r="AJ148" s="5">
        <f t="shared" si="44"/>
        <v>0</v>
      </c>
      <c r="AK148" s="5">
        <f t="shared" si="45"/>
        <v>0</v>
      </c>
      <c r="AL148" s="5">
        <f t="shared" si="46"/>
        <v>0</v>
      </c>
      <c r="AM148" s="5">
        <f t="shared" si="47"/>
        <v>0</v>
      </c>
      <c r="AN148" s="5">
        <f t="shared" si="48"/>
        <v>0</v>
      </c>
      <c r="AO148" s="5">
        <f t="shared" si="49"/>
        <v>0</v>
      </c>
      <c r="AP148" s="58">
        <f t="shared" si="50"/>
        <v>4510</v>
      </c>
    </row>
    <row r="149" spans="1:42" s="5" customFormat="1" ht="12.75">
      <c r="A149" s="5">
        <v>3011880</v>
      </c>
      <c r="B149" s="5">
        <v>378</v>
      </c>
      <c r="C149" s="5" t="s">
        <v>422</v>
      </c>
      <c r="D149" s="5" t="s">
        <v>423</v>
      </c>
      <c r="E149" s="5" t="s">
        <v>424</v>
      </c>
      <c r="F149" s="50">
        <v>59337</v>
      </c>
      <c r="G149" s="51" t="s">
        <v>44</v>
      </c>
      <c r="H149" s="5">
        <v>4065572259</v>
      </c>
      <c r="I149" s="52">
        <v>7</v>
      </c>
      <c r="J149" s="52" t="s">
        <v>45</v>
      </c>
      <c r="K149" s="5" t="s">
        <v>46</v>
      </c>
      <c r="L149" s="53"/>
      <c r="M149" s="53">
        <v>67</v>
      </c>
      <c r="N149" s="53" t="s">
        <v>45</v>
      </c>
      <c r="O149" s="53" t="s">
        <v>45</v>
      </c>
      <c r="P149" s="54">
        <v>30.136986301</v>
      </c>
      <c r="Q149" s="5" t="s">
        <v>45</v>
      </c>
      <c r="R149" s="5" t="s">
        <v>45</v>
      </c>
      <c r="S149" s="5" t="s">
        <v>45</v>
      </c>
      <c r="T149" s="5" t="s">
        <v>46</v>
      </c>
      <c r="U149" s="53"/>
      <c r="V149" s="53">
        <v>5308</v>
      </c>
      <c r="W149" s="53">
        <v>709</v>
      </c>
      <c r="X149" s="53">
        <v>891</v>
      </c>
      <c r="Y149" s="53">
        <v>672</v>
      </c>
      <c r="Z149" s="5">
        <f t="shared" si="34"/>
        <v>1</v>
      </c>
      <c r="AA149" s="5">
        <f t="shared" si="35"/>
        <v>1</v>
      </c>
      <c r="AB149" s="5">
        <f t="shared" si="36"/>
        <v>0</v>
      </c>
      <c r="AC149" s="5">
        <f t="shared" si="37"/>
        <v>0</v>
      </c>
      <c r="AD149" s="5">
        <f t="shared" si="38"/>
        <v>0</v>
      </c>
      <c r="AE149" s="5">
        <f t="shared" si="39"/>
        <v>0</v>
      </c>
      <c r="AF149" s="55" t="str">
        <f t="shared" si="40"/>
        <v>SRSA</v>
      </c>
      <c r="AG149" s="55">
        <f t="shared" si="41"/>
        <v>0</v>
      </c>
      <c r="AH149" s="55">
        <f t="shared" si="42"/>
        <v>0</v>
      </c>
      <c r="AI149" s="5">
        <f t="shared" si="43"/>
        <v>1</v>
      </c>
      <c r="AJ149" s="5">
        <f t="shared" si="44"/>
        <v>1</v>
      </c>
      <c r="AK149" s="5" t="str">
        <f t="shared" si="45"/>
        <v>Initial</v>
      </c>
      <c r="AL149" s="5" t="str">
        <f t="shared" si="46"/>
        <v>SRSA</v>
      </c>
      <c r="AM149" s="5">
        <f t="shared" si="47"/>
        <v>0</v>
      </c>
      <c r="AN149" s="5">
        <f t="shared" si="48"/>
        <v>0</v>
      </c>
      <c r="AO149" s="5">
        <f t="shared" si="49"/>
        <v>0</v>
      </c>
      <c r="AP149" s="58">
        <f t="shared" si="50"/>
        <v>7580</v>
      </c>
    </row>
    <row r="150" spans="1:42" s="5" customFormat="1" ht="12.75">
      <c r="A150" s="5">
        <v>3021480</v>
      </c>
      <c r="B150" s="5">
        <v>718</v>
      </c>
      <c r="C150" s="5" t="s">
        <v>693</v>
      </c>
      <c r="D150" s="5" t="s">
        <v>694</v>
      </c>
      <c r="E150" s="5" t="s">
        <v>695</v>
      </c>
      <c r="F150" s="50">
        <v>59731</v>
      </c>
      <c r="G150" s="51" t="s">
        <v>44</v>
      </c>
      <c r="H150" s="5">
        <v>4068461043</v>
      </c>
      <c r="I150" s="52">
        <v>7</v>
      </c>
      <c r="J150" s="52" t="s">
        <v>45</v>
      </c>
      <c r="K150" s="5" t="s">
        <v>46</v>
      </c>
      <c r="L150" s="53"/>
      <c r="M150" s="53">
        <v>13</v>
      </c>
      <c r="N150" s="53" t="s">
        <v>45</v>
      </c>
      <c r="O150" s="53" t="s">
        <v>45</v>
      </c>
      <c r="P150" s="54">
        <v>50</v>
      </c>
      <c r="Q150" s="5" t="s">
        <v>45</v>
      </c>
      <c r="R150" s="5" t="s">
        <v>45</v>
      </c>
      <c r="S150" s="5" t="s">
        <v>45</v>
      </c>
      <c r="T150" s="5" t="s">
        <v>46</v>
      </c>
      <c r="U150" s="53"/>
      <c r="V150" s="53">
        <v>956</v>
      </c>
      <c r="W150" s="53">
        <v>0</v>
      </c>
      <c r="X150" s="53">
        <v>80</v>
      </c>
      <c r="Y150" s="53">
        <v>586</v>
      </c>
      <c r="Z150" s="5">
        <f t="shared" si="34"/>
        <v>1</v>
      </c>
      <c r="AA150" s="5">
        <f t="shared" si="35"/>
        <v>1</v>
      </c>
      <c r="AB150" s="5">
        <f t="shared" si="36"/>
        <v>0</v>
      </c>
      <c r="AC150" s="5">
        <f t="shared" si="37"/>
        <v>0</v>
      </c>
      <c r="AD150" s="5">
        <f t="shared" si="38"/>
        <v>0</v>
      </c>
      <c r="AE150" s="5">
        <f t="shared" si="39"/>
        <v>0</v>
      </c>
      <c r="AF150" s="55" t="str">
        <f t="shared" si="40"/>
        <v>SRSA</v>
      </c>
      <c r="AG150" s="55">
        <f t="shared" si="41"/>
        <v>0</v>
      </c>
      <c r="AH150" s="55">
        <f t="shared" si="42"/>
        <v>0</v>
      </c>
      <c r="AI150" s="5">
        <f t="shared" si="43"/>
        <v>1</v>
      </c>
      <c r="AJ150" s="5">
        <f t="shared" si="44"/>
        <v>1</v>
      </c>
      <c r="AK150" s="5" t="str">
        <f t="shared" si="45"/>
        <v>Initial</v>
      </c>
      <c r="AL150" s="5" t="str">
        <f t="shared" si="46"/>
        <v>SRSA</v>
      </c>
      <c r="AM150" s="5">
        <f t="shared" si="47"/>
        <v>0</v>
      </c>
      <c r="AN150" s="5">
        <f t="shared" si="48"/>
        <v>0</v>
      </c>
      <c r="AO150" s="5">
        <f t="shared" si="49"/>
        <v>0</v>
      </c>
      <c r="AP150" s="58">
        <f t="shared" si="50"/>
        <v>1622</v>
      </c>
    </row>
    <row r="151" spans="1:42" s="5" customFormat="1" ht="12.75">
      <c r="A151" s="5">
        <v>3012180</v>
      </c>
      <c r="B151" s="5">
        <v>153</v>
      </c>
      <c r="C151" s="5" t="s">
        <v>430</v>
      </c>
      <c r="D151" s="5" t="s">
        <v>431</v>
      </c>
      <c r="E151" s="5" t="s">
        <v>432</v>
      </c>
      <c r="F151" s="50">
        <v>59446</v>
      </c>
      <c r="G151" s="51" t="s">
        <v>44</v>
      </c>
      <c r="H151" s="5">
        <v>4067374371</v>
      </c>
      <c r="I151" s="52">
        <v>7</v>
      </c>
      <c r="J151" s="52" t="s">
        <v>45</v>
      </c>
      <c r="K151" s="5" t="s">
        <v>46</v>
      </c>
      <c r="L151" s="53"/>
      <c r="M151" s="53">
        <v>71</v>
      </c>
      <c r="N151" s="53" t="s">
        <v>45</v>
      </c>
      <c r="O151" s="53" t="s">
        <v>45</v>
      </c>
      <c r="P151" s="54">
        <v>8.5714285714</v>
      </c>
      <c r="Q151" s="5" t="s">
        <v>46</v>
      </c>
      <c r="R151" s="5" t="s">
        <v>46</v>
      </c>
      <c r="S151" s="5" t="s">
        <v>45</v>
      </c>
      <c r="T151" s="5" t="s">
        <v>46</v>
      </c>
      <c r="U151" s="53"/>
      <c r="V151" s="53">
        <v>6831</v>
      </c>
      <c r="W151" s="53">
        <v>835</v>
      </c>
      <c r="X151" s="53">
        <v>1074</v>
      </c>
      <c r="Y151" s="53">
        <v>975</v>
      </c>
      <c r="Z151" s="5">
        <f t="shared" si="34"/>
        <v>1</v>
      </c>
      <c r="AA151" s="5">
        <f t="shared" si="35"/>
        <v>1</v>
      </c>
      <c r="AB151" s="5">
        <f t="shared" si="36"/>
        <v>0</v>
      </c>
      <c r="AC151" s="5">
        <f t="shared" si="37"/>
        <v>0</v>
      </c>
      <c r="AD151" s="5">
        <f t="shared" si="38"/>
        <v>0</v>
      </c>
      <c r="AE151" s="5">
        <f t="shared" si="39"/>
        <v>0</v>
      </c>
      <c r="AF151" s="55" t="str">
        <f t="shared" si="40"/>
        <v>SRSA</v>
      </c>
      <c r="AG151" s="55">
        <f t="shared" si="41"/>
        <v>0</v>
      </c>
      <c r="AH151" s="55">
        <f t="shared" si="42"/>
        <v>0</v>
      </c>
      <c r="AI151" s="5">
        <f t="shared" si="43"/>
        <v>1</v>
      </c>
      <c r="AJ151" s="5">
        <f t="shared" si="44"/>
        <v>0</v>
      </c>
      <c r="AK151" s="5">
        <f t="shared" si="45"/>
        <v>0</v>
      </c>
      <c r="AL151" s="5">
        <f t="shared" si="46"/>
        <v>0</v>
      </c>
      <c r="AM151" s="5">
        <f t="shared" si="47"/>
        <v>0</v>
      </c>
      <c r="AN151" s="5">
        <f t="shared" si="48"/>
        <v>0</v>
      </c>
      <c r="AO151" s="5">
        <f t="shared" si="49"/>
        <v>0</v>
      </c>
      <c r="AP151" s="58">
        <f t="shared" si="50"/>
        <v>9715</v>
      </c>
    </row>
    <row r="152" spans="1:42" s="5" customFormat="1" ht="12.75">
      <c r="A152" s="5">
        <v>3012210</v>
      </c>
      <c r="B152" s="5">
        <v>154</v>
      </c>
      <c r="C152" s="5" t="s">
        <v>433</v>
      </c>
      <c r="D152" s="5" t="s">
        <v>431</v>
      </c>
      <c r="E152" s="5" t="s">
        <v>432</v>
      </c>
      <c r="F152" s="50">
        <v>59446</v>
      </c>
      <c r="G152" s="51" t="s">
        <v>44</v>
      </c>
      <c r="H152" s="5">
        <v>4067374371</v>
      </c>
      <c r="I152" s="52">
        <v>7</v>
      </c>
      <c r="J152" s="52" t="s">
        <v>45</v>
      </c>
      <c r="K152" s="5" t="s">
        <v>46</v>
      </c>
      <c r="L152" s="53"/>
      <c r="M152" s="53">
        <v>44</v>
      </c>
      <c r="N152" s="53" t="s">
        <v>45</v>
      </c>
      <c r="O152" s="53" t="s">
        <v>45</v>
      </c>
      <c r="P152" s="54">
        <v>7.8431372549</v>
      </c>
      <c r="Q152" s="5" t="s">
        <v>46</v>
      </c>
      <c r="R152" s="5" t="s">
        <v>46</v>
      </c>
      <c r="S152" s="5" t="s">
        <v>45</v>
      </c>
      <c r="T152" s="5" t="s">
        <v>46</v>
      </c>
      <c r="U152" s="53"/>
      <c r="V152" s="53">
        <v>2531</v>
      </c>
      <c r="W152" s="53">
        <v>0</v>
      </c>
      <c r="X152" s="53">
        <v>201</v>
      </c>
      <c r="Y152" s="53">
        <v>488</v>
      </c>
      <c r="Z152" s="5">
        <f t="shared" si="34"/>
        <v>1</v>
      </c>
      <c r="AA152" s="5">
        <f t="shared" si="35"/>
        <v>1</v>
      </c>
      <c r="AB152" s="5">
        <f t="shared" si="36"/>
        <v>0</v>
      </c>
      <c r="AC152" s="5">
        <f t="shared" si="37"/>
        <v>0</v>
      </c>
      <c r="AD152" s="5">
        <f t="shared" si="38"/>
        <v>0</v>
      </c>
      <c r="AE152" s="5">
        <f t="shared" si="39"/>
        <v>0</v>
      </c>
      <c r="AF152" s="55" t="str">
        <f t="shared" si="40"/>
        <v>SRSA</v>
      </c>
      <c r="AG152" s="55">
        <f t="shared" si="41"/>
        <v>0</v>
      </c>
      <c r="AH152" s="55">
        <f t="shared" si="42"/>
        <v>0</v>
      </c>
      <c r="AI152" s="5">
        <f t="shared" si="43"/>
        <v>1</v>
      </c>
      <c r="AJ152" s="5">
        <f t="shared" si="44"/>
        <v>0</v>
      </c>
      <c r="AK152" s="5">
        <f t="shared" si="45"/>
        <v>0</v>
      </c>
      <c r="AL152" s="5">
        <f t="shared" si="46"/>
        <v>0</v>
      </c>
      <c r="AM152" s="5">
        <f t="shared" si="47"/>
        <v>0</v>
      </c>
      <c r="AN152" s="5">
        <f t="shared" si="48"/>
        <v>0</v>
      </c>
      <c r="AO152" s="5">
        <f t="shared" si="49"/>
        <v>0</v>
      </c>
      <c r="AP152" s="58">
        <f t="shared" si="50"/>
        <v>3220</v>
      </c>
    </row>
    <row r="153" spans="1:42" s="5" customFormat="1" ht="12.75">
      <c r="A153" s="5">
        <v>3012270</v>
      </c>
      <c r="B153" s="5">
        <v>472</v>
      </c>
      <c r="C153" s="5" t="s">
        <v>434</v>
      </c>
      <c r="D153" s="5" t="s">
        <v>435</v>
      </c>
      <c r="E153" s="5" t="s">
        <v>436</v>
      </c>
      <c r="F153" s="50">
        <v>59447</v>
      </c>
      <c r="G153" s="51" t="s">
        <v>44</v>
      </c>
      <c r="H153" s="5">
        <v>4067354368</v>
      </c>
      <c r="I153" s="52">
        <v>7</v>
      </c>
      <c r="J153" s="52" t="s">
        <v>45</v>
      </c>
      <c r="K153" s="5" t="s">
        <v>46</v>
      </c>
      <c r="L153" s="53"/>
      <c r="M153" s="53">
        <v>76</v>
      </c>
      <c r="N153" s="53" t="s">
        <v>45</v>
      </c>
      <c r="O153" s="53" t="s">
        <v>45</v>
      </c>
      <c r="P153" s="54">
        <v>6.6666666667</v>
      </c>
      <c r="Q153" s="5" t="s">
        <v>46</v>
      </c>
      <c r="R153" s="5" t="s">
        <v>45</v>
      </c>
      <c r="S153" s="5" t="s">
        <v>45</v>
      </c>
      <c r="T153" s="5" t="s">
        <v>46</v>
      </c>
      <c r="U153" s="53"/>
      <c r="V153" s="53">
        <v>4576</v>
      </c>
      <c r="W153" s="53">
        <v>495</v>
      </c>
      <c r="X153" s="53">
        <v>664</v>
      </c>
      <c r="Y153" s="53">
        <v>902</v>
      </c>
      <c r="Z153" s="5">
        <f t="shared" si="34"/>
        <v>1</v>
      </c>
      <c r="AA153" s="5">
        <f t="shared" si="35"/>
        <v>1</v>
      </c>
      <c r="AB153" s="5">
        <f t="shared" si="36"/>
        <v>0</v>
      </c>
      <c r="AC153" s="5">
        <f t="shared" si="37"/>
        <v>0</v>
      </c>
      <c r="AD153" s="5">
        <f t="shared" si="38"/>
        <v>0</v>
      </c>
      <c r="AE153" s="5">
        <f t="shared" si="39"/>
        <v>0</v>
      </c>
      <c r="AF153" s="55" t="str">
        <f t="shared" si="40"/>
        <v>SRSA</v>
      </c>
      <c r="AG153" s="55">
        <f t="shared" si="41"/>
        <v>0</v>
      </c>
      <c r="AH153" s="55">
        <f t="shared" si="42"/>
        <v>0</v>
      </c>
      <c r="AI153" s="5">
        <f t="shared" si="43"/>
        <v>1</v>
      </c>
      <c r="AJ153" s="5">
        <f t="shared" si="44"/>
        <v>0</v>
      </c>
      <c r="AK153" s="5">
        <f t="shared" si="45"/>
        <v>0</v>
      </c>
      <c r="AL153" s="5">
        <f t="shared" si="46"/>
        <v>0</v>
      </c>
      <c r="AM153" s="5">
        <f t="shared" si="47"/>
        <v>0</v>
      </c>
      <c r="AN153" s="5">
        <f t="shared" si="48"/>
        <v>0</v>
      </c>
      <c r="AO153" s="5">
        <f t="shared" si="49"/>
        <v>0</v>
      </c>
      <c r="AP153" s="58">
        <f t="shared" si="50"/>
        <v>6637</v>
      </c>
    </row>
    <row r="154" spans="1:42" s="5" customFormat="1" ht="12.75">
      <c r="A154" s="5">
        <v>3012300</v>
      </c>
      <c r="B154" s="5">
        <v>473</v>
      </c>
      <c r="C154" s="5" t="s">
        <v>437</v>
      </c>
      <c r="D154" s="5" t="s">
        <v>435</v>
      </c>
      <c r="E154" s="5" t="s">
        <v>436</v>
      </c>
      <c r="F154" s="50">
        <v>59447</v>
      </c>
      <c r="G154" s="51" t="s">
        <v>44</v>
      </c>
      <c r="H154" s="5">
        <v>4067354368</v>
      </c>
      <c r="I154" s="52">
        <v>7</v>
      </c>
      <c r="J154" s="52" t="s">
        <v>45</v>
      </c>
      <c r="K154" s="5" t="s">
        <v>46</v>
      </c>
      <c r="L154" s="53"/>
      <c r="M154" s="53">
        <v>35</v>
      </c>
      <c r="N154" s="53" t="s">
        <v>45</v>
      </c>
      <c r="O154" s="53" t="s">
        <v>45</v>
      </c>
      <c r="P154" s="54">
        <v>14.705882353</v>
      </c>
      <c r="Q154" s="5" t="s">
        <v>46</v>
      </c>
      <c r="R154" s="5" t="s">
        <v>45</v>
      </c>
      <c r="S154" s="5" t="s">
        <v>45</v>
      </c>
      <c r="T154" s="5" t="s">
        <v>46</v>
      </c>
      <c r="U154" s="53"/>
      <c r="V154" s="53">
        <v>1854</v>
      </c>
      <c r="W154" s="53">
        <v>0</v>
      </c>
      <c r="X154" s="53">
        <v>172</v>
      </c>
      <c r="Y154" s="53">
        <v>455</v>
      </c>
      <c r="Z154" s="5">
        <f t="shared" si="34"/>
        <v>1</v>
      </c>
      <c r="AA154" s="5">
        <f t="shared" si="35"/>
        <v>1</v>
      </c>
      <c r="AB154" s="5">
        <f t="shared" si="36"/>
        <v>0</v>
      </c>
      <c r="AC154" s="5">
        <f t="shared" si="37"/>
        <v>0</v>
      </c>
      <c r="AD154" s="5">
        <f t="shared" si="38"/>
        <v>0</v>
      </c>
      <c r="AE154" s="5">
        <f t="shared" si="39"/>
        <v>0</v>
      </c>
      <c r="AF154" s="55" t="str">
        <f t="shared" si="40"/>
        <v>SRSA</v>
      </c>
      <c r="AG154" s="55">
        <f t="shared" si="41"/>
        <v>0</v>
      </c>
      <c r="AH154" s="55">
        <f t="shared" si="42"/>
        <v>0</v>
      </c>
      <c r="AI154" s="5">
        <f t="shared" si="43"/>
        <v>1</v>
      </c>
      <c r="AJ154" s="5">
        <f t="shared" si="44"/>
        <v>0</v>
      </c>
      <c r="AK154" s="5">
        <f t="shared" si="45"/>
        <v>0</v>
      </c>
      <c r="AL154" s="5">
        <f t="shared" si="46"/>
        <v>0</v>
      </c>
      <c r="AM154" s="5">
        <f t="shared" si="47"/>
        <v>0</v>
      </c>
      <c r="AN154" s="5">
        <f t="shared" si="48"/>
        <v>0</v>
      </c>
      <c r="AO154" s="5">
        <f t="shared" si="49"/>
        <v>0</v>
      </c>
      <c r="AP154" s="58">
        <f t="shared" si="50"/>
        <v>2481</v>
      </c>
    </row>
    <row r="155" spans="1:42" s="5" customFormat="1" ht="12.75">
      <c r="A155" s="5">
        <v>3012350</v>
      </c>
      <c r="B155" s="5">
        <v>1217</v>
      </c>
      <c r="C155" s="5" t="s">
        <v>438</v>
      </c>
      <c r="D155" s="5" t="s">
        <v>439</v>
      </c>
      <c r="E155" s="5" t="s">
        <v>440</v>
      </c>
      <c r="F155" s="50">
        <v>59525</v>
      </c>
      <c r="G155" s="51" t="s">
        <v>44</v>
      </c>
      <c r="H155" s="5">
        <v>4063554976</v>
      </c>
      <c r="I155" s="52">
        <v>7</v>
      </c>
      <c r="J155" s="52" t="s">
        <v>45</v>
      </c>
      <c r="K155" s="5" t="s">
        <v>46</v>
      </c>
      <c r="L155" s="53"/>
      <c r="M155" s="53">
        <v>10</v>
      </c>
      <c r="N155" s="53" t="s">
        <v>45</v>
      </c>
      <c r="O155" s="53" t="s">
        <v>45</v>
      </c>
      <c r="P155" s="54">
        <v>25</v>
      </c>
      <c r="Q155" s="5" t="s">
        <v>45</v>
      </c>
      <c r="R155" s="5" t="s">
        <v>45</v>
      </c>
      <c r="S155" s="5" t="s">
        <v>45</v>
      </c>
      <c r="T155" s="5" t="s">
        <v>46</v>
      </c>
      <c r="U155" s="53"/>
      <c r="V155" s="53">
        <v>177</v>
      </c>
      <c r="W155" s="53">
        <v>0</v>
      </c>
      <c r="X155" s="53">
        <v>50</v>
      </c>
      <c r="Y155" s="53">
        <v>541</v>
      </c>
      <c r="Z155" s="5">
        <f t="shared" si="34"/>
        <v>1</v>
      </c>
      <c r="AA155" s="5">
        <f t="shared" si="35"/>
        <v>1</v>
      </c>
      <c r="AB155" s="5">
        <f t="shared" si="36"/>
        <v>0</v>
      </c>
      <c r="AC155" s="5">
        <f t="shared" si="37"/>
        <v>0</v>
      </c>
      <c r="AD155" s="5">
        <f t="shared" si="38"/>
        <v>0</v>
      </c>
      <c r="AE155" s="5">
        <f t="shared" si="39"/>
        <v>0</v>
      </c>
      <c r="AF155" s="55" t="str">
        <f t="shared" si="40"/>
        <v>SRSA</v>
      </c>
      <c r="AG155" s="55">
        <f t="shared" si="41"/>
        <v>0</v>
      </c>
      <c r="AH155" s="55">
        <f t="shared" si="42"/>
        <v>0</v>
      </c>
      <c r="AI155" s="5">
        <f t="shared" si="43"/>
        <v>1</v>
      </c>
      <c r="AJ155" s="5">
        <f t="shared" si="44"/>
        <v>1</v>
      </c>
      <c r="AK155" s="5" t="str">
        <f t="shared" si="45"/>
        <v>Initial</v>
      </c>
      <c r="AL155" s="5" t="str">
        <f t="shared" si="46"/>
        <v>SRSA</v>
      </c>
      <c r="AM155" s="5">
        <f t="shared" si="47"/>
        <v>0</v>
      </c>
      <c r="AN155" s="5">
        <f t="shared" si="48"/>
        <v>0</v>
      </c>
      <c r="AO155" s="5">
        <f t="shared" si="49"/>
        <v>0</v>
      </c>
      <c r="AP155" s="58">
        <f t="shared" si="50"/>
        <v>768</v>
      </c>
    </row>
    <row r="156" spans="1:42" s="5" customFormat="1" ht="12.75">
      <c r="A156" s="5">
        <v>3012570</v>
      </c>
      <c r="B156" s="5">
        <v>721</v>
      </c>
      <c r="C156" s="5" t="s">
        <v>441</v>
      </c>
      <c r="D156" s="5" t="s">
        <v>442</v>
      </c>
      <c r="E156" s="5" t="s">
        <v>443</v>
      </c>
      <c r="F156" s="50">
        <v>59733</v>
      </c>
      <c r="G156" s="51" t="s">
        <v>44</v>
      </c>
      <c r="H156" s="5">
        <v>4062883491</v>
      </c>
      <c r="I156" s="52">
        <v>7</v>
      </c>
      <c r="J156" s="52" t="s">
        <v>45</v>
      </c>
      <c r="K156" s="5" t="s">
        <v>46</v>
      </c>
      <c r="L156" s="53"/>
      <c r="M156" s="53">
        <v>5</v>
      </c>
      <c r="N156" s="53" t="s">
        <v>45</v>
      </c>
      <c r="O156" s="53" t="s">
        <v>45</v>
      </c>
      <c r="P156" s="54">
        <v>23.529411765</v>
      </c>
      <c r="Q156" s="5" t="s">
        <v>45</v>
      </c>
      <c r="R156" s="5" t="s">
        <v>46</v>
      </c>
      <c r="S156" s="5" t="s">
        <v>45</v>
      </c>
      <c r="T156" s="5" t="s">
        <v>46</v>
      </c>
      <c r="U156" s="53"/>
      <c r="V156" s="53">
        <v>1016</v>
      </c>
      <c r="W156" s="53">
        <v>0</v>
      </c>
      <c r="X156" s="53">
        <v>29</v>
      </c>
      <c r="Y156" s="53">
        <v>537</v>
      </c>
      <c r="Z156" s="5">
        <f t="shared" si="34"/>
        <v>1</v>
      </c>
      <c r="AA156" s="5">
        <f t="shared" si="35"/>
        <v>1</v>
      </c>
      <c r="AB156" s="5">
        <f t="shared" si="36"/>
        <v>0</v>
      </c>
      <c r="AC156" s="5">
        <f t="shared" si="37"/>
        <v>0</v>
      </c>
      <c r="AD156" s="5">
        <f t="shared" si="38"/>
        <v>0</v>
      </c>
      <c r="AE156" s="5">
        <f t="shared" si="39"/>
        <v>0</v>
      </c>
      <c r="AF156" s="55" t="str">
        <f t="shared" si="40"/>
        <v>SRSA</v>
      </c>
      <c r="AG156" s="55">
        <f t="shared" si="41"/>
        <v>0</v>
      </c>
      <c r="AH156" s="55">
        <f t="shared" si="42"/>
        <v>0</v>
      </c>
      <c r="AI156" s="5">
        <f t="shared" si="43"/>
        <v>1</v>
      </c>
      <c r="AJ156" s="5">
        <f t="shared" si="44"/>
        <v>1</v>
      </c>
      <c r="AK156" s="5" t="str">
        <f t="shared" si="45"/>
        <v>Initial</v>
      </c>
      <c r="AL156" s="5" t="str">
        <f t="shared" si="46"/>
        <v>SRSA</v>
      </c>
      <c r="AM156" s="5">
        <f t="shared" si="47"/>
        <v>0</v>
      </c>
      <c r="AN156" s="5">
        <f t="shared" si="48"/>
        <v>0</v>
      </c>
      <c r="AO156" s="5">
        <f t="shared" si="49"/>
        <v>0</v>
      </c>
      <c r="AP156" s="58">
        <f t="shared" si="50"/>
        <v>1582</v>
      </c>
    </row>
    <row r="157" spans="1:42" s="5" customFormat="1" ht="12.75">
      <c r="A157" s="5">
        <v>3012600</v>
      </c>
      <c r="B157" s="5">
        <v>896</v>
      </c>
      <c r="C157" s="5" t="s">
        <v>444</v>
      </c>
      <c r="D157" s="5" t="s">
        <v>445</v>
      </c>
      <c r="E157" s="5" t="s">
        <v>369</v>
      </c>
      <c r="F157" s="50">
        <v>59436</v>
      </c>
      <c r="G157" s="51" t="s">
        <v>44</v>
      </c>
      <c r="H157" s="5">
        <v>4064672010</v>
      </c>
      <c r="I157" s="52">
        <v>7</v>
      </c>
      <c r="J157" s="52" t="s">
        <v>45</v>
      </c>
      <c r="K157" s="5" t="s">
        <v>46</v>
      </c>
      <c r="L157" s="53"/>
      <c r="M157" s="53">
        <v>22</v>
      </c>
      <c r="N157" s="53" t="s">
        <v>45</v>
      </c>
      <c r="O157" s="53" t="s">
        <v>45</v>
      </c>
      <c r="P157" s="54">
        <v>24</v>
      </c>
      <c r="Q157" s="5" t="s">
        <v>45</v>
      </c>
      <c r="R157" s="5" t="s">
        <v>46</v>
      </c>
      <c r="S157" s="5" t="s">
        <v>45</v>
      </c>
      <c r="T157" s="5" t="s">
        <v>46</v>
      </c>
      <c r="U157" s="53"/>
      <c r="V157" s="53">
        <v>6114</v>
      </c>
      <c r="W157" s="53">
        <v>849</v>
      </c>
      <c r="X157" s="53">
        <v>697</v>
      </c>
      <c r="Y157" s="53">
        <v>754</v>
      </c>
      <c r="Z157" s="5">
        <f t="shared" si="34"/>
        <v>1</v>
      </c>
      <c r="AA157" s="5">
        <f t="shared" si="35"/>
        <v>1</v>
      </c>
      <c r="AB157" s="5">
        <f t="shared" si="36"/>
        <v>0</v>
      </c>
      <c r="AC157" s="5">
        <f t="shared" si="37"/>
        <v>0</v>
      </c>
      <c r="AD157" s="5">
        <f t="shared" si="38"/>
        <v>0</v>
      </c>
      <c r="AE157" s="5">
        <f t="shared" si="39"/>
        <v>0</v>
      </c>
      <c r="AF157" s="55" t="str">
        <f t="shared" si="40"/>
        <v>SRSA</v>
      </c>
      <c r="AG157" s="55">
        <f t="shared" si="41"/>
        <v>0</v>
      </c>
      <c r="AH157" s="55">
        <f t="shared" si="42"/>
        <v>0</v>
      </c>
      <c r="AI157" s="5">
        <f t="shared" si="43"/>
        <v>1</v>
      </c>
      <c r="AJ157" s="5">
        <f t="shared" si="44"/>
        <v>1</v>
      </c>
      <c r="AK157" s="5" t="str">
        <f t="shared" si="45"/>
        <v>Initial</v>
      </c>
      <c r="AL157" s="5" t="str">
        <f t="shared" si="46"/>
        <v>SRSA</v>
      </c>
      <c r="AM157" s="5">
        <f t="shared" si="47"/>
        <v>0</v>
      </c>
      <c r="AN157" s="5">
        <f t="shared" si="48"/>
        <v>0</v>
      </c>
      <c r="AO157" s="5">
        <f t="shared" si="49"/>
        <v>0</v>
      </c>
      <c r="AP157" s="58">
        <f t="shared" si="50"/>
        <v>8414</v>
      </c>
    </row>
    <row r="158" spans="1:42" s="5" customFormat="1" ht="12.75">
      <c r="A158" s="5">
        <v>3012900</v>
      </c>
      <c r="B158" s="5">
        <v>3</v>
      </c>
      <c r="C158" s="5" t="s">
        <v>449</v>
      </c>
      <c r="D158" s="5" t="s">
        <v>450</v>
      </c>
      <c r="E158" s="5" t="s">
        <v>451</v>
      </c>
      <c r="F158" s="50">
        <v>59725</v>
      </c>
      <c r="G158" s="51" t="s">
        <v>44</v>
      </c>
      <c r="H158" s="5">
        <v>4066813114</v>
      </c>
      <c r="I158" s="52">
        <v>6</v>
      </c>
      <c r="J158" s="52" t="s">
        <v>46</v>
      </c>
      <c r="K158" s="5" t="s">
        <v>46</v>
      </c>
      <c r="L158" s="53" t="s">
        <v>45</v>
      </c>
      <c r="M158" s="53">
        <v>13</v>
      </c>
      <c r="N158" s="53" t="s">
        <v>45</v>
      </c>
      <c r="O158" s="53" t="s">
        <v>45</v>
      </c>
      <c r="P158" s="54">
        <v>31.25</v>
      </c>
      <c r="Q158" s="5" t="s">
        <v>45</v>
      </c>
      <c r="R158" s="5" t="s">
        <v>46</v>
      </c>
      <c r="S158" s="5" t="s">
        <v>45</v>
      </c>
      <c r="T158" s="5" t="s">
        <v>46</v>
      </c>
      <c r="U158" s="53"/>
      <c r="V158" s="53">
        <v>6032</v>
      </c>
      <c r="W158" s="53">
        <v>901</v>
      </c>
      <c r="X158" s="53">
        <v>620</v>
      </c>
      <c r="Y158" s="53">
        <v>709</v>
      </c>
      <c r="Z158" s="5">
        <f t="shared" si="34"/>
        <v>1</v>
      </c>
      <c r="AA158" s="5">
        <f t="shared" si="35"/>
        <v>1</v>
      </c>
      <c r="AB158" s="5">
        <f t="shared" si="36"/>
        <v>0</v>
      </c>
      <c r="AC158" s="5">
        <f t="shared" si="37"/>
        <v>0</v>
      </c>
      <c r="AD158" s="5">
        <f t="shared" si="38"/>
        <v>0</v>
      </c>
      <c r="AE158" s="5">
        <f t="shared" si="39"/>
        <v>0</v>
      </c>
      <c r="AF158" s="55" t="str">
        <f t="shared" si="40"/>
        <v>SRSA</v>
      </c>
      <c r="AG158" s="55">
        <f t="shared" si="41"/>
        <v>0</v>
      </c>
      <c r="AH158" s="55">
        <f t="shared" si="42"/>
        <v>0</v>
      </c>
      <c r="AI158" s="5">
        <f t="shared" si="43"/>
        <v>1</v>
      </c>
      <c r="AJ158" s="5">
        <f t="shared" si="44"/>
        <v>1</v>
      </c>
      <c r="AK158" s="5" t="str">
        <f t="shared" si="45"/>
        <v>Initial</v>
      </c>
      <c r="AL158" s="5" t="str">
        <f t="shared" si="46"/>
        <v>SRSA</v>
      </c>
      <c r="AM158" s="5">
        <f t="shared" si="47"/>
        <v>0</v>
      </c>
      <c r="AN158" s="5">
        <f t="shared" si="48"/>
        <v>0</v>
      </c>
      <c r="AO158" s="5">
        <f t="shared" si="49"/>
        <v>0</v>
      </c>
      <c r="AP158" s="58">
        <f t="shared" si="50"/>
        <v>8262</v>
      </c>
    </row>
    <row r="159" spans="1:42" s="5" customFormat="1" ht="12.75">
      <c r="A159" s="5">
        <v>3012960</v>
      </c>
      <c r="B159" s="5">
        <v>268</v>
      </c>
      <c r="C159" s="5" t="s">
        <v>452</v>
      </c>
      <c r="D159" s="5" t="s">
        <v>453</v>
      </c>
      <c r="E159" s="5" t="s">
        <v>116</v>
      </c>
      <c r="F159" s="50">
        <v>59032</v>
      </c>
      <c r="G159" s="51" t="s">
        <v>44</v>
      </c>
      <c r="H159" s="5">
        <v>4064282341</v>
      </c>
      <c r="I159" s="52">
        <v>7</v>
      </c>
      <c r="J159" s="52" t="s">
        <v>45</v>
      </c>
      <c r="K159" s="5" t="s">
        <v>46</v>
      </c>
      <c r="L159" s="53"/>
      <c r="M159" s="53">
        <v>55</v>
      </c>
      <c r="N159" s="53" t="s">
        <v>45</v>
      </c>
      <c r="O159" s="53" t="s">
        <v>45</v>
      </c>
      <c r="P159" s="54">
        <v>23.684210526</v>
      </c>
      <c r="Q159" s="5" t="s">
        <v>45</v>
      </c>
      <c r="R159" s="5" t="s">
        <v>45</v>
      </c>
      <c r="S159" s="5" t="s">
        <v>45</v>
      </c>
      <c r="T159" s="5" t="s">
        <v>46</v>
      </c>
      <c r="U159" s="53"/>
      <c r="V159" s="53">
        <v>5779</v>
      </c>
      <c r="W159" s="53">
        <v>677</v>
      </c>
      <c r="X159" s="53">
        <v>790</v>
      </c>
      <c r="Y159" s="53">
        <v>902</v>
      </c>
      <c r="Z159" s="5">
        <f t="shared" si="34"/>
        <v>1</v>
      </c>
      <c r="AA159" s="5">
        <f t="shared" si="35"/>
        <v>1</v>
      </c>
      <c r="AB159" s="5">
        <f t="shared" si="36"/>
        <v>0</v>
      </c>
      <c r="AC159" s="5">
        <f t="shared" si="37"/>
        <v>0</v>
      </c>
      <c r="AD159" s="5">
        <f t="shared" si="38"/>
        <v>0</v>
      </c>
      <c r="AE159" s="5">
        <f t="shared" si="39"/>
        <v>0</v>
      </c>
      <c r="AF159" s="55" t="str">
        <f t="shared" si="40"/>
        <v>SRSA</v>
      </c>
      <c r="AG159" s="55">
        <f t="shared" si="41"/>
        <v>0</v>
      </c>
      <c r="AH159" s="55">
        <f t="shared" si="42"/>
        <v>0</v>
      </c>
      <c r="AI159" s="5">
        <f t="shared" si="43"/>
        <v>1</v>
      </c>
      <c r="AJ159" s="5">
        <f t="shared" si="44"/>
        <v>1</v>
      </c>
      <c r="AK159" s="5" t="str">
        <f t="shared" si="45"/>
        <v>Initial</v>
      </c>
      <c r="AL159" s="5" t="str">
        <f t="shared" si="46"/>
        <v>SRSA</v>
      </c>
      <c r="AM159" s="5">
        <f t="shared" si="47"/>
        <v>0</v>
      </c>
      <c r="AN159" s="5">
        <f t="shared" si="48"/>
        <v>0</v>
      </c>
      <c r="AO159" s="5">
        <f t="shared" si="49"/>
        <v>0</v>
      </c>
      <c r="AP159" s="58">
        <f t="shared" si="50"/>
        <v>8148</v>
      </c>
    </row>
    <row r="160" spans="1:42" s="5" customFormat="1" ht="12.75">
      <c r="A160" s="5">
        <v>3012990</v>
      </c>
      <c r="B160" s="5">
        <v>269</v>
      </c>
      <c r="C160" s="5" t="s">
        <v>454</v>
      </c>
      <c r="D160" s="5" t="s">
        <v>453</v>
      </c>
      <c r="E160" s="5" t="s">
        <v>116</v>
      </c>
      <c r="F160" s="50">
        <v>59032</v>
      </c>
      <c r="G160" s="51" t="s">
        <v>44</v>
      </c>
      <c r="H160" s="5">
        <v>4064282341</v>
      </c>
      <c r="I160" s="52">
        <v>7</v>
      </c>
      <c r="J160" s="52" t="s">
        <v>45</v>
      </c>
      <c r="K160" s="5" t="s">
        <v>46</v>
      </c>
      <c r="L160" s="53"/>
      <c r="M160" s="53">
        <v>49</v>
      </c>
      <c r="N160" s="53" t="s">
        <v>45</v>
      </c>
      <c r="O160" s="53" t="s">
        <v>45</v>
      </c>
      <c r="P160" s="54">
        <v>34.042553191</v>
      </c>
      <c r="Q160" s="5" t="s">
        <v>45</v>
      </c>
      <c r="R160" s="5" t="s">
        <v>45</v>
      </c>
      <c r="S160" s="5" t="s">
        <v>45</v>
      </c>
      <c r="T160" s="5" t="s">
        <v>46</v>
      </c>
      <c r="U160" s="53"/>
      <c r="V160" s="53">
        <v>2077</v>
      </c>
      <c r="W160" s="53">
        <v>0</v>
      </c>
      <c r="X160" s="53">
        <v>226</v>
      </c>
      <c r="Y160" s="53">
        <v>500</v>
      </c>
      <c r="Z160" s="5">
        <f t="shared" si="34"/>
        <v>1</v>
      </c>
      <c r="AA160" s="5">
        <f t="shared" si="35"/>
        <v>1</v>
      </c>
      <c r="AB160" s="5">
        <f t="shared" si="36"/>
        <v>0</v>
      </c>
      <c r="AC160" s="5">
        <f t="shared" si="37"/>
        <v>0</v>
      </c>
      <c r="AD160" s="5">
        <f t="shared" si="38"/>
        <v>0</v>
      </c>
      <c r="AE160" s="5">
        <f t="shared" si="39"/>
        <v>0</v>
      </c>
      <c r="AF160" s="55" t="str">
        <f t="shared" si="40"/>
        <v>SRSA</v>
      </c>
      <c r="AG160" s="55">
        <f t="shared" si="41"/>
        <v>0</v>
      </c>
      <c r="AH160" s="55">
        <f t="shared" si="42"/>
        <v>0</v>
      </c>
      <c r="AI160" s="5">
        <f t="shared" si="43"/>
        <v>1</v>
      </c>
      <c r="AJ160" s="5">
        <f t="shared" si="44"/>
        <v>1</v>
      </c>
      <c r="AK160" s="5" t="str">
        <f t="shared" si="45"/>
        <v>Initial</v>
      </c>
      <c r="AL160" s="5" t="str">
        <f t="shared" si="46"/>
        <v>SRSA</v>
      </c>
      <c r="AM160" s="5">
        <f t="shared" si="47"/>
        <v>0</v>
      </c>
      <c r="AN160" s="5">
        <f t="shared" si="48"/>
        <v>0</v>
      </c>
      <c r="AO160" s="5">
        <f t="shared" si="49"/>
        <v>0</v>
      </c>
      <c r="AP160" s="58">
        <f t="shared" si="50"/>
        <v>2803</v>
      </c>
    </row>
    <row r="161" spans="1:42" s="40" customFormat="1" ht="12.75">
      <c r="A161" s="40">
        <v>3013110</v>
      </c>
      <c r="B161" s="40">
        <v>900</v>
      </c>
      <c r="C161" s="40" t="s">
        <v>455</v>
      </c>
      <c r="D161" s="40" t="s">
        <v>456</v>
      </c>
      <c r="E161" s="40" t="s">
        <v>369</v>
      </c>
      <c r="F161" s="41">
        <v>59436</v>
      </c>
      <c r="G161" s="42">
        <v>9214</v>
      </c>
      <c r="H161" s="40">
        <v>4064672433</v>
      </c>
      <c r="I161" s="43">
        <v>7</v>
      </c>
      <c r="J161" s="43" t="s">
        <v>45</v>
      </c>
      <c r="K161" s="40" t="s">
        <v>46</v>
      </c>
      <c r="L161" s="44"/>
      <c r="M161" s="44">
        <v>71</v>
      </c>
      <c r="N161" s="44" t="s">
        <v>45</v>
      </c>
      <c r="O161" s="44" t="s">
        <v>45</v>
      </c>
      <c r="P161" s="45">
        <v>11.25</v>
      </c>
      <c r="Q161" s="40" t="s">
        <v>46</v>
      </c>
      <c r="R161" s="40" t="s">
        <v>45</v>
      </c>
      <c r="S161" s="40" t="s">
        <v>45</v>
      </c>
      <c r="T161" s="40" t="s">
        <v>46</v>
      </c>
      <c r="U161" s="44"/>
      <c r="V161" s="44">
        <v>14361</v>
      </c>
      <c r="W161" s="44">
        <v>2200</v>
      </c>
      <c r="X161" s="44">
        <v>1794</v>
      </c>
      <c r="Y161" s="44">
        <v>1160</v>
      </c>
      <c r="Z161" s="40">
        <f t="shared" si="34"/>
        <v>1</v>
      </c>
      <c r="AA161" s="40">
        <f t="shared" si="35"/>
        <v>1</v>
      </c>
      <c r="AB161" s="40">
        <f t="shared" si="36"/>
        <v>0</v>
      </c>
      <c r="AC161" s="40">
        <f t="shared" si="37"/>
        <v>0</v>
      </c>
      <c r="AD161" s="40">
        <f t="shared" si="38"/>
        <v>0</v>
      </c>
      <c r="AE161" s="40">
        <f t="shared" si="39"/>
        <v>0</v>
      </c>
      <c r="AF161" s="46" t="str">
        <f t="shared" si="40"/>
        <v>SRSA</v>
      </c>
      <c r="AG161" s="46">
        <f t="shared" si="41"/>
        <v>0</v>
      </c>
      <c r="AH161" s="46">
        <f t="shared" si="42"/>
        <v>0</v>
      </c>
      <c r="AI161" s="40">
        <f t="shared" si="43"/>
        <v>1</v>
      </c>
      <c r="AJ161" s="40">
        <f t="shared" si="44"/>
        <v>0</v>
      </c>
      <c r="AK161" s="40">
        <f t="shared" si="45"/>
        <v>0</v>
      </c>
      <c r="AL161" s="40">
        <f t="shared" si="46"/>
        <v>0</v>
      </c>
      <c r="AM161" s="40">
        <f t="shared" si="47"/>
        <v>0</v>
      </c>
      <c r="AN161" s="40">
        <f t="shared" si="48"/>
        <v>0</v>
      </c>
      <c r="AO161" s="40">
        <f t="shared" si="49"/>
        <v>0</v>
      </c>
      <c r="AP161" s="58">
        <f t="shared" si="50"/>
        <v>19515</v>
      </c>
    </row>
    <row r="162" spans="1:42" s="5" customFormat="1" ht="12.75">
      <c r="A162" s="5">
        <v>3013140</v>
      </c>
      <c r="B162" s="5">
        <v>872</v>
      </c>
      <c r="C162" s="5" t="s">
        <v>457</v>
      </c>
      <c r="D162" s="5" t="s">
        <v>458</v>
      </c>
      <c r="E162" s="5" t="s">
        <v>459</v>
      </c>
      <c r="F162" s="50">
        <v>59033</v>
      </c>
      <c r="G162" s="51" t="s">
        <v>44</v>
      </c>
      <c r="H162" s="5">
        <v>4069326641</v>
      </c>
      <c r="I162" s="52">
        <v>7</v>
      </c>
      <c r="J162" s="52" t="s">
        <v>45</v>
      </c>
      <c r="K162" s="5" t="s">
        <v>46</v>
      </c>
      <c r="L162" s="53"/>
      <c r="M162" s="53">
        <v>24</v>
      </c>
      <c r="N162" s="53" t="s">
        <v>45</v>
      </c>
      <c r="O162" s="53" t="s">
        <v>45</v>
      </c>
      <c r="P162" s="54">
        <v>13.924050633</v>
      </c>
      <c r="Q162" s="5" t="s">
        <v>46</v>
      </c>
      <c r="R162" s="5" t="s">
        <v>46</v>
      </c>
      <c r="S162" s="5" t="s">
        <v>45</v>
      </c>
      <c r="T162" s="5" t="s">
        <v>46</v>
      </c>
      <c r="U162" s="53"/>
      <c r="V162" s="53">
        <v>2357</v>
      </c>
      <c r="W162" s="53">
        <v>0</v>
      </c>
      <c r="X162" s="53">
        <v>138</v>
      </c>
      <c r="Y162" s="53">
        <v>684</v>
      </c>
      <c r="Z162" s="5">
        <f t="shared" si="34"/>
        <v>1</v>
      </c>
      <c r="AA162" s="5">
        <f t="shared" si="35"/>
        <v>1</v>
      </c>
      <c r="AB162" s="5">
        <f t="shared" si="36"/>
        <v>0</v>
      </c>
      <c r="AC162" s="5">
        <f t="shared" si="37"/>
        <v>0</v>
      </c>
      <c r="AD162" s="5">
        <f t="shared" si="38"/>
        <v>0</v>
      </c>
      <c r="AE162" s="5">
        <f t="shared" si="39"/>
        <v>0</v>
      </c>
      <c r="AF162" s="55" t="str">
        <f t="shared" si="40"/>
        <v>SRSA</v>
      </c>
      <c r="AG162" s="55">
        <f t="shared" si="41"/>
        <v>0</v>
      </c>
      <c r="AH162" s="55">
        <f t="shared" si="42"/>
        <v>0</v>
      </c>
      <c r="AI162" s="5">
        <f t="shared" si="43"/>
        <v>1</v>
      </c>
      <c r="AJ162" s="5">
        <f t="shared" si="44"/>
        <v>0</v>
      </c>
      <c r="AK162" s="5">
        <f t="shared" si="45"/>
        <v>0</v>
      </c>
      <c r="AL162" s="5">
        <f t="shared" si="46"/>
        <v>0</v>
      </c>
      <c r="AM162" s="5">
        <f t="shared" si="47"/>
        <v>0</v>
      </c>
      <c r="AN162" s="5">
        <f t="shared" si="48"/>
        <v>0</v>
      </c>
      <c r="AO162" s="5">
        <f t="shared" si="49"/>
        <v>0</v>
      </c>
      <c r="AP162" s="58">
        <f t="shared" si="50"/>
        <v>3179</v>
      </c>
    </row>
    <row r="163" spans="1:42" s="5" customFormat="1" ht="12.75">
      <c r="A163" s="5">
        <v>3013200</v>
      </c>
      <c r="B163" s="5">
        <v>418</v>
      </c>
      <c r="C163" s="5" t="s">
        <v>460</v>
      </c>
      <c r="D163" s="5" t="s">
        <v>461</v>
      </c>
      <c r="E163" s="5" t="s">
        <v>462</v>
      </c>
      <c r="F163" s="50">
        <v>59837</v>
      </c>
      <c r="G163" s="51" t="s">
        <v>44</v>
      </c>
      <c r="H163" s="5">
        <v>4062883349</v>
      </c>
      <c r="I163" s="52">
        <v>7</v>
      </c>
      <c r="J163" s="52" t="s">
        <v>45</v>
      </c>
      <c r="K163" s="5" t="s">
        <v>46</v>
      </c>
      <c r="L163" s="53"/>
      <c r="M163" s="53">
        <v>21</v>
      </c>
      <c r="N163" s="53" t="s">
        <v>45</v>
      </c>
      <c r="O163" s="53" t="s">
        <v>45</v>
      </c>
      <c r="P163" s="54">
        <v>12.5</v>
      </c>
      <c r="Q163" s="5" t="s">
        <v>46</v>
      </c>
      <c r="R163" s="5" t="s">
        <v>45</v>
      </c>
      <c r="S163" s="5" t="s">
        <v>45</v>
      </c>
      <c r="T163" s="5" t="s">
        <v>46</v>
      </c>
      <c r="U163" s="53"/>
      <c r="V163" s="53">
        <v>5913</v>
      </c>
      <c r="W163" s="53">
        <v>995</v>
      </c>
      <c r="X163" s="53">
        <v>939</v>
      </c>
      <c r="Y163" s="53">
        <v>693</v>
      </c>
      <c r="Z163" s="5">
        <f t="shared" si="34"/>
        <v>1</v>
      </c>
      <c r="AA163" s="5">
        <f t="shared" si="35"/>
        <v>1</v>
      </c>
      <c r="AB163" s="5">
        <f t="shared" si="36"/>
        <v>0</v>
      </c>
      <c r="AC163" s="5">
        <f t="shared" si="37"/>
        <v>0</v>
      </c>
      <c r="AD163" s="5">
        <f t="shared" si="38"/>
        <v>0</v>
      </c>
      <c r="AE163" s="5">
        <f t="shared" si="39"/>
        <v>0</v>
      </c>
      <c r="AF163" s="55" t="str">
        <f t="shared" si="40"/>
        <v>SRSA</v>
      </c>
      <c r="AG163" s="55">
        <f t="shared" si="41"/>
        <v>0</v>
      </c>
      <c r="AH163" s="55">
        <f t="shared" si="42"/>
        <v>0</v>
      </c>
      <c r="AI163" s="5">
        <f t="shared" si="43"/>
        <v>1</v>
      </c>
      <c r="AJ163" s="5">
        <f t="shared" si="44"/>
        <v>0</v>
      </c>
      <c r="AK163" s="5">
        <f t="shared" si="45"/>
        <v>0</v>
      </c>
      <c r="AL163" s="5">
        <f t="shared" si="46"/>
        <v>0</v>
      </c>
      <c r="AM163" s="5">
        <f t="shared" si="47"/>
        <v>0</v>
      </c>
      <c r="AN163" s="5">
        <f t="shared" si="48"/>
        <v>0</v>
      </c>
      <c r="AO163" s="5">
        <f t="shared" si="49"/>
        <v>0</v>
      </c>
      <c r="AP163" s="58">
        <f t="shared" si="50"/>
        <v>8540</v>
      </c>
    </row>
    <row r="164" spans="1:42" s="5" customFormat="1" ht="12.75">
      <c r="A164" s="5">
        <v>3013395</v>
      </c>
      <c r="B164" s="5">
        <v>30</v>
      </c>
      <c r="C164" s="5" t="s">
        <v>469</v>
      </c>
      <c r="D164" s="5" t="s">
        <v>470</v>
      </c>
      <c r="E164" s="5" t="s">
        <v>471</v>
      </c>
      <c r="F164" s="50">
        <v>59526</v>
      </c>
      <c r="G164" s="51">
        <v>339</v>
      </c>
      <c r="H164" s="5">
        <v>4063532289</v>
      </c>
      <c r="I164" s="52">
        <v>7</v>
      </c>
      <c r="J164" s="52" t="s">
        <v>45</v>
      </c>
      <c r="K164" s="5" t="s">
        <v>46</v>
      </c>
      <c r="L164" s="53"/>
      <c r="M164" s="53">
        <v>388</v>
      </c>
      <c r="N164" s="53" t="s">
        <v>45</v>
      </c>
      <c r="O164" s="53" t="s">
        <v>45</v>
      </c>
      <c r="P164" s="54">
        <v>26.93877551</v>
      </c>
      <c r="Q164" s="5" t="s">
        <v>45</v>
      </c>
      <c r="R164" s="5" t="s">
        <v>46</v>
      </c>
      <c r="S164" s="5" t="s">
        <v>45</v>
      </c>
      <c r="T164" s="5" t="s">
        <v>46</v>
      </c>
      <c r="U164" s="53"/>
      <c r="V164" s="53">
        <v>65957</v>
      </c>
      <c r="W164" s="53">
        <v>9700</v>
      </c>
      <c r="X164" s="53">
        <v>7821</v>
      </c>
      <c r="Y164" s="53">
        <v>5115</v>
      </c>
      <c r="Z164" s="5">
        <f t="shared" si="34"/>
        <v>1</v>
      </c>
      <c r="AA164" s="5">
        <f t="shared" si="35"/>
        <v>1</v>
      </c>
      <c r="AB164" s="5">
        <f t="shared" si="36"/>
        <v>0</v>
      </c>
      <c r="AC164" s="5">
        <f t="shared" si="37"/>
        <v>0</v>
      </c>
      <c r="AD164" s="5">
        <f t="shared" si="38"/>
        <v>0</v>
      </c>
      <c r="AE164" s="5">
        <f t="shared" si="39"/>
        <v>0</v>
      </c>
      <c r="AF164" s="55" t="str">
        <f t="shared" si="40"/>
        <v>SRSA</v>
      </c>
      <c r="AG164" s="55">
        <f t="shared" si="41"/>
        <v>0</v>
      </c>
      <c r="AH164" s="55">
        <f t="shared" si="42"/>
        <v>0</v>
      </c>
      <c r="AI164" s="5">
        <f t="shared" si="43"/>
        <v>1</v>
      </c>
      <c r="AJ164" s="5">
        <f t="shared" si="44"/>
        <v>1</v>
      </c>
      <c r="AK164" s="5" t="str">
        <f t="shared" si="45"/>
        <v>Initial</v>
      </c>
      <c r="AL164" s="5" t="str">
        <f t="shared" si="46"/>
        <v>SRSA</v>
      </c>
      <c r="AM164" s="5">
        <f t="shared" si="47"/>
        <v>0</v>
      </c>
      <c r="AN164" s="5">
        <f t="shared" si="48"/>
        <v>0</v>
      </c>
      <c r="AO164" s="5">
        <f t="shared" si="49"/>
        <v>0</v>
      </c>
      <c r="AP164" s="58">
        <f t="shared" si="50"/>
        <v>88593</v>
      </c>
    </row>
    <row r="165" spans="1:42" s="5" customFormat="1" ht="12.75">
      <c r="A165" s="5">
        <v>3013400</v>
      </c>
      <c r="B165" s="5">
        <v>31</v>
      </c>
      <c r="C165" s="5" t="s">
        <v>472</v>
      </c>
      <c r="D165" s="5" t="s">
        <v>470</v>
      </c>
      <c r="E165" s="5" t="s">
        <v>471</v>
      </c>
      <c r="F165" s="50">
        <v>59526</v>
      </c>
      <c r="G165" s="51">
        <v>339</v>
      </c>
      <c r="H165" s="5">
        <v>4063532289</v>
      </c>
      <c r="I165" s="52">
        <v>7</v>
      </c>
      <c r="J165" s="52" t="s">
        <v>45</v>
      </c>
      <c r="K165" s="5" t="s">
        <v>46</v>
      </c>
      <c r="L165" s="53"/>
      <c r="M165" s="53">
        <v>165</v>
      </c>
      <c r="N165" s="53" t="s">
        <v>45</v>
      </c>
      <c r="O165" s="53" t="s">
        <v>45</v>
      </c>
      <c r="P165" s="54">
        <v>22.395833333</v>
      </c>
      <c r="Q165" s="5" t="s">
        <v>45</v>
      </c>
      <c r="R165" s="5" t="s">
        <v>46</v>
      </c>
      <c r="S165" s="5" t="s">
        <v>45</v>
      </c>
      <c r="T165" s="5" t="s">
        <v>46</v>
      </c>
      <c r="U165" s="53"/>
      <c r="V165" s="53">
        <v>14513</v>
      </c>
      <c r="W165" s="53">
        <v>1784</v>
      </c>
      <c r="X165" s="53">
        <v>1882</v>
      </c>
      <c r="Y165" s="53">
        <v>1664</v>
      </c>
      <c r="Z165" s="5">
        <f t="shared" si="34"/>
        <v>1</v>
      </c>
      <c r="AA165" s="5">
        <f t="shared" si="35"/>
        <v>1</v>
      </c>
      <c r="AB165" s="5">
        <f t="shared" si="36"/>
        <v>0</v>
      </c>
      <c r="AC165" s="5">
        <f t="shared" si="37"/>
        <v>0</v>
      </c>
      <c r="AD165" s="5">
        <f t="shared" si="38"/>
        <v>0</v>
      </c>
      <c r="AE165" s="5">
        <f t="shared" si="39"/>
        <v>0</v>
      </c>
      <c r="AF165" s="55" t="str">
        <f t="shared" si="40"/>
        <v>SRSA</v>
      </c>
      <c r="AG165" s="55">
        <f t="shared" si="41"/>
        <v>0</v>
      </c>
      <c r="AH165" s="55">
        <f t="shared" si="42"/>
        <v>0</v>
      </c>
      <c r="AI165" s="5">
        <f t="shared" si="43"/>
        <v>1</v>
      </c>
      <c r="AJ165" s="5">
        <f t="shared" si="44"/>
        <v>1</v>
      </c>
      <c r="AK165" s="5" t="str">
        <f t="shared" si="45"/>
        <v>Initial</v>
      </c>
      <c r="AL165" s="5" t="str">
        <f t="shared" si="46"/>
        <v>SRSA</v>
      </c>
      <c r="AM165" s="5">
        <f t="shared" si="47"/>
        <v>0</v>
      </c>
      <c r="AN165" s="5">
        <f t="shared" si="48"/>
        <v>0</v>
      </c>
      <c r="AO165" s="5">
        <f t="shared" si="49"/>
        <v>0</v>
      </c>
      <c r="AP165" s="58">
        <f t="shared" si="50"/>
        <v>19843</v>
      </c>
    </row>
    <row r="166" spans="1:42" s="5" customFormat="1" ht="12.75">
      <c r="A166" s="5">
        <v>3013440</v>
      </c>
      <c r="B166" s="5">
        <v>945</v>
      </c>
      <c r="C166" s="5" t="s">
        <v>473</v>
      </c>
      <c r="D166" s="5" t="s">
        <v>474</v>
      </c>
      <c r="E166" s="5" t="s">
        <v>475</v>
      </c>
      <c r="F166" s="50">
        <v>59036</v>
      </c>
      <c r="G166" s="51" t="s">
        <v>44</v>
      </c>
      <c r="H166" s="5">
        <v>4066324822</v>
      </c>
      <c r="I166" s="52">
        <v>7</v>
      </c>
      <c r="J166" s="52" t="s">
        <v>45</v>
      </c>
      <c r="K166" s="5" t="s">
        <v>46</v>
      </c>
      <c r="L166" s="53"/>
      <c r="M166" s="53">
        <v>241</v>
      </c>
      <c r="N166" s="53" t="s">
        <v>45</v>
      </c>
      <c r="O166" s="53" t="s">
        <v>45</v>
      </c>
      <c r="P166" s="54">
        <v>10</v>
      </c>
      <c r="Q166" s="5" t="s">
        <v>46</v>
      </c>
      <c r="R166" s="5" t="s">
        <v>45</v>
      </c>
      <c r="S166" s="5" t="s">
        <v>45</v>
      </c>
      <c r="T166" s="5" t="s">
        <v>46</v>
      </c>
      <c r="U166" s="53"/>
      <c r="V166" s="53">
        <v>20681</v>
      </c>
      <c r="W166" s="53">
        <v>2492</v>
      </c>
      <c r="X166" s="53">
        <v>2842</v>
      </c>
      <c r="Y166" s="53">
        <v>2656</v>
      </c>
      <c r="Z166" s="5">
        <f t="shared" si="34"/>
        <v>1</v>
      </c>
      <c r="AA166" s="5">
        <f t="shared" si="35"/>
        <v>1</v>
      </c>
      <c r="AB166" s="5">
        <f t="shared" si="36"/>
        <v>0</v>
      </c>
      <c r="AC166" s="5">
        <f t="shared" si="37"/>
        <v>0</v>
      </c>
      <c r="AD166" s="5">
        <f t="shared" si="38"/>
        <v>0</v>
      </c>
      <c r="AE166" s="5">
        <f t="shared" si="39"/>
        <v>0</v>
      </c>
      <c r="AF166" s="55" t="str">
        <f t="shared" si="40"/>
        <v>SRSA</v>
      </c>
      <c r="AG166" s="55">
        <f t="shared" si="41"/>
        <v>0</v>
      </c>
      <c r="AH166" s="55">
        <f t="shared" si="42"/>
        <v>0</v>
      </c>
      <c r="AI166" s="5">
        <f t="shared" si="43"/>
        <v>1</v>
      </c>
      <c r="AJ166" s="5">
        <f t="shared" si="44"/>
        <v>0</v>
      </c>
      <c r="AK166" s="5">
        <f t="shared" si="45"/>
        <v>0</v>
      </c>
      <c r="AL166" s="5">
        <f t="shared" si="46"/>
        <v>0</v>
      </c>
      <c r="AM166" s="5">
        <f t="shared" si="47"/>
        <v>0</v>
      </c>
      <c r="AN166" s="5">
        <f t="shared" si="48"/>
        <v>0</v>
      </c>
      <c r="AO166" s="5">
        <f t="shared" si="49"/>
        <v>0</v>
      </c>
      <c r="AP166" s="58">
        <f t="shared" si="50"/>
        <v>28671</v>
      </c>
    </row>
    <row r="167" spans="1:42" s="5" customFormat="1" ht="12.75">
      <c r="A167" s="5">
        <v>3013470</v>
      </c>
      <c r="B167" s="5">
        <v>946</v>
      </c>
      <c r="C167" s="5" t="s">
        <v>476</v>
      </c>
      <c r="D167" s="5" t="s">
        <v>474</v>
      </c>
      <c r="E167" s="5" t="s">
        <v>475</v>
      </c>
      <c r="F167" s="50">
        <v>59036</v>
      </c>
      <c r="G167" s="51" t="s">
        <v>44</v>
      </c>
      <c r="H167" s="5">
        <v>4066324822</v>
      </c>
      <c r="I167" s="52">
        <v>7</v>
      </c>
      <c r="J167" s="52" t="s">
        <v>45</v>
      </c>
      <c r="K167" s="5" t="s">
        <v>46</v>
      </c>
      <c r="L167" s="53"/>
      <c r="M167" s="53">
        <v>97</v>
      </c>
      <c r="N167" s="53" t="s">
        <v>45</v>
      </c>
      <c r="O167" s="53" t="s">
        <v>45</v>
      </c>
      <c r="P167" s="54">
        <v>23.275862069</v>
      </c>
      <c r="Q167" s="5" t="s">
        <v>45</v>
      </c>
      <c r="R167" s="5" t="s">
        <v>45</v>
      </c>
      <c r="S167" s="5" t="s">
        <v>45</v>
      </c>
      <c r="T167" s="5" t="s">
        <v>46</v>
      </c>
      <c r="U167" s="53"/>
      <c r="V167" s="53">
        <v>6134</v>
      </c>
      <c r="W167" s="53">
        <v>689</v>
      </c>
      <c r="X167" s="53">
        <v>989</v>
      </c>
      <c r="Y167" s="53">
        <v>967</v>
      </c>
      <c r="Z167" s="5">
        <f t="shared" si="34"/>
        <v>1</v>
      </c>
      <c r="AA167" s="5">
        <f t="shared" si="35"/>
        <v>1</v>
      </c>
      <c r="AB167" s="5">
        <f t="shared" si="36"/>
        <v>0</v>
      </c>
      <c r="AC167" s="5">
        <f t="shared" si="37"/>
        <v>0</v>
      </c>
      <c r="AD167" s="5">
        <f t="shared" si="38"/>
        <v>0</v>
      </c>
      <c r="AE167" s="5">
        <f t="shared" si="39"/>
        <v>0</v>
      </c>
      <c r="AF167" s="55" t="str">
        <f t="shared" si="40"/>
        <v>SRSA</v>
      </c>
      <c r="AG167" s="55">
        <f t="shared" si="41"/>
        <v>0</v>
      </c>
      <c r="AH167" s="55">
        <f t="shared" si="42"/>
        <v>0</v>
      </c>
      <c r="AI167" s="5">
        <f t="shared" si="43"/>
        <v>1</v>
      </c>
      <c r="AJ167" s="5">
        <f t="shared" si="44"/>
        <v>1</v>
      </c>
      <c r="AK167" s="5" t="str">
        <f t="shared" si="45"/>
        <v>Initial</v>
      </c>
      <c r="AL167" s="5" t="str">
        <f t="shared" si="46"/>
        <v>SRSA</v>
      </c>
      <c r="AM167" s="5">
        <f t="shared" si="47"/>
        <v>0</v>
      </c>
      <c r="AN167" s="5">
        <f t="shared" si="48"/>
        <v>0</v>
      </c>
      <c r="AO167" s="5">
        <f t="shared" si="49"/>
        <v>0</v>
      </c>
      <c r="AP167" s="58">
        <f t="shared" si="50"/>
        <v>8779</v>
      </c>
    </row>
    <row r="168" spans="1:42" s="5" customFormat="1" ht="12.75">
      <c r="A168" s="5">
        <v>3013530</v>
      </c>
      <c r="B168" s="5">
        <v>543</v>
      </c>
      <c r="C168" s="5" t="s">
        <v>477</v>
      </c>
      <c r="D168" s="5" t="s">
        <v>478</v>
      </c>
      <c r="E168" s="5" t="s">
        <v>479</v>
      </c>
      <c r="F168" s="50">
        <v>59735</v>
      </c>
      <c r="G168" s="51" t="s">
        <v>44</v>
      </c>
      <c r="H168" s="5">
        <v>4066853428</v>
      </c>
      <c r="I168" s="52">
        <v>7</v>
      </c>
      <c r="J168" s="52" t="s">
        <v>45</v>
      </c>
      <c r="K168" s="5" t="s">
        <v>46</v>
      </c>
      <c r="L168" s="53"/>
      <c r="M168" s="53">
        <v>123</v>
      </c>
      <c r="N168" s="53" t="s">
        <v>45</v>
      </c>
      <c r="O168" s="53" t="s">
        <v>45</v>
      </c>
      <c r="P168" s="54">
        <v>14.72392638</v>
      </c>
      <c r="Q168" s="5" t="s">
        <v>46</v>
      </c>
      <c r="R168" s="5" t="s">
        <v>46</v>
      </c>
      <c r="S168" s="5" t="s">
        <v>45</v>
      </c>
      <c r="T168" s="5" t="s">
        <v>46</v>
      </c>
      <c r="U168" s="53"/>
      <c r="V168" s="53">
        <v>9321</v>
      </c>
      <c r="W168" s="53">
        <v>941</v>
      </c>
      <c r="X168" s="53">
        <v>1345</v>
      </c>
      <c r="Y168" s="53">
        <v>1422</v>
      </c>
      <c r="Z168" s="5">
        <f t="shared" si="34"/>
        <v>1</v>
      </c>
      <c r="AA168" s="5">
        <f t="shared" si="35"/>
        <v>1</v>
      </c>
      <c r="AB168" s="5">
        <f t="shared" si="36"/>
        <v>0</v>
      </c>
      <c r="AC168" s="5">
        <f t="shared" si="37"/>
        <v>0</v>
      </c>
      <c r="AD168" s="5">
        <f t="shared" si="38"/>
        <v>0</v>
      </c>
      <c r="AE168" s="5">
        <f t="shared" si="39"/>
        <v>0</v>
      </c>
      <c r="AF168" s="55" t="str">
        <f t="shared" si="40"/>
        <v>SRSA</v>
      </c>
      <c r="AG168" s="55">
        <f t="shared" si="41"/>
        <v>0</v>
      </c>
      <c r="AH168" s="55">
        <f t="shared" si="42"/>
        <v>0</v>
      </c>
      <c r="AI168" s="5">
        <f t="shared" si="43"/>
        <v>1</v>
      </c>
      <c r="AJ168" s="5">
        <f t="shared" si="44"/>
        <v>0</v>
      </c>
      <c r="AK168" s="5">
        <f t="shared" si="45"/>
        <v>0</v>
      </c>
      <c r="AL168" s="5">
        <f t="shared" si="46"/>
        <v>0</v>
      </c>
      <c r="AM168" s="5">
        <f t="shared" si="47"/>
        <v>0</v>
      </c>
      <c r="AN168" s="5">
        <f t="shared" si="48"/>
        <v>0</v>
      </c>
      <c r="AO168" s="5">
        <f t="shared" si="49"/>
        <v>0</v>
      </c>
      <c r="AP168" s="58">
        <f t="shared" si="50"/>
        <v>13029</v>
      </c>
    </row>
    <row r="169" spans="1:42" s="5" customFormat="1" ht="12.75">
      <c r="A169" s="5">
        <v>3013280</v>
      </c>
      <c r="B169" s="5">
        <v>78</v>
      </c>
      <c r="C169" s="5" t="s">
        <v>463</v>
      </c>
      <c r="D169" s="5" t="s">
        <v>464</v>
      </c>
      <c r="E169" s="5" t="s">
        <v>465</v>
      </c>
      <c r="F169" s="50">
        <v>59332</v>
      </c>
      <c r="G169" s="51" t="s">
        <v>44</v>
      </c>
      <c r="H169" s="5">
        <v>4067756617</v>
      </c>
      <c r="I169" s="52">
        <v>7</v>
      </c>
      <c r="J169" s="52" t="s">
        <v>45</v>
      </c>
      <c r="K169" s="5" t="s">
        <v>46</v>
      </c>
      <c r="L169" s="53"/>
      <c r="M169" s="53">
        <v>11</v>
      </c>
      <c r="N169" s="53" t="s">
        <v>45</v>
      </c>
      <c r="O169" s="53" t="s">
        <v>45</v>
      </c>
      <c r="P169" s="54">
        <v>21.052631579</v>
      </c>
      <c r="Q169" s="5" t="s">
        <v>45</v>
      </c>
      <c r="R169" s="5" t="s">
        <v>46</v>
      </c>
      <c r="S169" s="5" t="s">
        <v>45</v>
      </c>
      <c r="T169" s="5" t="s">
        <v>46</v>
      </c>
      <c r="U169" s="53"/>
      <c r="V169" s="53">
        <v>1233</v>
      </c>
      <c r="W169" s="53">
        <v>0</v>
      </c>
      <c r="X169" s="53">
        <v>59</v>
      </c>
      <c r="Y169" s="53">
        <v>582</v>
      </c>
      <c r="Z169" s="5">
        <f t="shared" si="34"/>
        <v>1</v>
      </c>
      <c r="AA169" s="5">
        <f t="shared" si="35"/>
        <v>1</v>
      </c>
      <c r="AB169" s="5">
        <f t="shared" si="36"/>
        <v>0</v>
      </c>
      <c r="AC169" s="5">
        <f t="shared" si="37"/>
        <v>0</v>
      </c>
      <c r="AD169" s="5">
        <f t="shared" si="38"/>
        <v>0</v>
      </c>
      <c r="AE169" s="5">
        <f t="shared" si="39"/>
        <v>0</v>
      </c>
      <c r="AF169" s="55" t="str">
        <f t="shared" si="40"/>
        <v>SRSA</v>
      </c>
      <c r="AG169" s="55">
        <f t="shared" si="41"/>
        <v>0</v>
      </c>
      <c r="AH169" s="55">
        <f t="shared" si="42"/>
        <v>0</v>
      </c>
      <c r="AI169" s="5">
        <f t="shared" si="43"/>
        <v>1</v>
      </c>
      <c r="AJ169" s="5">
        <f t="shared" si="44"/>
        <v>1</v>
      </c>
      <c r="AK169" s="5" t="str">
        <f t="shared" si="45"/>
        <v>Initial</v>
      </c>
      <c r="AL169" s="5" t="str">
        <f t="shared" si="46"/>
        <v>SRSA</v>
      </c>
      <c r="AM169" s="5">
        <f t="shared" si="47"/>
        <v>0</v>
      </c>
      <c r="AN169" s="5">
        <f t="shared" si="48"/>
        <v>0</v>
      </c>
      <c r="AO169" s="5">
        <f t="shared" si="49"/>
        <v>0</v>
      </c>
      <c r="AP169" s="58">
        <f t="shared" si="50"/>
        <v>1874</v>
      </c>
    </row>
    <row r="170" spans="1:42" s="40" customFormat="1" ht="12.75">
      <c r="A170" s="40">
        <v>3013660</v>
      </c>
      <c r="B170" s="40">
        <v>1213</v>
      </c>
      <c r="C170" s="40" t="s">
        <v>480</v>
      </c>
      <c r="D170" s="40" t="s">
        <v>481</v>
      </c>
      <c r="E170" s="40" t="s">
        <v>482</v>
      </c>
      <c r="F170" s="41">
        <v>59527</v>
      </c>
      <c r="G170" s="42" t="s">
        <v>44</v>
      </c>
      <c r="H170" s="40">
        <v>4066733120</v>
      </c>
      <c r="I170" s="43">
        <v>7</v>
      </c>
      <c r="J170" s="43" t="s">
        <v>45</v>
      </c>
      <c r="K170" s="40" t="s">
        <v>46</v>
      </c>
      <c r="L170" s="44"/>
      <c r="M170" s="44">
        <v>231</v>
      </c>
      <c r="N170" s="44" t="s">
        <v>45</v>
      </c>
      <c r="O170" s="44" t="s">
        <v>45</v>
      </c>
      <c r="P170" s="45">
        <v>42.922374429</v>
      </c>
      <c r="Q170" s="40" t="s">
        <v>45</v>
      </c>
      <c r="R170" s="40" t="s">
        <v>46</v>
      </c>
      <c r="S170" s="40" t="s">
        <v>45</v>
      </c>
      <c r="T170" s="40" t="s">
        <v>46</v>
      </c>
      <c r="U170" s="44"/>
      <c r="V170" s="44">
        <v>62383</v>
      </c>
      <c r="W170" s="44">
        <v>10051</v>
      </c>
      <c r="X170" s="44">
        <v>7438</v>
      </c>
      <c r="Y170" s="44">
        <v>4500</v>
      </c>
      <c r="Z170" s="40">
        <f t="shared" si="34"/>
        <v>1</v>
      </c>
      <c r="AA170" s="40">
        <f t="shared" si="35"/>
        <v>1</v>
      </c>
      <c r="AB170" s="40">
        <f t="shared" si="36"/>
        <v>0</v>
      </c>
      <c r="AC170" s="40">
        <f t="shared" si="37"/>
        <v>0</v>
      </c>
      <c r="AD170" s="40">
        <f t="shared" si="38"/>
        <v>0</v>
      </c>
      <c r="AE170" s="40">
        <f t="shared" si="39"/>
        <v>0</v>
      </c>
      <c r="AF170" s="46" t="str">
        <f t="shared" si="40"/>
        <v>SRSA</v>
      </c>
      <c r="AG170" s="46">
        <f t="shared" si="41"/>
        <v>0</v>
      </c>
      <c r="AH170" s="46">
        <f t="shared" si="42"/>
        <v>0</v>
      </c>
      <c r="AI170" s="40">
        <f t="shared" si="43"/>
        <v>1</v>
      </c>
      <c r="AJ170" s="40">
        <f t="shared" si="44"/>
        <v>1</v>
      </c>
      <c r="AK170" s="40" t="str">
        <f t="shared" si="45"/>
        <v>Initial</v>
      </c>
      <c r="AL170" s="40" t="str">
        <f t="shared" si="46"/>
        <v>SRSA</v>
      </c>
      <c r="AM170" s="40">
        <f t="shared" si="47"/>
        <v>0</v>
      </c>
      <c r="AN170" s="40">
        <f t="shared" si="48"/>
        <v>0</v>
      </c>
      <c r="AO170" s="40">
        <f t="shared" si="49"/>
        <v>0</v>
      </c>
      <c r="AP170" s="58">
        <f t="shared" si="50"/>
        <v>84372</v>
      </c>
    </row>
    <row r="171" spans="1:42" s="5" customFormat="1" ht="12.75">
      <c r="A171" s="5">
        <v>3013740</v>
      </c>
      <c r="B171" s="5">
        <v>670</v>
      </c>
      <c r="C171" s="5" t="s">
        <v>483</v>
      </c>
      <c r="D171" s="5" t="s">
        <v>76</v>
      </c>
      <c r="E171" s="5" t="s">
        <v>77</v>
      </c>
      <c r="F171" s="50">
        <v>59448</v>
      </c>
      <c r="G171" s="51" t="s">
        <v>44</v>
      </c>
      <c r="H171" s="5">
        <v>4063382200</v>
      </c>
      <c r="I171" s="52">
        <v>7</v>
      </c>
      <c r="J171" s="52" t="s">
        <v>45</v>
      </c>
      <c r="K171" s="5" t="s">
        <v>46</v>
      </c>
      <c r="L171" s="53"/>
      <c r="M171" s="53">
        <v>125</v>
      </c>
      <c r="N171" s="53" t="s">
        <v>45</v>
      </c>
      <c r="O171" s="53" t="s">
        <v>45</v>
      </c>
      <c r="P171" s="54">
        <v>44.632768362</v>
      </c>
      <c r="Q171" s="5" t="s">
        <v>45</v>
      </c>
      <c r="R171" s="5" t="s">
        <v>46</v>
      </c>
      <c r="S171" s="5" t="s">
        <v>45</v>
      </c>
      <c r="T171" s="5" t="s">
        <v>46</v>
      </c>
      <c r="U171" s="53"/>
      <c r="V171" s="53">
        <v>22118</v>
      </c>
      <c r="W171" s="53">
        <v>3643</v>
      </c>
      <c r="X171" s="53">
        <v>3121</v>
      </c>
      <c r="Y171" s="53">
        <v>1787</v>
      </c>
      <c r="Z171" s="5">
        <f t="shared" si="34"/>
        <v>1</v>
      </c>
      <c r="AA171" s="5">
        <f t="shared" si="35"/>
        <v>1</v>
      </c>
      <c r="AB171" s="5">
        <f t="shared" si="36"/>
        <v>0</v>
      </c>
      <c r="AC171" s="5">
        <f t="shared" si="37"/>
        <v>0</v>
      </c>
      <c r="AD171" s="5">
        <f t="shared" si="38"/>
        <v>0</v>
      </c>
      <c r="AE171" s="5">
        <f t="shared" si="39"/>
        <v>0</v>
      </c>
      <c r="AF171" s="55" t="str">
        <f t="shared" si="40"/>
        <v>SRSA</v>
      </c>
      <c r="AG171" s="55">
        <f t="shared" si="41"/>
        <v>0</v>
      </c>
      <c r="AH171" s="55">
        <f t="shared" si="42"/>
        <v>0</v>
      </c>
      <c r="AI171" s="5">
        <f t="shared" si="43"/>
        <v>1</v>
      </c>
      <c r="AJ171" s="5">
        <f t="shared" si="44"/>
        <v>1</v>
      </c>
      <c r="AK171" s="5" t="str">
        <f t="shared" si="45"/>
        <v>Initial</v>
      </c>
      <c r="AL171" s="5" t="str">
        <f t="shared" si="46"/>
        <v>SRSA</v>
      </c>
      <c r="AM171" s="5">
        <f t="shared" si="47"/>
        <v>0</v>
      </c>
      <c r="AN171" s="5">
        <f t="shared" si="48"/>
        <v>0</v>
      </c>
      <c r="AO171" s="5">
        <f t="shared" si="49"/>
        <v>0</v>
      </c>
      <c r="AP171" s="58">
        <f t="shared" si="50"/>
        <v>30669</v>
      </c>
    </row>
    <row r="172" spans="1:42" s="5" customFormat="1" ht="12.75">
      <c r="A172" s="5">
        <v>3000099</v>
      </c>
      <c r="B172" s="5">
        <v>1226</v>
      </c>
      <c r="C172" s="5" t="s">
        <v>75</v>
      </c>
      <c r="D172" s="5" t="s">
        <v>76</v>
      </c>
      <c r="E172" s="5" t="s">
        <v>77</v>
      </c>
      <c r="F172" s="50">
        <v>59448</v>
      </c>
      <c r="G172" s="51" t="s">
        <v>44</v>
      </c>
      <c r="H172" s="5">
        <v>4063382200</v>
      </c>
      <c r="I172" s="52">
        <v>7</v>
      </c>
      <c r="J172" s="52" t="s">
        <v>45</v>
      </c>
      <c r="K172" s="5" t="s">
        <v>46</v>
      </c>
      <c r="L172" s="53"/>
      <c r="M172" s="53">
        <v>90</v>
      </c>
      <c r="N172" s="53" t="s">
        <v>45</v>
      </c>
      <c r="O172" s="53" t="s">
        <v>45</v>
      </c>
      <c r="P172" s="54">
        <v>31.764705882</v>
      </c>
      <c r="Q172" s="5" t="s">
        <v>45</v>
      </c>
      <c r="R172" s="5" t="s">
        <v>46</v>
      </c>
      <c r="S172" s="5" t="s">
        <v>45</v>
      </c>
      <c r="T172" s="5" t="s">
        <v>46</v>
      </c>
      <c r="U172" s="53"/>
      <c r="V172" s="53">
        <v>7891</v>
      </c>
      <c r="W172" s="53">
        <v>1090</v>
      </c>
      <c r="X172" s="53">
        <v>1090</v>
      </c>
      <c r="Y172" s="53">
        <v>1074</v>
      </c>
      <c r="Z172" s="5">
        <f t="shared" si="34"/>
        <v>1</v>
      </c>
      <c r="AA172" s="5">
        <f t="shared" si="35"/>
        <v>1</v>
      </c>
      <c r="AB172" s="5">
        <f t="shared" si="36"/>
        <v>0</v>
      </c>
      <c r="AC172" s="5">
        <f t="shared" si="37"/>
        <v>0</v>
      </c>
      <c r="AD172" s="5">
        <f t="shared" si="38"/>
        <v>0</v>
      </c>
      <c r="AE172" s="5">
        <f t="shared" si="39"/>
        <v>0</v>
      </c>
      <c r="AF172" s="55" t="str">
        <f t="shared" si="40"/>
        <v>SRSA</v>
      </c>
      <c r="AG172" s="55">
        <f t="shared" si="41"/>
        <v>0</v>
      </c>
      <c r="AH172" s="55">
        <f t="shared" si="42"/>
        <v>0</v>
      </c>
      <c r="AI172" s="5">
        <f t="shared" si="43"/>
        <v>1</v>
      </c>
      <c r="AJ172" s="5">
        <f t="shared" si="44"/>
        <v>1</v>
      </c>
      <c r="AK172" s="5" t="str">
        <f t="shared" si="45"/>
        <v>Initial</v>
      </c>
      <c r="AL172" s="5" t="str">
        <f t="shared" si="46"/>
        <v>SRSA</v>
      </c>
      <c r="AM172" s="5">
        <f t="shared" si="47"/>
        <v>0</v>
      </c>
      <c r="AN172" s="5">
        <f t="shared" si="48"/>
        <v>0</v>
      </c>
      <c r="AO172" s="5">
        <f t="shared" si="49"/>
        <v>0</v>
      </c>
      <c r="AP172" s="58">
        <f t="shared" si="50"/>
        <v>11145</v>
      </c>
    </row>
    <row r="173" spans="1:42" s="5" customFormat="1" ht="12.75">
      <c r="A173" s="5">
        <v>3013800</v>
      </c>
      <c r="B173" s="5">
        <v>320</v>
      </c>
      <c r="C173" s="5" t="s">
        <v>484</v>
      </c>
      <c r="D173" s="5" t="s">
        <v>485</v>
      </c>
      <c r="E173" s="5" t="s">
        <v>128</v>
      </c>
      <c r="F173" s="50">
        <v>59901</v>
      </c>
      <c r="G173" s="51" t="s">
        <v>44</v>
      </c>
      <c r="H173" s="5">
        <v>4062572301</v>
      </c>
      <c r="I173" s="52">
        <v>7</v>
      </c>
      <c r="J173" s="52" t="s">
        <v>45</v>
      </c>
      <c r="K173" s="5" t="s">
        <v>46</v>
      </c>
      <c r="L173" s="53"/>
      <c r="M173" s="53">
        <v>198</v>
      </c>
      <c r="N173" s="53" t="s">
        <v>46</v>
      </c>
      <c r="O173" s="53" t="s">
        <v>45</v>
      </c>
      <c r="P173" s="54">
        <v>8.7866108787</v>
      </c>
      <c r="Q173" s="5" t="s">
        <v>46</v>
      </c>
      <c r="R173" s="5" t="s">
        <v>46</v>
      </c>
      <c r="S173" s="5" t="s">
        <v>45</v>
      </c>
      <c r="T173" s="5" t="s">
        <v>46</v>
      </c>
      <c r="U173" s="53"/>
      <c r="V173" s="53">
        <v>13122</v>
      </c>
      <c r="W173" s="53">
        <v>1103</v>
      </c>
      <c r="X173" s="53">
        <v>1700</v>
      </c>
      <c r="Y173" s="53">
        <v>1853</v>
      </c>
      <c r="Z173" s="5">
        <f t="shared" si="34"/>
        <v>1</v>
      </c>
      <c r="AA173" s="5">
        <f t="shared" si="35"/>
        <v>1</v>
      </c>
      <c r="AB173" s="5">
        <f t="shared" si="36"/>
        <v>0</v>
      </c>
      <c r="AC173" s="5">
        <f t="shared" si="37"/>
        <v>0</v>
      </c>
      <c r="AD173" s="5">
        <f t="shared" si="38"/>
        <v>0</v>
      </c>
      <c r="AE173" s="5">
        <f t="shared" si="39"/>
        <v>0</v>
      </c>
      <c r="AF173" s="55" t="str">
        <f t="shared" si="40"/>
        <v>SRSA</v>
      </c>
      <c r="AG173" s="55">
        <f t="shared" si="41"/>
        <v>0</v>
      </c>
      <c r="AH173" s="55">
        <f t="shared" si="42"/>
        <v>0</v>
      </c>
      <c r="AI173" s="5">
        <f t="shared" si="43"/>
        <v>1</v>
      </c>
      <c r="AJ173" s="5">
        <f t="shared" si="44"/>
        <v>0</v>
      </c>
      <c r="AK173" s="5">
        <f t="shared" si="45"/>
        <v>0</v>
      </c>
      <c r="AL173" s="5">
        <f t="shared" si="46"/>
        <v>0</v>
      </c>
      <c r="AM173" s="5">
        <f t="shared" si="47"/>
        <v>0</v>
      </c>
      <c r="AN173" s="5">
        <f t="shared" si="48"/>
        <v>0</v>
      </c>
      <c r="AO173" s="5">
        <f t="shared" si="49"/>
        <v>0</v>
      </c>
      <c r="AP173" s="58">
        <f t="shared" si="50"/>
        <v>17778</v>
      </c>
    </row>
    <row r="174" spans="1:42" s="5" customFormat="1" ht="12.75">
      <c r="A174" s="5">
        <v>3013890</v>
      </c>
      <c r="B174" s="5">
        <v>717</v>
      </c>
      <c r="C174" s="5" t="s">
        <v>486</v>
      </c>
      <c r="D174" s="5" t="s">
        <v>487</v>
      </c>
      <c r="E174" s="5" t="s">
        <v>488</v>
      </c>
      <c r="F174" s="50">
        <v>59843</v>
      </c>
      <c r="G174" s="51" t="s">
        <v>44</v>
      </c>
      <c r="H174" s="5">
        <v>4067935656</v>
      </c>
      <c r="I174" s="52">
        <v>7</v>
      </c>
      <c r="J174" s="52" t="s">
        <v>45</v>
      </c>
      <c r="K174" s="5" t="s">
        <v>46</v>
      </c>
      <c r="L174" s="53"/>
      <c r="M174" s="53">
        <v>34</v>
      </c>
      <c r="N174" s="53" t="s">
        <v>45</v>
      </c>
      <c r="O174" s="53" t="s">
        <v>45</v>
      </c>
      <c r="P174" s="54">
        <v>19.444444444</v>
      </c>
      <c r="Q174" s="5" t="s">
        <v>46</v>
      </c>
      <c r="R174" s="5" t="s">
        <v>46</v>
      </c>
      <c r="S174" s="5" t="s">
        <v>45</v>
      </c>
      <c r="T174" s="5" t="s">
        <v>46</v>
      </c>
      <c r="U174" s="53"/>
      <c r="V174" s="53">
        <v>1824</v>
      </c>
      <c r="W174" s="53">
        <v>0</v>
      </c>
      <c r="X174" s="53">
        <v>172</v>
      </c>
      <c r="Y174" s="53">
        <v>676</v>
      </c>
      <c r="Z174" s="5">
        <f t="shared" si="34"/>
        <v>1</v>
      </c>
      <c r="AA174" s="5">
        <f t="shared" si="35"/>
        <v>1</v>
      </c>
      <c r="AB174" s="5">
        <f t="shared" si="36"/>
        <v>0</v>
      </c>
      <c r="AC174" s="5">
        <f t="shared" si="37"/>
        <v>0</v>
      </c>
      <c r="AD174" s="5">
        <f t="shared" si="38"/>
        <v>0</v>
      </c>
      <c r="AE174" s="5">
        <f t="shared" si="39"/>
        <v>0</v>
      </c>
      <c r="AF174" s="55" t="str">
        <f t="shared" si="40"/>
        <v>SRSA</v>
      </c>
      <c r="AG174" s="55">
        <f t="shared" si="41"/>
        <v>0</v>
      </c>
      <c r="AH174" s="55">
        <f t="shared" si="42"/>
        <v>0</v>
      </c>
      <c r="AI174" s="5">
        <f t="shared" si="43"/>
        <v>1</v>
      </c>
      <c r="AJ174" s="5">
        <f t="shared" si="44"/>
        <v>0</v>
      </c>
      <c r="AK174" s="5">
        <f t="shared" si="45"/>
        <v>0</v>
      </c>
      <c r="AL174" s="5">
        <f t="shared" si="46"/>
        <v>0</v>
      </c>
      <c r="AM174" s="5">
        <f t="shared" si="47"/>
        <v>0</v>
      </c>
      <c r="AN174" s="5">
        <f t="shared" si="48"/>
        <v>0</v>
      </c>
      <c r="AO174" s="5">
        <f t="shared" si="49"/>
        <v>0</v>
      </c>
      <c r="AP174" s="58">
        <f t="shared" si="50"/>
        <v>2672</v>
      </c>
    </row>
    <row r="175" spans="1:42" s="5" customFormat="1" ht="12.75">
      <c r="A175" s="5">
        <v>3014040</v>
      </c>
      <c r="B175" s="5">
        <v>145</v>
      </c>
      <c r="C175" s="5" t="s">
        <v>489</v>
      </c>
      <c r="D175" s="5" t="s">
        <v>490</v>
      </c>
      <c r="E175" s="5" t="s">
        <v>491</v>
      </c>
      <c r="F175" s="50">
        <v>59450</v>
      </c>
      <c r="G175" s="51" t="s">
        <v>44</v>
      </c>
      <c r="H175" s="5">
        <v>4067332081</v>
      </c>
      <c r="I175" s="52">
        <v>7</v>
      </c>
      <c r="J175" s="52" t="s">
        <v>45</v>
      </c>
      <c r="K175" s="5" t="s">
        <v>46</v>
      </c>
      <c r="L175" s="53"/>
      <c r="M175" s="53">
        <v>73</v>
      </c>
      <c r="N175" s="53" t="s">
        <v>45</v>
      </c>
      <c r="O175" s="53" t="s">
        <v>45</v>
      </c>
      <c r="P175" s="54">
        <v>21.111111111</v>
      </c>
      <c r="Q175" s="5" t="s">
        <v>45</v>
      </c>
      <c r="R175" s="5" t="s">
        <v>45</v>
      </c>
      <c r="S175" s="5" t="s">
        <v>45</v>
      </c>
      <c r="T175" s="5" t="s">
        <v>46</v>
      </c>
      <c r="U175" s="53"/>
      <c r="V175" s="53">
        <v>4034</v>
      </c>
      <c r="W175" s="53">
        <v>0</v>
      </c>
      <c r="X175" s="53">
        <v>348</v>
      </c>
      <c r="Y175" s="53">
        <v>906</v>
      </c>
      <c r="Z175" s="5">
        <f t="shared" si="34"/>
        <v>1</v>
      </c>
      <c r="AA175" s="5">
        <f t="shared" si="35"/>
        <v>1</v>
      </c>
      <c r="AB175" s="5">
        <f t="shared" si="36"/>
        <v>0</v>
      </c>
      <c r="AC175" s="5">
        <f t="shared" si="37"/>
        <v>0</v>
      </c>
      <c r="AD175" s="5">
        <f t="shared" si="38"/>
        <v>0</v>
      </c>
      <c r="AE175" s="5">
        <f t="shared" si="39"/>
        <v>0</v>
      </c>
      <c r="AF175" s="55" t="str">
        <f t="shared" si="40"/>
        <v>SRSA</v>
      </c>
      <c r="AG175" s="55">
        <f t="shared" si="41"/>
        <v>0</v>
      </c>
      <c r="AH175" s="55">
        <f t="shared" si="42"/>
        <v>0</v>
      </c>
      <c r="AI175" s="5">
        <f t="shared" si="43"/>
        <v>1</v>
      </c>
      <c r="AJ175" s="5">
        <f t="shared" si="44"/>
        <v>1</v>
      </c>
      <c r="AK175" s="5" t="str">
        <f t="shared" si="45"/>
        <v>Initial</v>
      </c>
      <c r="AL175" s="5" t="str">
        <f t="shared" si="46"/>
        <v>SRSA</v>
      </c>
      <c r="AM175" s="5">
        <f t="shared" si="47"/>
        <v>0</v>
      </c>
      <c r="AN175" s="5">
        <f t="shared" si="48"/>
        <v>0</v>
      </c>
      <c r="AO175" s="5">
        <f t="shared" si="49"/>
        <v>0</v>
      </c>
      <c r="AP175" s="58">
        <f t="shared" si="50"/>
        <v>5288</v>
      </c>
    </row>
    <row r="176" spans="1:42" s="5" customFormat="1" ht="12.75">
      <c r="A176" s="5">
        <v>3014070</v>
      </c>
      <c r="B176" s="5">
        <v>146</v>
      </c>
      <c r="C176" s="5" t="s">
        <v>492</v>
      </c>
      <c r="D176" s="5" t="s">
        <v>490</v>
      </c>
      <c r="E176" s="5" t="s">
        <v>491</v>
      </c>
      <c r="F176" s="50">
        <v>59450</v>
      </c>
      <c r="G176" s="51" t="s">
        <v>44</v>
      </c>
      <c r="H176" s="5">
        <v>4067332081</v>
      </c>
      <c r="I176" s="52">
        <v>7</v>
      </c>
      <c r="J176" s="52" t="s">
        <v>45</v>
      </c>
      <c r="K176" s="5" t="s">
        <v>46</v>
      </c>
      <c r="L176" s="53"/>
      <c r="M176" s="53">
        <v>42</v>
      </c>
      <c r="N176" s="53" t="s">
        <v>45</v>
      </c>
      <c r="O176" s="53" t="s">
        <v>45</v>
      </c>
      <c r="P176" s="54">
        <v>14.705882353</v>
      </c>
      <c r="Q176" s="5" t="s">
        <v>46</v>
      </c>
      <c r="R176" s="5" t="s">
        <v>46</v>
      </c>
      <c r="S176" s="5" t="s">
        <v>45</v>
      </c>
      <c r="T176" s="5" t="s">
        <v>46</v>
      </c>
      <c r="U176" s="53"/>
      <c r="V176" s="53">
        <v>1994</v>
      </c>
      <c r="W176" s="53">
        <v>0</v>
      </c>
      <c r="X176" s="53">
        <v>159</v>
      </c>
      <c r="Y176" s="53">
        <v>434</v>
      </c>
      <c r="Z176" s="5">
        <f t="shared" si="34"/>
        <v>1</v>
      </c>
      <c r="AA176" s="5">
        <f t="shared" si="35"/>
        <v>1</v>
      </c>
      <c r="AB176" s="5">
        <f t="shared" si="36"/>
        <v>0</v>
      </c>
      <c r="AC176" s="5">
        <f t="shared" si="37"/>
        <v>0</v>
      </c>
      <c r="AD176" s="5">
        <f t="shared" si="38"/>
        <v>0</v>
      </c>
      <c r="AE176" s="5">
        <f t="shared" si="39"/>
        <v>0</v>
      </c>
      <c r="AF176" s="55" t="str">
        <f t="shared" si="40"/>
        <v>SRSA</v>
      </c>
      <c r="AG176" s="55">
        <f t="shared" si="41"/>
        <v>0</v>
      </c>
      <c r="AH176" s="55">
        <f t="shared" si="42"/>
        <v>0</v>
      </c>
      <c r="AI176" s="5">
        <f t="shared" si="43"/>
        <v>1</v>
      </c>
      <c r="AJ176" s="5">
        <f t="shared" si="44"/>
        <v>0</v>
      </c>
      <c r="AK176" s="5">
        <f t="shared" si="45"/>
        <v>0</v>
      </c>
      <c r="AL176" s="5">
        <f t="shared" si="46"/>
        <v>0</v>
      </c>
      <c r="AM176" s="5">
        <f t="shared" si="47"/>
        <v>0</v>
      </c>
      <c r="AN176" s="5">
        <f t="shared" si="48"/>
        <v>0</v>
      </c>
      <c r="AO176" s="5">
        <f t="shared" si="49"/>
        <v>0</v>
      </c>
      <c r="AP176" s="58">
        <f t="shared" si="50"/>
        <v>2587</v>
      </c>
    </row>
    <row r="177" spans="1:42" s="5" customFormat="1" ht="12.75">
      <c r="A177" s="5">
        <v>3014340</v>
      </c>
      <c r="B177" s="5">
        <v>932</v>
      </c>
      <c r="C177" s="5" t="s">
        <v>494</v>
      </c>
      <c r="D177" s="5" t="s">
        <v>495</v>
      </c>
      <c r="E177" s="5" t="s">
        <v>496</v>
      </c>
      <c r="F177" s="50">
        <v>59241</v>
      </c>
      <c r="G177" s="51" t="s">
        <v>44</v>
      </c>
      <c r="H177" s="5">
        <v>4063642314</v>
      </c>
      <c r="I177" s="52">
        <v>7</v>
      </c>
      <c r="J177" s="52" t="s">
        <v>45</v>
      </c>
      <c r="K177" s="5" t="s">
        <v>46</v>
      </c>
      <c r="L177" s="53"/>
      <c r="M177" s="53">
        <v>80</v>
      </c>
      <c r="N177" s="53" t="s">
        <v>45</v>
      </c>
      <c r="O177" s="53" t="s">
        <v>45</v>
      </c>
      <c r="P177" s="54">
        <v>48.648648649</v>
      </c>
      <c r="Q177" s="5" t="s">
        <v>45</v>
      </c>
      <c r="R177" s="5" t="s">
        <v>45</v>
      </c>
      <c r="S177" s="5" t="s">
        <v>45</v>
      </c>
      <c r="T177" s="5" t="s">
        <v>46</v>
      </c>
      <c r="U177" s="53"/>
      <c r="V177" s="53">
        <v>3461</v>
      </c>
      <c r="W177" s="53">
        <v>0</v>
      </c>
      <c r="X177" s="53">
        <v>352</v>
      </c>
      <c r="Y177" s="53">
        <v>885</v>
      </c>
      <c r="Z177" s="5">
        <f t="shared" si="34"/>
        <v>1</v>
      </c>
      <c r="AA177" s="5">
        <f t="shared" si="35"/>
        <v>1</v>
      </c>
      <c r="AB177" s="5">
        <f t="shared" si="36"/>
        <v>0</v>
      </c>
      <c r="AC177" s="5">
        <f t="shared" si="37"/>
        <v>0</v>
      </c>
      <c r="AD177" s="5">
        <f t="shared" si="38"/>
        <v>0</v>
      </c>
      <c r="AE177" s="5">
        <f t="shared" si="39"/>
        <v>0</v>
      </c>
      <c r="AF177" s="55" t="str">
        <f t="shared" si="40"/>
        <v>SRSA</v>
      </c>
      <c r="AG177" s="55">
        <f t="shared" si="41"/>
        <v>0</v>
      </c>
      <c r="AH177" s="55">
        <f t="shared" si="42"/>
        <v>0</v>
      </c>
      <c r="AI177" s="5">
        <f t="shared" si="43"/>
        <v>1</v>
      </c>
      <c r="AJ177" s="5">
        <f t="shared" si="44"/>
        <v>1</v>
      </c>
      <c r="AK177" s="5" t="str">
        <f t="shared" si="45"/>
        <v>Initial</v>
      </c>
      <c r="AL177" s="5" t="str">
        <f t="shared" si="46"/>
        <v>SRSA</v>
      </c>
      <c r="AM177" s="5">
        <f t="shared" si="47"/>
        <v>0</v>
      </c>
      <c r="AN177" s="5">
        <f t="shared" si="48"/>
        <v>0</v>
      </c>
      <c r="AO177" s="5">
        <f t="shared" si="49"/>
        <v>0</v>
      </c>
      <c r="AP177" s="58">
        <f t="shared" si="50"/>
        <v>4698</v>
      </c>
    </row>
    <row r="178" spans="1:42" s="5" customFormat="1" ht="12.75">
      <c r="A178" s="5">
        <v>3014370</v>
      </c>
      <c r="B178" s="5">
        <v>933</v>
      </c>
      <c r="C178" s="5" t="s">
        <v>497</v>
      </c>
      <c r="D178" s="5" t="s">
        <v>495</v>
      </c>
      <c r="E178" s="5" t="s">
        <v>496</v>
      </c>
      <c r="F178" s="50">
        <v>59241</v>
      </c>
      <c r="G178" s="51" t="s">
        <v>44</v>
      </c>
      <c r="H178" s="5">
        <v>4063642314</v>
      </c>
      <c r="I178" s="52">
        <v>7</v>
      </c>
      <c r="J178" s="52" t="s">
        <v>45</v>
      </c>
      <c r="K178" s="5" t="s">
        <v>46</v>
      </c>
      <c r="L178" s="53"/>
      <c r="M178" s="53">
        <v>33</v>
      </c>
      <c r="N178" s="53" t="s">
        <v>45</v>
      </c>
      <c r="O178" s="53" t="s">
        <v>45</v>
      </c>
      <c r="P178" s="54">
        <v>0</v>
      </c>
      <c r="Q178" s="5" t="s">
        <v>46</v>
      </c>
      <c r="R178" s="5" t="s">
        <v>46</v>
      </c>
      <c r="S178" s="5" t="s">
        <v>45</v>
      </c>
      <c r="T178" s="5" t="s">
        <v>46</v>
      </c>
      <c r="U178" s="53"/>
      <c r="V178" s="53">
        <v>1426</v>
      </c>
      <c r="W178" s="53">
        <v>0</v>
      </c>
      <c r="X178" s="53">
        <v>155</v>
      </c>
      <c r="Y178" s="53">
        <v>422</v>
      </c>
      <c r="Z178" s="5">
        <f t="shared" si="34"/>
        <v>1</v>
      </c>
      <c r="AA178" s="5">
        <f t="shared" si="35"/>
        <v>1</v>
      </c>
      <c r="AB178" s="5">
        <f t="shared" si="36"/>
        <v>0</v>
      </c>
      <c r="AC178" s="5">
        <f t="shared" si="37"/>
        <v>0</v>
      </c>
      <c r="AD178" s="5">
        <f t="shared" si="38"/>
        <v>0</v>
      </c>
      <c r="AE178" s="5">
        <f t="shared" si="39"/>
        <v>0</v>
      </c>
      <c r="AF178" s="55" t="str">
        <f t="shared" si="40"/>
        <v>SRSA</v>
      </c>
      <c r="AG178" s="55">
        <f t="shared" si="41"/>
        <v>0</v>
      </c>
      <c r="AH178" s="55">
        <f t="shared" si="42"/>
        <v>0</v>
      </c>
      <c r="AI178" s="5">
        <f t="shared" si="43"/>
        <v>1</v>
      </c>
      <c r="AJ178" s="5">
        <f t="shared" si="44"/>
        <v>0</v>
      </c>
      <c r="AK178" s="5">
        <f t="shared" si="45"/>
        <v>0</v>
      </c>
      <c r="AL178" s="5">
        <f t="shared" si="46"/>
        <v>0</v>
      </c>
      <c r="AM178" s="5">
        <f t="shared" si="47"/>
        <v>0</v>
      </c>
      <c r="AN178" s="5">
        <f t="shared" si="48"/>
        <v>0</v>
      </c>
      <c r="AO178" s="5">
        <f t="shared" si="49"/>
        <v>0</v>
      </c>
      <c r="AP178" s="58">
        <f t="shared" si="50"/>
        <v>2003</v>
      </c>
    </row>
    <row r="179" spans="1:42" s="5" customFormat="1" ht="12.75">
      <c r="A179" s="5">
        <v>3014430</v>
      </c>
      <c r="B179" s="5">
        <v>469</v>
      </c>
      <c r="C179" s="5" t="s">
        <v>498</v>
      </c>
      <c r="D179" s="5" t="s">
        <v>499</v>
      </c>
      <c r="E179" s="5" t="s">
        <v>500</v>
      </c>
      <c r="F179" s="50">
        <v>59452</v>
      </c>
      <c r="G179" s="51" t="s">
        <v>44</v>
      </c>
      <c r="H179" s="5">
        <v>4064235545</v>
      </c>
      <c r="I179" s="52">
        <v>7</v>
      </c>
      <c r="J179" s="52" t="s">
        <v>45</v>
      </c>
      <c r="K179" s="5" t="s">
        <v>46</v>
      </c>
      <c r="L179" s="53"/>
      <c r="M179" s="53">
        <v>141</v>
      </c>
      <c r="N179" s="53" t="s">
        <v>45</v>
      </c>
      <c r="O179" s="53" t="s">
        <v>45</v>
      </c>
      <c r="P179" s="54">
        <v>19.875776398</v>
      </c>
      <c r="Q179" s="5" t="s">
        <v>46</v>
      </c>
      <c r="R179" s="5" t="s">
        <v>45</v>
      </c>
      <c r="S179" s="5" t="s">
        <v>45</v>
      </c>
      <c r="T179" s="5" t="s">
        <v>46</v>
      </c>
      <c r="U179" s="53"/>
      <c r="V179" s="53">
        <v>11423</v>
      </c>
      <c r="W179" s="53">
        <v>1726</v>
      </c>
      <c r="X179" s="53">
        <v>2073</v>
      </c>
      <c r="Y179" s="53">
        <v>1656</v>
      </c>
      <c r="Z179" s="5">
        <f t="shared" si="34"/>
        <v>1</v>
      </c>
      <c r="AA179" s="5">
        <f t="shared" si="35"/>
        <v>1</v>
      </c>
      <c r="AB179" s="5">
        <f t="shared" si="36"/>
        <v>0</v>
      </c>
      <c r="AC179" s="5">
        <f t="shared" si="37"/>
        <v>0</v>
      </c>
      <c r="AD179" s="5">
        <f t="shared" si="38"/>
        <v>0</v>
      </c>
      <c r="AE179" s="5">
        <f t="shared" si="39"/>
        <v>0</v>
      </c>
      <c r="AF179" s="55" t="str">
        <f t="shared" si="40"/>
        <v>SRSA</v>
      </c>
      <c r="AG179" s="55">
        <f t="shared" si="41"/>
        <v>0</v>
      </c>
      <c r="AH179" s="55">
        <f t="shared" si="42"/>
        <v>0</v>
      </c>
      <c r="AI179" s="5">
        <f t="shared" si="43"/>
        <v>1</v>
      </c>
      <c r="AJ179" s="5">
        <f t="shared" si="44"/>
        <v>0</v>
      </c>
      <c r="AK179" s="5">
        <f t="shared" si="45"/>
        <v>0</v>
      </c>
      <c r="AL179" s="5">
        <f t="shared" si="46"/>
        <v>0</v>
      </c>
      <c r="AM179" s="5">
        <f t="shared" si="47"/>
        <v>0</v>
      </c>
      <c r="AN179" s="5">
        <f t="shared" si="48"/>
        <v>0</v>
      </c>
      <c r="AO179" s="5">
        <f t="shared" si="49"/>
        <v>0</v>
      </c>
      <c r="AP179" s="58">
        <f t="shared" si="50"/>
        <v>16878</v>
      </c>
    </row>
    <row r="180" spans="1:42" s="5" customFormat="1" ht="12.75">
      <c r="A180" s="5">
        <v>3014610</v>
      </c>
      <c r="B180" s="5">
        <v>814</v>
      </c>
      <c r="C180" s="5" t="s">
        <v>501</v>
      </c>
      <c r="D180" s="5" t="s">
        <v>502</v>
      </c>
      <c r="E180" s="5" t="s">
        <v>503</v>
      </c>
      <c r="F180" s="50">
        <v>59845</v>
      </c>
      <c r="G180" s="51" t="s">
        <v>44</v>
      </c>
      <c r="H180" s="5">
        <v>4067412964</v>
      </c>
      <c r="I180" s="52">
        <v>7</v>
      </c>
      <c r="J180" s="52" t="s">
        <v>45</v>
      </c>
      <c r="K180" s="5" t="s">
        <v>46</v>
      </c>
      <c r="L180" s="53"/>
      <c r="M180" s="53">
        <v>137</v>
      </c>
      <c r="N180" s="53" t="s">
        <v>46</v>
      </c>
      <c r="O180" s="53" t="s">
        <v>45</v>
      </c>
      <c r="P180" s="54">
        <v>41.975308642</v>
      </c>
      <c r="Q180" s="5" t="s">
        <v>45</v>
      </c>
      <c r="R180" s="5" t="s">
        <v>46</v>
      </c>
      <c r="S180" s="5" t="s">
        <v>45</v>
      </c>
      <c r="T180" s="5" t="s">
        <v>46</v>
      </c>
      <c r="U180" s="53"/>
      <c r="V180" s="53">
        <v>24041</v>
      </c>
      <c r="W180" s="53">
        <v>3548</v>
      </c>
      <c r="X180" s="53">
        <v>2808</v>
      </c>
      <c r="Y180" s="53">
        <v>1812</v>
      </c>
      <c r="Z180" s="5">
        <f t="shared" si="34"/>
        <v>1</v>
      </c>
      <c r="AA180" s="5">
        <f t="shared" si="35"/>
        <v>1</v>
      </c>
      <c r="AB180" s="5">
        <f t="shared" si="36"/>
        <v>0</v>
      </c>
      <c r="AC180" s="5">
        <f t="shared" si="37"/>
        <v>0</v>
      </c>
      <c r="AD180" s="5">
        <f t="shared" si="38"/>
        <v>0</v>
      </c>
      <c r="AE180" s="5">
        <f t="shared" si="39"/>
        <v>0</v>
      </c>
      <c r="AF180" s="55" t="str">
        <f t="shared" si="40"/>
        <v>SRSA</v>
      </c>
      <c r="AG180" s="55">
        <f t="shared" si="41"/>
        <v>0</v>
      </c>
      <c r="AH180" s="55">
        <f t="shared" si="42"/>
        <v>0</v>
      </c>
      <c r="AI180" s="5">
        <f t="shared" si="43"/>
        <v>1</v>
      </c>
      <c r="AJ180" s="5">
        <f t="shared" si="44"/>
        <v>1</v>
      </c>
      <c r="AK180" s="5" t="str">
        <f t="shared" si="45"/>
        <v>Initial</v>
      </c>
      <c r="AL180" s="5" t="str">
        <f t="shared" si="46"/>
        <v>SRSA</v>
      </c>
      <c r="AM180" s="5">
        <f t="shared" si="47"/>
        <v>0</v>
      </c>
      <c r="AN180" s="5">
        <f t="shared" si="48"/>
        <v>0</v>
      </c>
      <c r="AO180" s="5">
        <f t="shared" si="49"/>
        <v>0</v>
      </c>
      <c r="AP180" s="58">
        <f t="shared" si="50"/>
        <v>32209</v>
      </c>
    </row>
    <row r="181" spans="1:42" s="5" customFormat="1" ht="12.75">
      <c r="A181" s="5">
        <v>3014640</v>
      </c>
      <c r="B181" s="5">
        <v>815</v>
      </c>
      <c r="C181" s="5" t="s">
        <v>504</v>
      </c>
      <c r="D181" s="5" t="s">
        <v>502</v>
      </c>
      <c r="E181" s="5" t="s">
        <v>503</v>
      </c>
      <c r="F181" s="50">
        <v>59845</v>
      </c>
      <c r="G181" s="51" t="s">
        <v>44</v>
      </c>
      <c r="H181" s="5">
        <v>4067412964</v>
      </c>
      <c r="I181" s="52">
        <v>7</v>
      </c>
      <c r="J181" s="52" t="s">
        <v>45</v>
      </c>
      <c r="K181" s="5" t="s">
        <v>46</v>
      </c>
      <c r="L181" s="53"/>
      <c r="M181" s="53">
        <v>71</v>
      </c>
      <c r="N181" s="53" t="s">
        <v>46</v>
      </c>
      <c r="O181" s="53" t="s">
        <v>45</v>
      </c>
      <c r="P181" s="54">
        <v>25.373134328</v>
      </c>
      <c r="Q181" s="5" t="s">
        <v>45</v>
      </c>
      <c r="R181" s="5" t="s">
        <v>46</v>
      </c>
      <c r="S181" s="5" t="s">
        <v>45</v>
      </c>
      <c r="T181" s="5" t="s">
        <v>46</v>
      </c>
      <c r="U181" s="53"/>
      <c r="V181" s="53">
        <v>6502</v>
      </c>
      <c r="W181" s="53">
        <v>836</v>
      </c>
      <c r="X181" s="53">
        <v>901</v>
      </c>
      <c r="Y181" s="53">
        <v>828</v>
      </c>
      <c r="Z181" s="5">
        <f t="shared" si="34"/>
        <v>1</v>
      </c>
      <c r="AA181" s="5">
        <f t="shared" si="35"/>
        <v>1</v>
      </c>
      <c r="AB181" s="5">
        <f t="shared" si="36"/>
        <v>0</v>
      </c>
      <c r="AC181" s="5">
        <f t="shared" si="37"/>
        <v>0</v>
      </c>
      <c r="AD181" s="5">
        <f t="shared" si="38"/>
        <v>0</v>
      </c>
      <c r="AE181" s="5">
        <f t="shared" si="39"/>
        <v>0</v>
      </c>
      <c r="AF181" s="55" t="str">
        <f t="shared" si="40"/>
        <v>SRSA</v>
      </c>
      <c r="AG181" s="55">
        <f t="shared" si="41"/>
        <v>0</v>
      </c>
      <c r="AH181" s="55">
        <f t="shared" si="42"/>
        <v>0</v>
      </c>
      <c r="AI181" s="5">
        <f t="shared" si="43"/>
        <v>1</v>
      </c>
      <c r="AJ181" s="5">
        <f t="shared" si="44"/>
        <v>1</v>
      </c>
      <c r="AK181" s="5" t="str">
        <f t="shared" si="45"/>
        <v>Initial</v>
      </c>
      <c r="AL181" s="5" t="str">
        <f t="shared" si="46"/>
        <v>SRSA</v>
      </c>
      <c r="AM181" s="5">
        <f t="shared" si="47"/>
        <v>0</v>
      </c>
      <c r="AN181" s="5">
        <f t="shared" si="48"/>
        <v>0</v>
      </c>
      <c r="AO181" s="5">
        <f t="shared" si="49"/>
        <v>0</v>
      </c>
      <c r="AP181" s="58">
        <f t="shared" si="50"/>
        <v>9067</v>
      </c>
    </row>
    <row r="182" spans="1:42" s="5" customFormat="1" ht="12.75">
      <c r="A182" s="5">
        <v>3014760</v>
      </c>
      <c r="B182" s="5">
        <v>923</v>
      </c>
      <c r="C182" s="5" t="s">
        <v>505</v>
      </c>
      <c r="D182" s="5" t="s">
        <v>506</v>
      </c>
      <c r="E182" s="5" t="s">
        <v>507</v>
      </c>
      <c r="F182" s="50">
        <v>59038</v>
      </c>
      <c r="G182" s="51" t="s">
        <v>44</v>
      </c>
      <c r="H182" s="5">
        <v>4063425237</v>
      </c>
      <c r="I182" s="52">
        <v>7</v>
      </c>
      <c r="J182" s="52" t="s">
        <v>45</v>
      </c>
      <c r="K182" s="5" t="s">
        <v>46</v>
      </c>
      <c r="L182" s="53"/>
      <c r="M182" s="53">
        <v>135</v>
      </c>
      <c r="N182" s="53" t="s">
        <v>45</v>
      </c>
      <c r="O182" s="53" t="s">
        <v>45</v>
      </c>
      <c r="P182" s="54">
        <v>20.725388601</v>
      </c>
      <c r="Q182" s="5" t="s">
        <v>45</v>
      </c>
      <c r="R182" s="5" t="s">
        <v>46</v>
      </c>
      <c r="S182" s="5" t="s">
        <v>45</v>
      </c>
      <c r="T182" s="5" t="s">
        <v>46</v>
      </c>
      <c r="U182" s="53"/>
      <c r="V182" s="53">
        <v>13239</v>
      </c>
      <c r="W182" s="53">
        <v>1621</v>
      </c>
      <c r="X182" s="53">
        <v>1787</v>
      </c>
      <c r="Y182" s="53">
        <v>1701</v>
      </c>
      <c r="Z182" s="5">
        <f t="shared" si="34"/>
        <v>1</v>
      </c>
      <c r="AA182" s="5">
        <f t="shared" si="35"/>
        <v>1</v>
      </c>
      <c r="AB182" s="5">
        <f t="shared" si="36"/>
        <v>0</v>
      </c>
      <c r="AC182" s="5">
        <f t="shared" si="37"/>
        <v>0</v>
      </c>
      <c r="AD182" s="5">
        <f t="shared" si="38"/>
        <v>0</v>
      </c>
      <c r="AE182" s="5">
        <f t="shared" si="39"/>
        <v>0</v>
      </c>
      <c r="AF182" s="55" t="str">
        <f t="shared" si="40"/>
        <v>SRSA</v>
      </c>
      <c r="AG182" s="55">
        <f t="shared" si="41"/>
        <v>0</v>
      </c>
      <c r="AH182" s="55">
        <f t="shared" si="42"/>
        <v>0</v>
      </c>
      <c r="AI182" s="5">
        <f t="shared" si="43"/>
        <v>1</v>
      </c>
      <c r="AJ182" s="5">
        <f t="shared" si="44"/>
        <v>1</v>
      </c>
      <c r="AK182" s="5" t="str">
        <f t="shared" si="45"/>
        <v>Initial</v>
      </c>
      <c r="AL182" s="5" t="str">
        <f t="shared" si="46"/>
        <v>SRSA</v>
      </c>
      <c r="AM182" s="5">
        <f t="shared" si="47"/>
        <v>0</v>
      </c>
      <c r="AN182" s="5">
        <f t="shared" si="48"/>
        <v>0</v>
      </c>
      <c r="AO182" s="5">
        <f t="shared" si="49"/>
        <v>0</v>
      </c>
      <c r="AP182" s="58">
        <f t="shared" si="50"/>
        <v>18348</v>
      </c>
    </row>
    <row r="183" spans="1:42" s="5" customFormat="1" ht="12.75">
      <c r="A183" s="5">
        <v>3014820</v>
      </c>
      <c r="B183" s="5">
        <v>989</v>
      </c>
      <c r="C183" s="5" t="s">
        <v>508</v>
      </c>
      <c r="D183" s="5" t="s">
        <v>509</v>
      </c>
      <c r="E183" s="5" t="s">
        <v>172</v>
      </c>
      <c r="F183" s="50">
        <v>59105</v>
      </c>
      <c r="G183" s="51" t="s">
        <v>44</v>
      </c>
      <c r="H183" s="5">
        <v>4062598109</v>
      </c>
      <c r="I183" s="52">
        <v>2</v>
      </c>
      <c r="J183" s="52" t="s">
        <v>46</v>
      </c>
      <c r="K183" s="5" t="s">
        <v>46</v>
      </c>
      <c r="L183" s="53" t="s">
        <v>45</v>
      </c>
      <c r="M183" s="53">
        <v>228</v>
      </c>
      <c r="N183" s="53" t="s">
        <v>46</v>
      </c>
      <c r="O183" s="53" t="s">
        <v>45</v>
      </c>
      <c r="P183" s="54">
        <v>7.2555205047</v>
      </c>
      <c r="Q183" s="5" t="s">
        <v>46</v>
      </c>
      <c r="R183" s="5" t="s">
        <v>46</v>
      </c>
      <c r="S183" s="5" t="s">
        <v>46</v>
      </c>
      <c r="T183" s="5" t="s">
        <v>46</v>
      </c>
      <c r="U183" s="53"/>
      <c r="V183" s="53">
        <v>7340</v>
      </c>
      <c r="W183" s="53">
        <v>334</v>
      </c>
      <c r="X183" s="53">
        <v>1304</v>
      </c>
      <c r="Y183" s="53">
        <v>1943</v>
      </c>
      <c r="Z183" s="5">
        <f t="shared" si="34"/>
        <v>1</v>
      </c>
      <c r="AA183" s="5">
        <f t="shared" si="35"/>
        <v>1</v>
      </c>
      <c r="AB183" s="5">
        <f t="shared" si="36"/>
        <v>0</v>
      </c>
      <c r="AC183" s="5">
        <f t="shared" si="37"/>
        <v>0</v>
      </c>
      <c r="AD183" s="5">
        <f t="shared" si="38"/>
        <v>0</v>
      </c>
      <c r="AE183" s="5">
        <f t="shared" si="39"/>
        <v>0</v>
      </c>
      <c r="AF183" s="55" t="str">
        <f t="shared" si="40"/>
        <v>SRSA</v>
      </c>
      <c r="AG183" s="55">
        <f t="shared" si="41"/>
        <v>0</v>
      </c>
      <c r="AH183" s="55">
        <f t="shared" si="42"/>
        <v>0</v>
      </c>
      <c r="AI183" s="5">
        <f t="shared" si="43"/>
        <v>0</v>
      </c>
      <c r="AJ183" s="5">
        <f t="shared" si="44"/>
        <v>0</v>
      </c>
      <c r="AK183" s="5">
        <f t="shared" si="45"/>
        <v>0</v>
      </c>
      <c r="AL183" s="5">
        <f t="shared" si="46"/>
        <v>0</v>
      </c>
      <c r="AM183" s="5">
        <f t="shared" si="47"/>
        <v>0</v>
      </c>
      <c r="AN183" s="5">
        <f t="shared" si="48"/>
        <v>0</v>
      </c>
      <c r="AO183" s="5">
        <f t="shared" si="49"/>
        <v>0</v>
      </c>
      <c r="AP183" s="58">
        <f t="shared" si="50"/>
        <v>10921</v>
      </c>
    </row>
    <row r="184" spans="1:42" s="5" customFormat="1" ht="12.75">
      <c r="A184" s="5">
        <v>3015060</v>
      </c>
      <c r="B184" s="5">
        <v>14</v>
      </c>
      <c r="C184" s="5" t="s">
        <v>513</v>
      </c>
      <c r="D184" s="5" t="s">
        <v>514</v>
      </c>
      <c r="E184" s="5" t="s">
        <v>515</v>
      </c>
      <c r="F184" s="50">
        <v>59736</v>
      </c>
      <c r="G184" s="51" t="s">
        <v>44</v>
      </c>
      <c r="H184" s="5">
        <v>4068343138</v>
      </c>
      <c r="I184" s="52">
        <v>7</v>
      </c>
      <c r="J184" s="52" t="s">
        <v>45</v>
      </c>
      <c r="K184" s="5" t="s">
        <v>46</v>
      </c>
      <c r="L184" s="53"/>
      <c r="M184" s="53">
        <v>23</v>
      </c>
      <c r="N184" s="53" t="s">
        <v>45</v>
      </c>
      <c r="O184" s="53" t="s">
        <v>45</v>
      </c>
      <c r="P184" s="54">
        <v>12.903225806</v>
      </c>
      <c r="Q184" s="5" t="s">
        <v>46</v>
      </c>
      <c r="R184" s="5" t="s">
        <v>45</v>
      </c>
      <c r="S184" s="5" t="s">
        <v>45</v>
      </c>
      <c r="T184" s="5" t="s">
        <v>46</v>
      </c>
      <c r="U184" s="53"/>
      <c r="V184" s="53">
        <v>1028</v>
      </c>
      <c r="W184" s="53">
        <v>0</v>
      </c>
      <c r="X184" s="53">
        <v>110</v>
      </c>
      <c r="Y184" s="53">
        <v>611</v>
      </c>
      <c r="Z184" s="5">
        <f t="shared" si="34"/>
        <v>1</v>
      </c>
      <c r="AA184" s="5">
        <f t="shared" si="35"/>
        <v>1</v>
      </c>
      <c r="AB184" s="5">
        <f t="shared" si="36"/>
        <v>0</v>
      </c>
      <c r="AC184" s="5">
        <f t="shared" si="37"/>
        <v>0</v>
      </c>
      <c r="AD184" s="5">
        <f t="shared" si="38"/>
        <v>0</v>
      </c>
      <c r="AE184" s="5">
        <f t="shared" si="39"/>
        <v>0</v>
      </c>
      <c r="AF184" s="55" t="str">
        <f t="shared" si="40"/>
        <v>SRSA</v>
      </c>
      <c r="AG184" s="55">
        <f t="shared" si="41"/>
        <v>0</v>
      </c>
      <c r="AH184" s="55">
        <f t="shared" si="42"/>
        <v>0</v>
      </c>
      <c r="AI184" s="5">
        <f t="shared" si="43"/>
        <v>1</v>
      </c>
      <c r="AJ184" s="5">
        <f t="shared" si="44"/>
        <v>0</v>
      </c>
      <c r="AK184" s="5">
        <f t="shared" si="45"/>
        <v>0</v>
      </c>
      <c r="AL184" s="5">
        <f t="shared" si="46"/>
        <v>0</v>
      </c>
      <c r="AM184" s="5">
        <f t="shared" si="47"/>
        <v>0</v>
      </c>
      <c r="AN184" s="5">
        <f t="shared" si="48"/>
        <v>0</v>
      </c>
      <c r="AO184" s="5">
        <f t="shared" si="49"/>
        <v>0</v>
      </c>
      <c r="AP184" s="58">
        <f t="shared" si="50"/>
        <v>1749</v>
      </c>
    </row>
    <row r="185" spans="1:42" s="5" customFormat="1" ht="12.75">
      <c r="A185" s="5">
        <v>3015120</v>
      </c>
      <c r="B185" s="5">
        <v>457</v>
      </c>
      <c r="C185" s="5" t="s">
        <v>516</v>
      </c>
      <c r="D185" s="5" t="s">
        <v>177</v>
      </c>
      <c r="E185" s="5" t="s">
        <v>178</v>
      </c>
      <c r="F185" s="50">
        <v>59632</v>
      </c>
      <c r="G185" s="51" t="s">
        <v>44</v>
      </c>
      <c r="H185" s="5">
        <v>4062253740</v>
      </c>
      <c r="I185" s="52">
        <v>7</v>
      </c>
      <c r="J185" s="52" t="s">
        <v>45</v>
      </c>
      <c r="K185" s="5" t="s">
        <v>46</v>
      </c>
      <c r="L185" s="53"/>
      <c r="M185" s="53">
        <v>267</v>
      </c>
      <c r="N185" s="53" t="s">
        <v>45</v>
      </c>
      <c r="O185" s="53" t="s">
        <v>45</v>
      </c>
      <c r="P185" s="54">
        <v>4.0567951318</v>
      </c>
      <c r="Q185" s="5" t="s">
        <v>46</v>
      </c>
      <c r="R185" s="5" t="s">
        <v>46</v>
      </c>
      <c r="S185" s="5" t="s">
        <v>45</v>
      </c>
      <c r="T185" s="5" t="s">
        <v>46</v>
      </c>
      <c r="U185" s="53"/>
      <c r="V185" s="53">
        <v>16325</v>
      </c>
      <c r="W185" s="53">
        <v>1912</v>
      </c>
      <c r="X185" s="53">
        <v>2685</v>
      </c>
      <c r="Y185" s="53">
        <v>2894</v>
      </c>
      <c r="Z185" s="5">
        <f t="shared" si="34"/>
        <v>1</v>
      </c>
      <c r="AA185" s="5">
        <f t="shared" si="35"/>
        <v>1</v>
      </c>
      <c r="AB185" s="5">
        <f t="shared" si="36"/>
        <v>0</v>
      </c>
      <c r="AC185" s="5">
        <f t="shared" si="37"/>
        <v>0</v>
      </c>
      <c r="AD185" s="5">
        <f t="shared" si="38"/>
        <v>0</v>
      </c>
      <c r="AE185" s="5">
        <f t="shared" si="39"/>
        <v>0</v>
      </c>
      <c r="AF185" s="55" t="str">
        <f t="shared" si="40"/>
        <v>SRSA</v>
      </c>
      <c r="AG185" s="55">
        <f t="shared" si="41"/>
        <v>0</v>
      </c>
      <c r="AH185" s="55">
        <f t="shared" si="42"/>
        <v>0</v>
      </c>
      <c r="AI185" s="5">
        <f t="shared" si="43"/>
        <v>1</v>
      </c>
      <c r="AJ185" s="5">
        <f t="shared" si="44"/>
        <v>0</v>
      </c>
      <c r="AK185" s="5">
        <f t="shared" si="45"/>
        <v>0</v>
      </c>
      <c r="AL185" s="5">
        <f t="shared" si="46"/>
        <v>0</v>
      </c>
      <c r="AM185" s="5">
        <f t="shared" si="47"/>
        <v>0</v>
      </c>
      <c r="AN185" s="5">
        <f t="shared" si="48"/>
        <v>0</v>
      </c>
      <c r="AO185" s="5">
        <f t="shared" si="49"/>
        <v>0</v>
      </c>
      <c r="AP185" s="58">
        <f t="shared" si="50"/>
        <v>23816</v>
      </c>
    </row>
    <row r="186" spans="1:42" s="5" customFormat="1" ht="12.75">
      <c r="A186" s="5">
        <v>3015020</v>
      </c>
      <c r="B186" s="5">
        <v>508</v>
      </c>
      <c r="C186" s="5" t="s">
        <v>510</v>
      </c>
      <c r="D186" s="5" t="s">
        <v>511</v>
      </c>
      <c r="E186" s="5" t="s">
        <v>512</v>
      </c>
      <c r="F186" s="50">
        <v>59531</v>
      </c>
      <c r="G186" s="51" t="s">
        <v>44</v>
      </c>
      <c r="H186" s="5">
        <v>4062923286</v>
      </c>
      <c r="I186" s="52">
        <v>7</v>
      </c>
      <c r="J186" s="52" t="s">
        <v>45</v>
      </c>
      <c r="K186" s="5" t="s">
        <v>46</v>
      </c>
      <c r="L186" s="53"/>
      <c r="M186" s="53">
        <v>72</v>
      </c>
      <c r="N186" s="53" t="s">
        <v>45</v>
      </c>
      <c r="O186" s="53" t="s">
        <v>45</v>
      </c>
      <c r="P186" s="54">
        <v>12.389380531</v>
      </c>
      <c r="Q186" s="5" t="s">
        <v>46</v>
      </c>
      <c r="R186" s="5" t="s">
        <v>46</v>
      </c>
      <c r="S186" s="5" t="s">
        <v>45</v>
      </c>
      <c r="T186" s="5" t="s">
        <v>46</v>
      </c>
      <c r="U186" s="53"/>
      <c r="V186" s="53">
        <v>10553</v>
      </c>
      <c r="W186" s="53">
        <v>1291</v>
      </c>
      <c r="X186" s="53">
        <v>1258</v>
      </c>
      <c r="Y186" s="53">
        <v>1303</v>
      </c>
      <c r="Z186" s="5">
        <f t="shared" si="34"/>
        <v>1</v>
      </c>
      <c r="AA186" s="5">
        <f t="shared" si="35"/>
        <v>1</v>
      </c>
      <c r="AB186" s="5">
        <f t="shared" si="36"/>
        <v>0</v>
      </c>
      <c r="AC186" s="5">
        <f t="shared" si="37"/>
        <v>0</v>
      </c>
      <c r="AD186" s="5">
        <f t="shared" si="38"/>
        <v>0</v>
      </c>
      <c r="AE186" s="5">
        <f t="shared" si="39"/>
        <v>0</v>
      </c>
      <c r="AF186" s="55" t="str">
        <f t="shared" si="40"/>
        <v>SRSA</v>
      </c>
      <c r="AG186" s="55">
        <f t="shared" si="41"/>
        <v>0</v>
      </c>
      <c r="AH186" s="55">
        <f t="shared" si="42"/>
        <v>0</v>
      </c>
      <c r="AI186" s="5">
        <f t="shared" si="43"/>
        <v>1</v>
      </c>
      <c r="AJ186" s="5">
        <f t="shared" si="44"/>
        <v>0</v>
      </c>
      <c r="AK186" s="5">
        <f t="shared" si="45"/>
        <v>0</v>
      </c>
      <c r="AL186" s="5">
        <f t="shared" si="46"/>
        <v>0</v>
      </c>
      <c r="AM186" s="5">
        <f t="shared" si="47"/>
        <v>0</v>
      </c>
      <c r="AN186" s="5">
        <f t="shared" si="48"/>
        <v>0</v>
      </c>
      <c r="AO186" s="5">
        <f t="shared" si="49"/>
        <v>0</v>
      </c>
      <c r="AP186" s="58">
        <f t="shared" si="50"/>
        <v>14405</v>
      </c>
    </row>
    <row r="187" spans="1:42" s="5" customFormat="1" ht="12.75">
      <c r="A187" s="5">
        <v>3015180</v>
      </c>
      <c r="B187" s="5">
        <v>83</v>
      </c>
      <c r="C187" s="5" t="s">
        <v>517</v>
      </c>
      <c r="D187" s="5" t="s">
        <v>518</v>
      </c>
      <c r="E187" s="5" t="s">
        <v>465</v>
      </c>
      <c r="F187" s="50">
        <v>59332</v>
      </c>
      <c r="G187" s="51" t="s">
        <v>44</v>
      </c>
      <c r="H187" s="5">
        <v>4067756617</v>
      </c>
      <c r="I187" s="52">
        <v>7</v>
      </c>
      <c r="J187" s="52" t="s">
        <v>45</v>
      </c>
      <c r="K187" s="5" t="s">
        <v>46</v>
      </c>
      <c r="L187" s="53"/>
      <c r="M187" s="53">
        <v>2</v>
      </c>
      <c r="N187" s="53" t="s">
        <v>45</v>
      </c>
      <c r="O187" s="53" t="s">
        <v>45</v>
      </c>
      <c r="P187" s="54">
        <v>22.222222222</v>
      </c>
      <c r="Q187" s="5" t="s">
        <v>45</v>
      </c>
      <c r="R187" s="5" t="s">
        <v>46</v>
      </c>
      <c r="S187" s="5" t="s">
        <v>45</v>
      </c>
      <c r="T187" s="5" t="s">
        <v>46</v>
      </c>
      <c r="U187" s="53"/>
      <c r="V187" s="53">
        <v>610</v>
      </c>
      <c r="W187" s="53">
        <v>0</v>
      </c>
      <c r="X187" s="53">
        <v>17</v>
      </c>
      <c r="Y187" s="53">
        <v>516</v>
      </c>
      <c r="Z187" s="5">
        <f t="shared" si="34"/>
        <v>1</v>
      </c>
      <c r="AA187" s="5">
        <f t="shared" si="35"/>
        <v>1</v>
      </c>
      <c r="AB187" s="5">
        <f t="shared" si="36"/>
        <v>0</v>
      </c>
      <c r="AC187" s="5">
        <f t="shared" si="37"/>
        <v>0</v>
      </c>
      <c r="AD187" s="5">
        <f t="shared" si="38"/>
        <v>0</v>
      </c>
      <c r="AE187" s="5">
        <f t="shared" si="39"/>
        <v>0</v>
      </c>
      <c r="AF187" s="55" t="str">
        <f t="shared" si="40"/>
        <v>SRSA</v>
      </c>
      <c r="AG187" s="55">
        <f t="shared" si="41"/>
        <v>0</v>
      </c>
      <c r="AH187" s="55">
        <f t="shared" si="42"/>
        <v>0</v>
      </c>
      <c r="AI187" s="5">
        <f t="shared" si="43"/>
        <v>1</v>
      </c>
      <c r="AJ187" s="5">
        <f t="shared" si="44"/>
        <v>1</v>
      </c>
      <c r="AK187" s="5" t="str">
        <f t="shared" si="45"/>
        <v>Initial</v>
      </c>
      <c r="AL187" s="5" t="str">
        <f t="shared" si="46"/>
        <v>SRSA</v>
      </c>
      <c r="AM187" s="5">
        <f t="shared" si="47"/>
        <v>0</v>
      </c>
      <c r="AN187" s="5">
        <f t="shared" si="48"/>
        <v>0</v>
      </c>
      <c r="AO187" s="5">
        <f t="shared" si="49"/>
        <v>0</v>
      </c>
      <c r="AP187" s="58">
        <f t="shared" si="50"/>
        <v>1143</v>
      </c>
    </row>
    <row r="188" spans="1:42" s="5" customFormat="1" ht="12.75">
      <c r="A188" s="5">
        <v>3015200</v>
      </c>
      <c r="B188" s="5">
        <v>60</v>
      </c>
      <c r="C188" s="5" t="s">
        <v>519</v>
      </c>
      <c r="D188" s="5" t="s">
        <v>520</v>
      </c>
      <c r="E188" s="5" t="s">
        <v>521</v>
      </c>
      <c r="F188" s="50">
        <v>59041</v>
      </c>
      <c r="G188" s="51" t="s">
        <v>44</v>
      </c>
      <c r="H188" s="5">
        <v>4069623541</v>
      </c>
      <c r="I188" s="52">
        <v>7</v>
      </c>
      <c r="J188" s="52" t="s">
        <v>45</v>
      </c>
      <c r="K188" s="5" t="s">
        <v>46</v>
      </c>
      <c r="L188" s="53"/>
      <c r="M188" s="53">
        <v>234</v>
      </c>
      <c r="N188" s="53" t="s">
        <v>45</v>
      </c>
      <c r="O188" s="53" t="s">
        <v>45</v>
      </c>
      <c r="P188" s="54">
        <v>16.582914573</v>
      </c>
      <c r="Q188" s="5" t="s">
        <v>46</v>
      </c>
      <c r="R188" s="5" t="s">
        <v>46</v>
      </c>
      <c r="S188" s="5" t="s">
        <v>45</v>
      </c>
      <c r="T188" s="5" t="s">
        <v>46</v>
      </c>
      <c r="U188" s="53"/>
      <c r="V188" s="53">
        <v>10296</v>
      </c>
      <c r="W188" s="53">
        <v>752</v>
      </c>
      <c r="X188" s="53">
        <v>1707</v>
      </c>
      <c r="Y188" s="53">
        <v>2107</v>
      </c>
      <c r="Z188" s="5">
        <f t="shared" si="34"/>
        <v>1</v>
      </c>
      <c r="AA188" s="5">
        <f t="shared" si="35"/>
        <v>1</v>
      </c>
      <c r="AB188" s="5">
        <f t="shared" si="36"/>
        <v>0</v>
      </c>
      <c r="AC188" s="5">
        <f t="shared" si="37"/>
        <v>0</v>
      </c>
      <c r="AD188" s="5">
        <f t="shared" si="38"/>
        <v>0</v>
      </c>
      <c r="AE188" s="5">
        <f t="shared" si="39"/>
        <v>0</v>
      </c>
      <c r="AF188" s="55" t="str">
        <f t="shared" si="40"/>
        <v>SRSA</v>
      </c>
      <c r="AG188" s="55">
        <f t="shared" si="41"/>
        <v>0</v>
      </c>
      <c r="AH188" s="55">
        <f t="shared" si="42"/>
        <v>0</v>
      </c>
      <c r="AI188" s="5">
        <f t="shared" si="43"/>
        <v>1</v>
      </c>
      <c r="AJ188" s="5">
        <f t="shared" si="44"/>
        <v>0</v>
      </c>
      <c r="AK188" s="5">
        <f t="shared" si="45"/>
        <v>0</v>
      </c>
      <c r="AL188" s="5">
        <f t="shared" si="46"/>
        <v>0</v>
      </c>
      <c r="AM188" s="5">
        <f t="shared" si="47"/>
        <v>0</v>
      </c>
      <c r="AN188" s="5">
        <f t="shared" si="48"/>
        <v>0</v>
      </c>
      <c r="AO188" s="5">
        <f t="shared" si="49"/>
        <v>0</v>
      </c>
      <c r="AP188" s="58">
        <f t="shared" si="50"/>
        <v>14862</v>
      </c>
    </row>
    <row r="189" spans="1:42" s="5" customFormat="1" ht="12.75">
      <c r="A189" s="5">
        <v>3015260</v>
      </c>
      <c r="B189" s="5">
        <v>61</v>
      </c>
      <c r="C189" s="5" t="s">
        <v>522</v>
      </c>
      <c r="D189" s="5" t="s">
        <v>520</v>
      </c>
      <c r="E189" s="5" t="s">
        <v>521</v>
      </c>
      <c r="F189" s="50">
        <v>59041</v>
      </c>
      <c r="G189" s="51" t="s">
        <v>44</v>
      </c>
      <c r="H189" s="5">
        <v>4069623541</v>
      </c>
      <c r="I189" s="52">
        <v>7</v>
      </c>
      <c r="J189" s="52" t="s">
        <v>45</v>
      </c>
      <c r="K189" s="5" t="s">
        <v>46</v>
      </c>
      <c r="L189" s="53"/>
      <c r="M189" s="53">
        <v>117</v>
      </c>
      <c r="N189" s="53" t="s">
        <v>45</v>
      </c>
      <c r="O189" s="53" t="s">
        <v>45</v>
      </c>
      <c r="P189" s="54">
        <v>12.844036697</v>
      </c>
      <c r="Q189" s="5" t="s">
        <v>46</v>
      </c>
      <c r="R189" s="5" t="s">
        <v>46</v>
      </c>
      <c r="S189" s="5" t="s">
        <v>45</v>
      </c>
      <c r="T189" s="5" t="s">
        <v>46</v>
      </c>
      <c r="U189" s="53"/>
      <c r="V189" s="53">
        <v>6062</v>
      </c>
      <c r="W189" s="53">
        <v>482</v>
      </c>
      <c r="X189" s="53">
        <v>916</v>
      </c>
      <c r="Y189" s="53">
        <v>1033</v>
      </c>
      <c r="Z189" s="5">
        <f t="shared" si="34"/>
        <v>1</v>
      </c>
      <c r="AA189" s="5">
        <f t="shared" si="35"/>
        <v>1</v>
      </c>
      <c r="AB189" s="5">
        <f t="shared" si="36"/>
        <v>0</v>
      </c>
      <c r="AC189" s="5">
        <f t="shared" si="37"/>
        <v>0</v>
      </c>
      <c r="AD189" s="5">
        <f t="shared" si="38"/>
        <v>0</v>
      </c>
      <c r="AE189" s="5">
        <f t="shared" si="39"/>
        <v>0</v>
      </c>
      <c r="AF189" s="55" t="str">
        <f t="shared" si="40"/>
        <v>SRSA</v>
      </c>
      <c r="AG189" s="55">
        <f t="shared" si="41"/>
        <v>0</v>
      </c>
      <c r="AH189" s="55">
        <f t="shared" si="42"/>
        <v>0</v>
      </c>
      <c r="AI189" s="5">
        <f t="shared" si="43"/>
        <v>1</v>
      </c>
      <c r="AJ189" s="5">
        <f t="shared" si="44"/>
        <v>0</v>
      </c>
      <c r="AK189" s="5">
        <f t="shared" si="45"/>
        <v>0</v>
      </c>
      <c r="AL189" s="5">
        <f t="shared" si="46"/>
        <v>0</v>
      </c>
      <c r="AM189" s="5">
        <f t="shared" si="47"/>
        <v>0</v>
      </c>
      <c r="AN189" s="5">
        <f t="shared" si="48"/>
        <v>0</v>
      </c>
      <c r="AO189" s="5">
        <f t="shared" si="49"/>
        <v>0</v>
      </c>
      <c r="AP189" s="58">
        <f t="shared" si="50"/>
        <v>8493</v>
      </c>
    </row>
    <row r="190" spans="1:42" s="5" customFormat="1" ht="12.75">
      <c r="A190" s="5">
        <v>3015340</v>
      </c>
      <c r="B190" s="5">
        <v>377</v>
      </c>
      <c r="C190" s="5" t="s">
        <v>523</v>
      </c>
      <c r="D190" s="5" t="s">
        <v>423</v>
      </c>
      <c r="E190" s="5" t="s">
        <v>424</v>
      </c>
      <c r="F190" s="50">
        <v>59337</v>
      </c>
      <c r="G190" s="51" t="s">
        <v>44</v>
      </c>
      <c r="H190" s="5">
        <v>4065572259</v>
      </c>
      <c r="I190" s="52">
        <v>7</v>
      </c>
      <c r="J190" s="52" t="s">
        <v>45</v>
      </c>
      <c r="K190" s="5" t="s">
        <v>46</v>
      </c>
      <c r="L190" s="53"/>
      <c r="M190" s="53">
        <v>89</v>
      </c>
      <c r="N190" s="53" t="s">
        <v>45</v>
      </c>
      <c r="O190" s="53" t="s">
        <v>45</v>
      </c>
      <c r="P190" s="54">
        <v>28.378378378</v>
      </c>
      <c r="Q190" s="5" t="s">
        <v>45</v>
      </c>
      <c r="R190" s="5" t="s">
        <v>45</v>
      </c>
      <c r="S190" s="5" t="s">
        <v>45</v>
      </c>
      <c r="T190" s="5" t="s">
        <v>46</v>
      </c>
      <c r="U190" s="53"/>
      <c r="V190" s="53">
        <v>7752</v>
      </c>
      <c r="W190" s="53">
        <v>1265</v>
      </c>
      <c r="X190" s="53">
        <v>1462</v>
      </c>
      <c r="Y190" s="53">
        <v>1021</v>
      </c>
      <c r="Z190" s="5">
        <f t="shared" si="34"/>
        <v>1</v>
      </c>
      <c r="AA190" s="5">
        <f t="shared" si="35"/>
        <v>1</v>
      </c>
      <c r="AB190" s="5">
        <f t="shared" si="36"/>
        <v>0</v>
      </c>
      <c r="AC190" s="5">
        <f t="shared" si="37"/>
        <v>0</v>
      </c>
      <c r="AD190" s="5">
        <f t="shared" si="38"/>
        <v>0</v>
      </c>
      <c r="AE190" s="5">
        <f t="shared" si="39"/>
        <v>0</v>
      </c>
      <c r="AF190" s="55" t="str">
        <f t="shared" si="40"/>
        <v>SRSA</v>
      </c>
      <c r="AG190" s="55">
        <f t="shared" si="41"/>
        <v>0</v>
      </c>
      <c r="AH190" s="55">
        <f t="shared" si="42"/>
        <v>0</v>
      </c>
      <c r="AI190" s="5">
        <f t="shared" si="43"/>
        <v>1</v>
      </c>
      <c r="AJ190" s="5">
        <f t="shared" si="44"/>
        <v>1</v>
      </c>
      <c r="AK190" s="5" t="str">
        <f t="shared" si="45"/>
        <v>Initial</v>
      </c>
      <c r="AL190" s="5" t="str">
        <f t="shared" si="46"/>
        <v>SRSA</v>
      </c>
      <c r="AM190" s="5">
        <f t="shared" si="47"/>
        <v>0</v>
      </c>
      <c r="AN190" s="5">
        <f t="shared" si="48"/>
        <v>0</v>
      </c>
      <c r="AO190" s="5">
        <f t="shared" si="49"/>
        <v>0</v>
      </c>
      <c r="AP190" s="58">
        <f t="shared" si="50"/>
        <v>11500</v>
      </c>
    </row>
    <row r="191" spans="1:42" s="5" customFormat="1" ht="12.75">
      <c r="A191" s="5">
        <v>3015360</v>
      </c>
      <c r="B191" s="5">
        <v>948</v>
      </c>
      <c r="C191" s="5" t="s">
        <v>524</v>
      </c>
      <c r="D191" s="5" t="s">
        <v>525</v>
      </c>
      <c r="E191" s="5" t="s">
        <v>526</v>
      </c>
      <c r="F191" s="50">
        <v>59453</v>
      </c>
      <c r="G191" s="51" t="s">
        <v>44</v>
      </c>
      <c r="H191" s="5">
        <v>4064732211</v>
      </c>
      <c r="I191" s="52">
        <v>7</v>
      </c>
      <c r="J191" s="52" t="s">
        <v>45</v>
      </c>
      <c r="K191" s="5" t="s">
        <v>46</v>
      </c>
      <c r="L191" s="53"/>
      <c r="M191" s="53">
        <v>46</v>
      </c>
      <c r="N191" s="53" t="s">
        <v>45</v>
      </c>
      <c r="O191" s="53" t="s">
        <v>45</v>
      </c>
      <c r="P191" s="54">
        <v>45.588235294</v>
      </c>
      <c r="Q191" s="5" t="s">
        <v>45</v>
      </c>
      <c r="R191" s="5" t="s">
        <v>46</v>
      </c>
      <c r="S191" s="5" t="s">
        <v>45</v>
      </c>
      <c r="T191" s="5" t="s">
        <v>46</v>
      </c>
      <c r="U191" s="53"/>
      <c r="V191" s="53">
        <v>8495</v>
      </c>
      <c r="W191" s="53">
        <v>1296</v>
      </c>
      <c r="X191" s="53">
        <v>1140</v>
      </c>
      <c r="Y191" s="53">
        <v>910</v>
      </c>
      <c r="Z191" s="5">
        <f t="shared" si="34"/>
        <v>1</v>
      </c>
      <c r="AA191" s="5">
        <f t="shared" si="35"/>
        <v>1</v>
      </c>
      <c r="AB191" s="5">
        <f t="shared" si="36"/>
        <v>0</v>
      </c>
      <c r="AC191" s="5">
        <f t="shared" si="37"/>
        <v>0</v>
      </c>
      <c r="AD191" s="5">
        <f t="shared" si="38"/>
        <v>0</v>
      </c>
      <c r="AE191" s="5">
        <f t="shared" si="39"/>
        <v>0</v>
      </c>
      <c r="AF191" s="55" t="str">
        <f t="shared" si="40"/>
        <v>SRSA</v>
      </c>
      <c r="AG191" s="55">
        <f t="shared" si="41"/>
        <v>0</v>
      </c>
      <c r="AH191" s="55">
        <f t="shared" si="42"/>
        <v>0</v>
      </c>
      <c r="AI191" s="5">
        <f t="shared" si="43"/>
        <v>1</v>
      </c>
      <c r="AJ191" s="5">
        <f t="shared" si="44"/>
        <v>1</v>
      </c>
      <c r="AK191" s="5" t="str">
        <f t="shared" si="45"/>
        <v>Initial</v>
      </c>
      <c r="AL191" s="5" t="str">
        <f t="shared" si="46"/>
        <v>SRSA</v>
      </c>
      <c r="AM191" s="5">
        <f t="shared" si="47"/>
        <v>0</v>
      </c>
      <c r="AN191" s="5">
        <f t="shared" si="48"/>
        <v>0</v>
      </c>
      <c r="AO191" s="5">
        <f t="shared" si="49"/>
        <v>0</v>
      </c>
      <c r="AP191" s="58">
        <f t="shared" si="50"/>
        <v>11841</v>
      </c>
    </row>
    <row r="192" spans="1:42" s="5" customFormat="1" ht="12.75">
      <c r="A192" s="5">
        <v>3015390</v>
      </c>
      <c r="B192" s="5">
        <v>949</v>
      </c>
      <c r="C192" s="5" t="s">
        <v>527</v>
      </c>
      <c r="D192" s="5" t="s">
        <v>525</v>
      </c>
      <c r="E192" s="5" t="s">
        <v>526</v>
      </c>
      <c r="F192" s="50">
        <v>59453</v>
      </c>
      <c r="G192" s="51" t="s">
        <v>44</v>
      </c>
      <c r="H192" s="5">
        <v>4064732211</v>
      </c>
      <c r="I192" s="52">
        <v>7</v>
      </c>
      <c r="J192" s="52" t="s">
        <v>45</v>
      </c>
      <c r="K192" s="5" t="s">
        <v>46</v>
      </c>
      <c r="L192" s="53"/>
      <c r="M192" s="53">
        <v>28</v>
      </c>
      <c r="N192" s="53" t="s">
        <v>45</v>
      </c>
      <c r="O192" s="53" t="s">
        <v>45</v>
      </c>
      <c r="P192" s="54">
        <v>46.666666667</v>
      </c>
      <c r="Q192" s="5" t="s">
        <v>45</v>
      </c>
      <c r="R192" s="5" t="s">
        <v>46</v>
      </c>
      <c r="S192" s="5" t="s">
        <v>45</v>
      </c>
      <c r="T192" s="5" t="s">
        <v>46</v>
      </c>
      <c r="U192" s="53"/>
      <c r="V192" s="53">
        <v>1959</v>
      </c>
      <c r="W192" s="53">
        <v>0</v>
      </c>
      <c r="X192" s="53">
        <v>151</v>
      </c>
      <c r="Y192" s="53">
        <v>434</v>
      </c>
      <c r="Z192" s="5">
        <f t="shared" si="34"/>
        <v>1</v>
      </c>
      <c r="AA192" s="5">
        <f t="shared" si="35"/>
        <v>1</v>
      </c>
      <c r="AB192" s="5">
        <f t="shared" si="36"/>
        <v>0</v>
      </c>
      <c r="AC192" s="5">
        <f t="shared" si="37"/>
        <v>0</v>
      </c>
      <c r="AD192" s="5">
        <f t="shared" si="38"/>
        <v>0</v>
      </c>
      <c r="AE192" s="5">
        <f t="shared" si="39"/>
        <v>0</v>
      </c>
      <c r="AF192" s="55" t="str">
        <f t="shared" si="40"/>
        <v>SRSA</v>
      </c>
      <c r="AG192" s="55">
        <f t="shared" si="41"/>
        <v>0</v>
      </c>
      <c r="AH192" s="55">
        <f t="shared" si="42"/>
        <v>0</v>
      </c>
      <c r="AI192" s="5">
        <f t="shared" si="43"/>
        <v>1</v>
      </c>
      <c r="AJ192" s="5">
        <f t="shared" si="44"/>
        <v>1</v>
      </c>
      <c r="AK192" s="5" t="str">
        <f t="shared" si="45"/>
        <v>Initial</v>
      </c>
      <c r="AL192" s="5" t="str">
        <f t="shared" si="46"/>
        <v>SRSA</v>
      </c>
      <c r="AM192" s="5">
        <f t="shared" si="47"/>
        <v>0</v>
      </c>
      <c r="AN192" s="5">
        <f t="shared" si="48"/>
        <v>0</v>
      </c>
      <c r="AO192" s="5">
        <f t="shared" si="49"/>
        <v>0</v>
      </c>
      <c r="AP192" s="58">
        <f t="shared" si="50"/>
        <v>2544</v>
      </c>
    </row>
    <row r="193" spans="1:42" s="5" customFormat="1" ht="12.75">
      <c r="A193" s="5">
        <v>3015510</v>
      </c>
      <c r="B193" s="5">
        <v>386</v>
      </c>
      <c r="C193" s="5" t="s">
        <v>528</v>
      </c>
      <c r="D193" s="5" t="s">
        <v>529</v>
      </c>
      <c r="E193" s="5" t="s">
        <v>424</v>
      </c>
      <c r="F193" s="50">
        <v>59337</v>
      </c>
      <c r="G193" s="51" t="s">
        <v>44</v>
      </c>
      <c r="H193" s="5">
        <v>4065576127</v>
      </c>
      <c r="I193" s="52">
        <v>7</v>
      </c>
      <c r="J193" s="52" t="s">
        <v>45</v>
      </c>
      <c r="K193" s="5" t="s">
        <v>46</v>
      </c>
      <c r="L193" s="53"/>
      <c r="M193" s="53">
        <v>2</v>
      </c>
      <c r="N193" s="53" t="s">
        <v>45</v>
      </c>
      <c r="O193" s="53" t="s">
        <v>45</v>
      </c>
      <c r="P193" s="54">
        <v>0</v>
      </c>
      <c r="Q193" s="5" t="s">
        <v>46</v>
      </c>
      <c r="R193" s="5" t="s">
        <v>45</v>
      </c>
      <c r="S193" s="5" t="s">
        <v>45</v>
      </c>
      <c r="T193" s="5" t="s">
        <v>46</v>
      </c>
      <c r="U193" s="53"/>
      <c r="V193" s="53">
        <v>154</v>
      </c>
      <c r="W193" s="53">
        <v>0</v>
      </c>
      <c r="X193" s="53">
        <v>13</v>
      </c>
      <c r="Y193" s="53">
        <v>504</v>
      </c>
      <c r="Z193" s="5">
        <f t="shared" si="34"/>
        <v>1</v>
      </c>
      <c r="AA193" s="5">
        <f t="shared" si="35"/>
        <v>1</v>
      </c>
      <c r="AB193" s="5">
        <f t="shared" si="36"/>
        <v>0</v>
      </c>
      <c r="AC193" s="5">
        <f t="shared" si="37"/>
        <v>0</v>
      </c>
      <c r="AD193" s="5">
        <f t="shared" si="38"/>
        <v>0</v>
      </c>
      <c r="AE193" s="5">
        <f t="shared" si="39"/>
        <v>0</v>
      </c>
      <c r="AF193" s="55" t="str">
        <f t="shared" si="40"/>
        <v>SRSA</v>
      </c>
      <c r="AG193" s="55">
        <f t="shared" si="41"/>
        <v>0</v>
      </c>
      <c r="AH193" s="55">
        <f t="shared" si="42"/>
        <v>0</v>
      </c>
      <c r="AI193" s="5">
        <f t="shared" si="43"/>
        <v>1</v>
      </c>
      <c r="AJ193" s="5">
        <f t="shared" si="44"/>
        <v>0</v>
      </c>
      <c r="AK193" s="5">
        <f t="shared" si="45"/>
        <v>0</v>
      </c>
      <c r="AL193" s="5">
        <f t="shared" si="46"/>
        <v>0</v>
      </c>
      <c r="AM193" s="5">
        <f t="shared" si="47"/>
        <v>0</v>
      </c>
      <c r="AN193" s="5">
        <f t="shared" si="48"/>
        <v>0</v>
      </c>
      <c r="AO193" s="5">
        <f t="shared" si="49"/>
        <v>0</v>
      </c>
      <c r="AP193" s="58">
        <f t="shared" si="50"/>
        <v>671</v>
      </c>
    </row>
    <row r="194" spans="1:42" s="5" customFormat="1" ht="12.75">
      <c r="A194" s="5">
        <v>3015820</v>
      </c>
      <c r="B194" s="5">
        <v>1208</v>
      </c>
      <c r="C194" s="5" t="s">
        <v>539</v>
      </c>
      <c r="D194" s="5" t="s">
        <v>540</v>
      </c>
      <c r="E194" s="5" t="s">
        <v>440</v>
      </c>
      <c r="F194" s="50">
        <v>59525</v>
      </c>
      <c r="G194" s="51" t="s">
        <v>44</v>
      </c>
      <c r="H194" s="5">
        <v>4063763183</v>
      </c>
      <c r="I194" s="52">
        <v>7</v>
      </c>
      <c r="J194" s="52" t="s">
        <v>45</v>
      </c>
      <c r="K194" s="5" t="s">
        <v>46</v>
      </c>
      <c r="L194" s="53"/>
      <c r="M194" s="53">
        <v>57</v>
      </c>
      <c r="N194" s="53" t="s">
        <v>45</v>
      </c>
      <c r="O194" s="53" t="s">
        <v>45</v>
      </c>
      <c r="P194" s="54">
        <v>20.754716981</v>
      </c>
      <c r="Q194" s="5" t="s">
        <v>45</v>
      </c>
      <c r="R194" s="5" t="s">
        <v>45</v>
      </c>
      <c r="S194" s="5" t="s">
        <v>45</v>
      </c>
      <c r="T194" s="5" t="s">
        <v>46</v>
      </c>
      <c r="U194" s="53"/>
      <c r="V194" s="53">
        <v>7188</v>
      </c>
      <c r="W194" s="53">
        <v>1236</v>
      </c>
      <c r="X194" s="53">
        <v>1307</v>
      </c>
      <c r="Y194" s="53">
        <v>877</v>
      </c>
      <c r="Z194" s="5">
        <f t="shared" si="34"/>
        <v>1</v>
      </c>
      <c r="AA194" s="5">
        <f t="shared" si="35"/>
        <v>1</v>
      </c>
      <c r="AB194" s="5">
        <f t="shared" si="36"/>
        <v>0</v>
      </c>
      <c r="AC194" s="5">
        <f t="shared" si="37"/>
        <v>0</v>
      </c>
      <c r="AD194" s="5">
        <f t="shared" si="38"/>
        <v>0</v>
      </c>
      <c r="AE194" s="5">
        <f t="shared" si="39"/>
        <v>0</v>
      </c>
      <c r="AF194" s="55" t="str">
        <f t="shared" si="40"/>
        <v>SRSA</v>
      </c>
      <c r="AG194" s="55">
        <f t="shared" si="41"/>
        <v>0</v>
      </c>
      <c r="AH194" s="55">
        <f t="shared" si="42"/>
        <v>0</v>
      </c>
      <c r="AI194" s="5">
        <f t="shared" si="43"/>
        <v>1</v>
      </c>
      <c r="AJ194" s="5">
        <f t="shared" si="44"/>
        <v>1</v>
      </c>
      <c r="AK194" s="5" t="str">
        <f t="shared" si="45"/>
        <v>Initial</v>
      </c>
      <c r="AL194" s="5" t="str">
        <f t="shared" si="46"/>
        <v>SRSA</v>
      </c>
      <c r="AM194" s="5">
        <f t="shared" si="47"/>
        <v>0</v>
      </c>
      <c r="AN194" s="5">
        <f t="shared" si="48"/>
        <v>0</v>
      </c>
      <c r="AO194" s="5">
        <f t="shared" si="49"/>
        <v>0</v>
      </c>
      <c r="AP194" s="58">
        <f t="shared" si="50"/>
        <v>10608</v>
      </c>
    </row>
    <row r="195" spans="1:42" s="5" customFormat="1" ht="12.75">
      <c r="A195" s="5">
        <v>3015850</v>
      </c>
      <c r="B195" s="5">
        <v>1209</v>
      </c>
      <c r="C195" s="5" t="s">
        <v>541</v>
      </c>
      <c r="D195" s="5" t="s">
        <v>540</v>
      </c>
      <c r="E195" s="5" t="s">
        <v>440</v>
      </c>
      <c r="F195" s="50">
        <v>59525</v>
      </c>
      <c r="G195" s="51" t="s">
        <v>44</v>
      </c>
      <c r="H195" s="5">
        <v>4063763183</v>
      </c>
      <c r="I195" s="52">
        <v>7</v>
      </c>
      <c r="J195" s="52" t="s">
        <v>45</v>
      </c>
      <c r="K195" s="5" t="s">
        <v>46</v>
      </c>
      <c r="L195" s="53"/>
      <c r="M195" s="53">
        <v>37</v>
      </c>
      <c r="N195" s="53" t="s">
        <v>45</v>
      </c>
      <c r="O195" s="53" t="s">
        <v>45</v>
      </c>
      <c r="P195" s="54">
        <v>13.953488372</v>
      </c>
      <c r="Q195" s="5" t="s">
        <v>46</v>
      </c>
      <c r="R195" s="5" t="s">
        <v>46</v>
      </c>
      <c r="S195" s="5" t="s">
        <v>45</v>
      </c>
      <c r="T195" s="5" t="s">
        <v>46</v>
      </c>
      <c r="U195" s="53"/>
      <c r="V195" s="53">
        <v>2130</v>
      </c>
      <c r="W195" s="53">
        <v>0</v>
      </c>
      <c r="X195" s="53">
        <v>209</v>
      </c>
      <c r="Y195" s="53">
        <v>475</v>
      </c>
      <c r="Z195" s="5">
        <f t="shared" si="34"/>
        <v>1</v>
      </c>
      <c r="AA195" s="5">
        <f t="shared" si="35"/>
        <v>1</v>
      </c>
      <c r="AB195" s="5">
        <f t="shared" si="36"/>
        <v>0</v>
      </c>
      <c r="AC195" s="5">
        <f t="shared" si="37"/>
        <v>0</v>
      </c>
      <c r="AD195" s="5">
        <f t="shared" si="38"/>
        <v>0</v>
      </c>
      <c r="AE195" s="5">
        <f t="shared" si="39"/>
        <v>0</v>
      </c>
      <c r="AF195" s="55" t="str">
        <f t="shared" si="40"/>
        <v>SRSA</v>
      </c>
      <c r="AG195" s="55">
        <f t="shared" si="41"/>
        <v>0</v>
      </c>
      <c r="AH195" s="55">
        <f t="shared" si="42"/>
        <v>0</v>
      </c>
      <c r="AI195" s="5">
        <f t="shared" si="43"/>
        <v>1</v>
      </c>
      <c r="AJ195" s="5">
        <f t="shared" si="44"/>
        <v>0</v>
      </c>
      <c r="AK195" s="5">
        <f t="shared" si="45"/>
        <v>0</v>
      </c>
      <c r="AL195" s="5">
        <f t="shared" si="46"/>
        <v>0</v>
      </c>
      <c r="AM195" s="5">
        <f t="shared" si="47"/>
        <v>0</v>
      </c>
      <c r="AN195" s="5">
        <f t="shared" si="48"/>
        <v>0</v>
      </c>
      <c r="AO195" s="5">
        <f t="shared" si="49"/>
        <v>0</v>
      </c>
      <c r="AP195" s="58">
        <f t="shared" si="50"/>
        <v>2814</v>
      </c>
    </row>
    <row r="196" spans="1:42" s="5" customFormat="1" ht="12.75">
      <c r="A196" s="5">
        <v>3015570</v>
      </c>
      <c r="B196" s="5">
        <v>323</v>
      </c>
      <c r="C196" s="5" t="s">
        <v>530</v>
      </c>
      <c r="D196" s="5" t="s">
        <v>531</v>
      </c>
      <c r="E196" s="5" t="s">
        <v>532</v>
      </c>
      <c r="F196" s="50">
        <v>59920</v>
      </c>
      <c r="G196" s="51" t="s">
        <v>44</v>
      </c>
      <c r="H196" s="5">
        <v>4062572428</v>
      </c>
      <c r="I196" s="52">
        <v>7</v>
      </c>
      <c r="J196" s="52" t="s">
        <v>45</v>
      </c>
      <c r="K196" s="5" t="s">
        <v>46</v>
      </c>
      <c r="L196" s="53"/>
      <c r="M196" s="53">
        <v>111</v>
      </c>
      <c r="N196" s="53" t="s">
        <v>46</v>
      </c>
      <c r="O196" s="53" t="s">
        <v>45</v>
      </c>
      <c r="P196" s="54">
        <v>24.200913242</v>
      </c>
      <c r="Q196" s="5" t="s">
        <v>45</v>
      </c>
      <c r="R196" s="5" t="s">
        <v>46</v>
      </c>
      <c r="S196" s="5" t="s">
        <v>45</v>
      </c>
      <c r="T196" s="5" t="s">
        <v>46</v>
      </c>
      <c r="U196" s="53"/>
      <c r="V196" s="53">
        <v>17461</v>
      </c>
      <c r="W196" s="53">
        <v>2115</v>
      </c>
      <c r="X196" s="53">
        <v>2066</v>
      </c>
      <c r="Y196" s="53">
        <v>1344</v>
      </c>
      <c r="Z196" s="5">
        <f t="shared" si="34"/>
        <v>1</v>
      </c>
      <c r="AA196" s="5">
        <f t="shared" si="35"/>
        <v>1</v>
      </c>
      <c r="AB196" s="5">
        <f t="shared" si="36"/>
        <v>0</v>
      </c>
      <c r="AC196" s="5">
        <f t="shared" si="37"/>
        <v>0</v>
      </c>
      <c r="AD196" s="5">
        <f t="shared" si="38"/>
        <v>0</v>
      </c>
      <c r="AE196" s="5">
        <f t="shared" si="39"/>
        <v>0</v>
      </c>
      <c r="AF196" s="55" t="str">
        <f t="shared" si="40"/>
        <v>SRSA</v>
      </c>
      <c r="AG196" s="55">
        <f t="shared" si="41"/>
        <v>0</v>
      </c>
      <c r="AH196" s="55">
        <f t="shared" si="42"/>
        <v>0</v>
      </c>
      <c r="AI196" s="5">
        <f t="shared" si="43"/>
        <v>1</v>
      </c>
      <c r="AJ196" s="5">
        <f t="shared" si="44"/>
        <v>1</v>
      </c>
      <c r="AK196" s="5" t="str">
        <f t="shared" si="45"/>
        <v>Initial</v>
      </c>
      <c r="AL196" s="5" t="str">
        <f t="shared" si="46"/>
        <v>SRSA</v>
      </c>
      <c r="AM196" s="5">
        <f t="shared" si="47"/>
        <v>0</v>
      </c>
      <c r="AN196" s="5">
        <f t="shared" si="48"/>
        <v>0</v>
      </c>
      <c r="AO196" s="5">
        <f t="shared" si="49"/>
        <v>0</v>
      </c>
      <c r="AP196" s="58">
        <f t="shared" si="50"/>
        <v>22986</v>
      </c>
    </row>
    <row r="197" spans="1:42" s="5" customFormat="1" ht="12.75">
      <c r="A197" s="5">
        <v>3015610</v>
      </c>
      <c r="B197" s="5">
        <v>272</v>
      </c>
      <c r="C197" s="5" t="s">
        <v>533</v>
      </c>
      <c r="D197" s="5" t="s">
        <v>534</v>
      </c>
      <c r="E197" s="5" t="s">
        <v>319</v>
      </c>
      <c r="F197" s="50">
        <v>59457</v>
      </c>
      <c r="G197" s="51" t="s">
        <v>44</v>
      </c>
      <c r="H197" s="5">
        <v>4065387613</v>
      </c>
      <c r="I197" s="52">
        <v>7</v>
      </c>
      <c r="J197" s="52" t="s">
        <v>45</v>
      </c>
      <c r="K197" s="5" t="s">
        <v>45</v>
      </c>
      <c r="L197" s="53"/>
      <c r="M197" s="53">
        <v>11</v>
      </c>
      <c r="N197" s="53" t="s">
        <v>45</v>
      </c>
      <c r="O197" s="53" t="s">
        <v>45</v>
      </c>
      <c r="P197" s="54">
        <v>18.421052632</v>
      </c>
      <c r="Q197" s="5" t="s">
        <v>46</v>
      </c>
      <c r="R197" s="5" t="s">
        <v>46</v>
      </c>
      <c r="S197" s="5" t="s">
        <v>45</v>
      </c>
      <c r="T197" s="5" t="s">
        <v>46</v>
      </c>
      <c r="U197" s="53"/>
      <c r="V197" s="53">
        <v>1668</v>
      </c>
      <c r="W197" s="53">
        <v>0</v>
      </c>
      <c r="X197" s="53">
        <v>59</v>
      </c>
      <c r="Y197" s="53">
        <v>574</v>
      </c>
      <c r="Z197" s="5">
        <f t="shared" si="34"/>
        <v>1</v>
      </c>
      <c r="AA197" s="5">
        <f t="shared" si="35"/>
        <v>1</v>
      </c>
      <c r="AB197" s="5">
        <f t="shared" si="36"/>
        <v>0</v>
      </c>
      <c r="AC197" s="5">
        <f t="shared" si="37"/>
        <v>0</v>
      </c>
      <c r="AD197" s="5">
        <f t="shared" si="38"/>
        <v>0</v>
      </c>
      <c r="AE197" s="5">
        <f t="shared" si="39"/>
        <v>0</v>
      </c>
      <c r="AF197" s="55" t="str">
        <f t="shared" si="40"/>
        <v>SRSA</v>
      </c>
      <c r="AG197" s="55">
        <f t="shared" si="41"/>
        <v>0</v>
      </c>
      <c r="AH197" s="55">
        <f t="shared" si="42"/>
        <v>0</v>
      </c>
      <c r="AI197" s="5">
        <f t="shared" si="43"/>
        <v>1</v>
      </c>
      <c r="AJ197" s="5">
        <f t="shared" si="44"/>
        <v>0</v>
      </c>
      <c r="AK197" s="5">
        <f t="shared" si="45"/>
        <v>0</v>
      </c>
      <c r="AL197" s="5">
        <f t="shared" si="46"/>
        <v>0</v>
      </c>
      <c r="AM197" s="5">
        <f t="shared" si="47"/>
        <v>0</v>
      </c>
      <c r="AN197" s="5">
        <f t="shared" si="48"/>
        <v>0</v>
      </c>
      <c r="AO197" s="5">
        <f t="shared" si="49"/>
        <v>0</v>
      </c>
      <c r="AP197" s="58">
        <f t="shared" si="50"/>
        <v>2301</v>
      </c>
    </row>
    <row r="198" spans="1:42" s="5" customFormat="1" ht="12.75">
      <c r="A198" s="5">
        <v>3007980</v>
      </c>
      <c r="B198" s="5">
        <v>187</v>
      </c>
      <c r="C198" s="5" t="s">
        <v>289</v>
      </c>
      <c r="D198" s="5" t="s">
        <v>290</v>
      </c>
      <c r="E198" s="5" t="s">
        <v>291</v>
      </c>
      <c r="F198" s="50">
        <v>59301</v>
      </c>
      <c r="G198" s="51" t="s">
        <v>44</v>
      </c>
      <c r="H198" s="5">
        <v>4062320535</v>
      </c>
      <c r="I198" s="52">
        <v>7</v>
      </c>
      <c r="J198" s="52" t="s">
        <v>45</v>
      </c>
      <c r="K198" s="5" t="s">
        <v>46</v>
      </c>
      <c r="L198" s="53"/>
      <c r="M198" s="53">
        <v>51</v>
      </c>
      <c r="N198" s="53" t="s">
        <v>45</v>
      </c>
      <c r="O198" s="53" t="s">
        <v>45</v>
      </c>
      <c r="P198" s="54">
        <v>23.214285714</v>
      </c>
      <c r="Q198" s="5" t="s">
        <v>45</v>
      </c>
      <c r="R198" s="5" t="s">
        <v>45</v>
      </c>
      <c r="S198" s="5" t="s">
        <v>45</v>
      </c>
      <c r="T198" s="5" t="s">
        <v>46</v>
      </c>
      <c r="U198" s="53"/>
      <c r="V198" s="53">
        <v>1550</v>
      </c>
      <c r="W198" s="53">
        <v>0</v>
      </c>
      <c r="X198" s="53">
        <v>235</v>
      </c>
      <c r="Y198" s="53">
        <v>721</v>
      </c>
      <c r="Z198" s="5">
        <f t="shared" si="34"/>
        <v>1</v>
      </c>
      <c r="AA198" s="5">
        <f t="shared" si="35"/>
        <v>1</v>
      </c>
      <c r="AB198" s="5">
        <f t="shared" si="36"/>
        <v>0</v>
      </c>
      <c r="AC198" s="5">
        <f t="shared" si="37"/>
        <v>0</v>
      </c>
      <c r="AD198" s="5">
        <f t="shared" si="38"/>
        <v>0</v>
      </c>
      <c r="AE198" s="5">
        <f t="shared" si="39"/>
        <v>0</v>
      </c>
      <c r="AF198" s="55" t="str">
        <f t="shared" si="40"/>
        <v>SRSA</v>
      </c>
      <c r="AG198" s="55">
        <f t="shared" si="41"/>
        <v>0</v>
      </c>
      <c r="AH198" s="55">
        <f t="shared" si="42"/>
        <v>0</v>
      </c>
      <c r="AI198" s="5">
        <f t="shared" si="43"/>
        <v>1</v>
      </c>
      <c r="AJ198" s="5">
        <f t="shared" si="44"/>
        <v>1</v>
      </c>
      <c r="AK198" s="5" t="str">
        <f t="shared" si="45"/>
        <v>Initial</v>
      </c>
      <c r="AL198" s="5" t="str">
        <f t="shared" si="46"/>
        <v>SRSA</v>
      </c>
      <c r="AM198" s="5">
        <f t="shared" si="47"/>
        <v>0</v>
      </c>
      <c r="AN198" s="5">
        <f t="shared" si="48"/>
        <v>0</v>
      </c>
      <c r="AO198" s="5">
        <f t="shared" si="49"/>
        <v>0</v>
      </c>
      <c r="AP198" s="58">
        <f t="shared" si="50"/>
        <v>2506</v>
      </c>
    </row>
    <row r="199" spans="1:42" s="5" customFormat="1" ht="12.75">
      <c r="A199" s="5">
        <v>3015640</v>
      </c>
      <c r="B199" s="5">
        <v>173</v>
      </c>
      <c r="C199" s="5" t="s">
        <v>535</v>
      </c>
      <c r="D199" s="5" t="s">
        <v>536</v>
      </c>
      <c r="E199" s="5" t="s">
        <v>291</v>
      </c>
      <c r="F199" s="50">
        <v>59301</v>
      </c>
      <c r="G199" s="51" t="s">
        <v>44</v>
      </c>
      <c r="H199" s="5">
        <v>4062322761</v>
      </c>
      <c r="I199" s="52">
        <v>7</v>
      </c>
      <c r="J199" s="52" t="s">
        <v>45</v>
      </c>
      <c r="K199" s="5" t="s">
        <v>45</v>
      </c>
      <c r="L199" s="53"/>
      <c r="M199" s="53">
        <v>45</v>
      </c>
      <c r="N199" s="53" t="s">
        <v>45</v>
      </c>
      <c r="O199" s="53" t="s">
        <v>45</v>
      </c>
      <c r="P199" s="54">
        <v>9.4339622642</v>
      </c>
      <c r="Q199" s="5" t="s">
        <v>46</v>
      </c>
      <c r="R199" s="5" t="s">
        <v>45</v>
      </c>
      <c r="S199" s="5" t="s">
        <v>45</v>
      </c>
      <c r="T199" s="5" t="s">
        <v>46</v>
      </c>
      <c r="U199" s="53"/>
      <c r="V199" s="53">
        <v>19673</v>
      </c>
      <c r="W199" s="53">
        <v>3225</v>
      </c>
      <c r="X199" s="53">
        <v>2119</v>
      </c>
      <c r="Y199" s="53">
        <v>1193</v>
      </c>
      <c r="Z199" s="5">
        <f t="shared" si="34"/>
        <v>1</v>
      </c>
      <c r="AA199" s="5">
        <f t="shared" si="35"/>
        <v>1</v>
      </c>
      <c r="AB199" s="5">
        <f t="shared" si="36"/>
        <v>0</v>
      </c>
      <c r="AC199" s="5">
        <f t="shared" si="37"/>
        <v>0</v>
      </c>
      <c r="AD199" s="5">
        <f t="shared" si="38"/>
        <v>0</v>
      </c>
      <c r="AE199" s="5">
        <f t="shared" si="39"/>
        <v>0</v>
      </c>
      <c r="AF199" s="55" t="str">
        <f t="shared" si="40"/>
        <v>SRSA</v>
      </c>
      <c r="AG199" s="55">
        <f t="shared" si="41"/>
        <v>0</v>
      </c>
      <c r="AH199" s="55">
        <f t="shared" si="42"/>
        <v>0</v>
      </c>
      <c r="AI199" s="5">
        <f t="shared" si="43"/>
        <v>1</v>
      </c>
      <c r="AJ199" s="5">
        <f t="shared" si="44"/>
        <v>0</v>
      </c>
      <c r="AK199" s="5">
        <f t="shared" si="45"/>
        <v>0</v>
      </c>
      <c r="AL199" s="5">
        <f t="shared" si="46"/>
        <v>0</v>
      </c>
      <c r="AM199" s="5">
        <f t="shared" si="47"/>
        <v>0</v>
      </c>
      <c r="AN199" s="5">
        <f t="shared" si="48"/>
        <v>0</v>
      </c>
      <c r="AO199" s="5">
        <f t="shared" si="49"/>
        <v>0</v>
      </c>
      <c r="AP199" s="58">
        <f t="shared" si="50"/>
        <v>26210</v>
      </c>
    </row>
    <row r="200" spans="1:42" s="5" customFormat="1" ht="12.75">
      <c r="A200" s="5">
        <v>3015690</v>
      </c>
      <c r="B200" s="5">
        <v>161</v>
      </c>
      <c r="C200" s="5" t="s">
        <v>537</v>
      </c>
      <c r="D200" s="5" t="s">
        <v>538</v>
      </c>
      <c r="E200" s="5" t="s">
        <v>188</v>
      </c>
      <c r="F200" s="50">
        <v>59416</v>
      </c>
      <c r="G200" s="51" t="s">
        <v>44</v>
      </c>
      <c r="H200" s="5">
        <v>4066272388</v>
      </c>
      <c r="I200" s="52">
        <v>7</v>
      </c>
      <c r="J200" s="52" t="s">
        <v>45</v>
      </c>
      <c r="K200" s="5" t="s">
        <v>46</v>
      </c>
      <c r="L200" s="53"/>
      <c r="M200" s="53">
        <v>14</v>
      </c>
      <c r="N200" s="53" t="s">
        <v>45</v>
      </c>
      <c r="O200" s="53" t="s">
        <v>45</v>
      </c>
      <c r="P200" s="54">
        <v>25</v>
      </c>
      <c r="Q200" s="5" t="s">
        <v>45</v>
      </c>
      <c r="R200" s="5" t="s">
        <v>45</v>
      </c>
      <c r="S200" s="5" t="s">
        <v>45</v>
      </c>
      <c r="T200" s="5" t="s">
        <v>46</v>
      </c>
      <c r="U200" s="53"/>
      <c r="V200" s="53">
        <v>1647</v>
      </c>
      <c r="W200" s="53">
        <v>0</v>
      </c>
      <c r="X200" s="53">
        <v>8</v>
      </c>
      <c r="Y200" s="53">
        <v>549</v>
      </c>
      <c r="Z200" s="5">
        <f t="shared" si="34"/>
        <v>1</v>
      </c>
      <c r="AA200" s="5">
        <f t="shared" si="35"/>
        <v>1</v>
      </c>
      <c r="AB200" s="5">
        <f t="shared" si="36"/>
        <v>0</v>
      </c>
      <c r="AC200" s="5">
        <f t="shared" si="37"/>
        <v>0</v>
      </c>
      <c r="AD200" s="5">
        <f t="shared" si="38"/>
        <v>0</v>
      </c>
      <c r="AE200" s="5">
        <f t="shared" si="39"/>
        <v>0</v>
      </c>
      <c r="AF200" s="55" t="str">
        <f t="shared" si="40"/>
        <v>SRSA</v>
      </c>
      <c r="AG200" s="55">
        <f t="shared" si="41"/>
        <v>0</v>
      </c>
      <c r="AH200" s="55">
        <f t="shared" si="42"/>
        <v>0</v>
      </c>
      <c r="AI200" s="5">
        <f t="shared" si="43"/>
        <v>1</v>
      </c>
      <c r="AJ200" s="5">
        <f t="shared" si="44"/>
        <v>1</v>
      </c>
      <c r="AK200" s="5" t="str">
        <f t="shared" si="45"/>
        <v>Initial</v>
      </c>
      <c r="AL200" s="5" t="str">
        <f t="shared" si="46"/>
        <v>SRSA</v>
      </c>
      <c r="AM200" s="5">
        <f t="shared" si="47"/>
        <v>0</v>
      </c>
      <c r="AN200" s="5">
        <f t="shared" si="48"/>
        <v>0</v>
      </c>
      <c r="AO200" s="5">
        <f t="shared" si="49"/>
        <v>0</v>
      </c>
      <c r="AP200" s="58">
        <f t="shared" si="50"/>
        <v>2204</v>
      </c>
    </row>
    <row r="201" spans="1:42" s="5" customFormat="1" ht="12.75">
      <c r="A201" s="5">
        <v>3015990</v>
      </c>
      <c r="B201" s="5">
        <v>768</v>
      </c>
      <c r="C201" s="5" t="s">
        <v>548</v>
      </c>
      <c r="D201" s="5" t="s">
        <v>549</v>
      </c>
      <c r="E201" s="5" t="s">
        <v>550</v>
      </c>
      <c r="F201" s="50">
        <v>59243</v>
      </c>
      <c r="G201" s="51" t="s">
        <v>44</v>
      </c>
      <c r="H201" s="5">
        <v>4067743333</v>
      </c>
      <c r="I201" s="52">
        <v>7</v>
      </c>
      <c r="J201" s="52" t="s">
        <v>45</v>
      </c>
      <c r="K201" s="5" t="s">
        <v>46</v>
      </c>
      <c r="L201" s="53"/>
      <c r="M201" s="53">
        <v>55</v>
      </c>
      <c r="N201" s="53" t="s">
        <v>45</v>
      </c>
      <c r="O201" s="53" t="s">
        <v>45</v>
      </c>
      <c r="P201" s="54">
        <v>41.891891892</v>
      </c>
      <c r="Q201" s="5" t="s">
        <v>45</v>
      </c>
      <c r="R201" s="5" t="s">
        <v>45</v>
      </c>
      <c r="S201" s="5" t="s">
        <v>45</v>
      </c>
      <c r="T201" s="5" t="s">
        <v>46</v>
      </c>
      <c r="U201" s="53"/>
      <c r="V201" s="53">
        <v>6712</v>
      </c>
      <c r="W201" s="53">
        <v>719</v>
      </c>
      <c r="X201" s="53">
        <v>789</v>
      </c>
      <c r="Y201" s="53">
        <v>910</v>
      </c>
      <c r="Z201" s="5">
        <f t="shared" si="34"/>
        <v>1</v>
      </c>
      <c r="AA201" s="5">
        <f t="shared" si="35"/>
        <v>1</v>
      </c>
      <c r="AB201" s="5">
        <f t="shared" si="36"/>
        <v>0</v>
      </c>
      <c r="AC201" s="5">
        <f t="shared" si="37"/>
        <v>0</v>
      </c>
      <c r="AD201" s="5">
        <f t="shared" si="38"/>
        <v>0</v>
      </c>
      <c r="AE201" s="5">
        <f t="shared" si="39"/>
        <v>0</v>
      </c>
      <c r="AF201" s="55" t="str">
        <f t="shared" si="40"/>
        <v>SRSA</v>
      </c>
      <c r="AG201" s="55">
        <f t="shared" si="41"/>
        <v>0</v>
      </c>
      <c r="AH201" s="55">
        <f t="shared" si="42"/>
        <v>0</v>
      </c>
      <c r="AI201" s="5">
        <f t="shared" si="43"/>
        <v>1</v>
      </c>
      <c r="AJ201" s="5">
        <f t="shared" si="44"/>
        <v>1</v>
      </c>
      <c r="AK201" s="5" t="str">
        <f t="shared" si="45"/>
        <v>Initial</v>
      </c>
      <c r="AL201" s="5" t="str">
        <f t="shared" si="46"/>
        <v>SRSA</v>
      </c>
      <c r="AM201" s="5">
        <f t="shared" si="47"/>
        <v>0</v>
      </c>
      <c r="AN201" s="5">
        <f t="shared" si="48"/>
        <v>0</v>
      </c>
      <c r="AO201" s="5">
        <f t="shared" si="49"/>
        <v>0</v>
      </c>
      <c r="AP201" s="58">
        <f t="shared" si="50"/>
        <v>9130</v>
      </c>
    </row>
    <row r="202" spans="1:42" s="5" customFormat="1" ht="12.75">
      <c r="A202" s="5">
        <v>3016020</v>
      </c>
      <c r="B202" s="5">
        <v>769</v>
      </c>
      <c r="C202" s="5" t="s">
        <v>551</v>
      </c>
      <c r="D202" s="5" t="s">
        <v>549</v>
      </c>
      <c r="E202" s="5" t="s">
        <v>550</v>
      </c>
      <c r="F202" s="50">
        <v>59243</v>
      </c>
      <c r="G202" s="51" t="s">
        <v>44</v>
      </c>
      <c r="H202" s="5">
        <v>4067743333</v>
      </c>
      <c r="I202" s="52">
        <v>7</v>
      </c>
      <c r="J202" s="52" t="s">
        <v>45</v>
      </c>
      <c r="K202" s="5" t="s">
        <v>46</v>
      </c>
      <c r="L202" s="53"/>
      <c r="M202" s="53">
        <v>31</v>
      </c>
      <c r="N202" s="53" t="s">
        <v>45</v>
      </c>
      <c r="O202" s="53" t="s">
        <v>45</v>
      </c>
      <c r="P202" s="54">
        <v>50</v>
      </c>
      <c r="Q202" s="5" t="s">
        <v>45</v>
      </c>
      <c r="R202" s="5" t="s">
        <v>46</v>
      </c>
      <c r="S202" s="5" t="s">
        <v>45</v>
      </c>
      <c r="T202" s="5" t="s">
        <v>46</v>
      </c>
      <c r="U202" s="53"/>
      <c r="V202" s="53">
        <v>1775</v>
      </c>
      <c r="W202" s="53">
        <v>0</v>
      </c>
      <c r="X202" s="53">
        <v>163</v>
      </c>
      <c r="Y202" s="53">
        <v>439</v>
      </c>
      <c r="Z202" s="5">
        <f t="shared" si="34"/>
        <v>1</v>
      </c>
      <c r="AA202" s="5">
        <f t="shared" si="35"/>
        <v>1</v>
      </c>
      <c r="AB202" s="5">
        <f t="shared" si="36"/>
        <v>0</v>
      </c>
      <c r="AC202" s="5">
        <f t="shared" si="37"/>
        <v>0</v>
      </c>
      <c r="AD202" s="5">
        <f t="shared" si="38"/>
        <v>0</v>
      </c>
      <c r="AE202" s="5">
        <f t="shared" si="39"/>
        <v>0</v>
      </c>
      <c r="AF202" s="55" t="str">
        <f t="shared" si="40"/>
        <v>SRSA</v>
      </c>
      <c r="AG202" s="55">
        <f t="shared" si="41"/>
        <v>0</v>
      </c>
      <c r="AH202" s="55">
        <f t="shared" si="42"/>
        <v>0</v>
      </c>
      <c r="AI202" s="5">
        <f t="shared" si="43"/>
        <v>1</v>
      </c>
      <c r="AJ202" s="5">
        <f t="shared" si="44"/>
        <v>1</v>
      </c>
      <c r="AK202" s="5" t="str">
        <f t="shared" si="45"/>
        <v>Initial</v>
      </c>
      <c r="AL202" s="5" t="str">
        <f t="shared" si="46"/>
        <v>SRSA</v>
      </c>
      <c r="AM202" s="5">
        <f t="shared" si="47"/>
        <v>0</v>
      </c>
      <c r="AN202" s="5">
        <f t="shared" si="48"/>
        <v>0</v>
      </c>
      <c r="AO202" s="5">
        <f t="shared" si="49"/>
        <v>0</v>
      </c>
      <c r="AP202" s="58">
        <f t="shared" si="50"/>
        <v>2377</v>
      </c>
    </row>
    <row r="203" spans="1:42" s="40" customFormat="1" ht="12.75">
      <c r="A203" s="40">
        <v>3016050</v>
      </c>
      <c r="B203" s="40">
        <v>792</v>
      </c>
      <c r="C203" s="40" t="s">
        <v>552</v>
      </c>
      <c r="D203" s="40" t="s">
        <v>73</v>
      </c>
      <c r="E203" s="40" t="s">
        <v>74</v>
      </c>
      <c r="F203" s="41">
        <v>59043</v>
      </c>
      <c r="G203" s="42" t="s">
        <v>44</v>
      </c>
      <c r="H203" s="40">
        <v>4064776308</v>
      </c>
      <c r="I203" s="43">
        <v>7</v>
      </c>
      <c r="J203" s="43" t="s">
        <v>45</v>
      </c>
      <c r="K203" s="40" t="s">
        <v>46</v>
      </c>
      <c r="L203" s="44"/>
      <c r="M203" s="44">
        <v>396</v>
      </c>
      <c r="N203" s="44" t="s">
        <v>45</v>
      </c>
      <c r="O203" s="44" t="s">
        <v>45</v>
      </c>
      <c r="P203" s="45">
        <v>48.055987558</v>
      </c>
      <c r="Q203" s="40" t="s">
        <v>45</v>
      </c>
      <c r="R203" s="40" t="s">
        <v>46</v>
      </c>
      <c r="S203" s="40" t="s">
        <v>45</v>
      </c>
      <c r="T203" s="40" t="s">
        <v>46</v>
      </c>
      <c r="U203" s="44"/>
      <c r="V203" s="44">
        <v>94522</v>
      </c>
      <c r="W203" s="44">
        <v>15233</v>
      </c>
      <c r="X203" s="44">
        <v>10385</v>
      </c>
      <c r="Y203" s="44">
        <v>5631</v>
      </c>
      <c r="Z203" s="40">
        <f aca="true" t="shared" si="51" ref="Z203:Z266">IF(OR(J203="YES",L203="YES"),1,0)</f>
        <v>1</v>
      </c>
      <c r="AA203" s="40">
        <f aca="true" t="shared" si="52" ref="AA203:AA266">IF(OR(M203&lt;600,N203="YES"),1,0)</f>
        <v>1</v>
      </c>
      <c r="AB203" s="40">
        <f aca="true" t="shared" si="53" ref="AB203:AB266">IF(AND(OR(J203="YES",L203="YES"),(Z203=0)),"Trouble",0)</f>
        <v>0</v>
      </c>
      <c r="AC203" s="40">
        <f aca="true" t="shared" si="54" ref="AC203:AC266">IF(AND(OR(M203&lt;600,N203="YES"),(AA203=0)),"Trouble",0)</f>
        <v>0</v>
      </c>
      <c r="AD203" s="40">
        <f aca="true" t="shared" si="55" ref="AD203:AD266">IF(AND(AND(J203="NO",L203="NO"),(O203="YES")),"Trouble",0)</f>
        <v>0</v>
      </c>
      <c r="AE203" s="40">
        <f aca="true" t="shared" si="56" ref="AE203:AE266">IF(AND(AND(M203&gt;=600,N203="NO"),(O203="YES")),"Trouble",0)</f>
        <v>0</v>
      </c>
      <c r="AF203" s="46" t="str">
        <f aca="true" t="shared" si="57" ref="AF203:AF266">IF(AND(Z203=1,AA203=1),"SRSA",0)</f>
        <v>SRSA</v>
      </c>
      <c r="AG203" s="46">
        <f aca="true" t="shared" si="58" ref="AG203:AG266">IF(AND(AF203=0,O203="YES"),"Trouble",0)</f>
        <v>0</v>
      </c>
      <c r="AH203" s="46">
        <f aca="true" t="shared" si="59" ref="AH203:AH266">IF(AND(AF203="SRSA",O203="NO"),"Trouble",0)</f>
        <v>0</v>
      </c>
      <c r="AI203" s="40">
        <f aca="true" t="shared" si="60" ref="AI203:AI266">IF(S203="YES",1,0)</f>
        <v>1</v>
      </c>
      <c r="AJ203" s="40">
        <f aca="true" t="shared" si="61" ref="AJ203:AJ266">IF(P203&gt;=20,1,0)</f>
        <v>1</v>
      </c>
      <c r="AK203" s="40" t="str">
        <f aca="true" t="shared" si="62" ref="AK203:AK266">IF(AND(AI203=1,AJ203=1),"Initial",0)</f>
        <v>Initial</v>
      </c>
      <c r="AL203" s="40" t="str">
        <f aca="true" t="shared" si="63" ref="AL203:AL266">IF(AND(AF203="SRSA",AK203="Initial"),"SRSA",0)</f>
        <v>SRSA</v>
      </c>
      <c r="AM203" s="40">
        <f aca="true" t="shared" si="64" ref="AM203:AM266">IF(AND(AK203="Initial",AL203=0),"RLIS",0)</f>
        <v>0</v>
      </c>
      <c r="AN203" s="40">
        <f aca="true" t="shared" si="65" ref="AN203:AN266">IF(AND(AM203=0,U203="YES"),"Trouble",0)</f>
        <v>0</v>
      </c>
      <c r="AO203" s="40">
        <f aca="true" t="shared" si="66" ref="AO203:AO266">IF(AND(U203="NO",AM203="RLIS"),"Trouble",0)</f>
        <v>0</v>
      </c>
      <c r="AP203" s="58">
        <f t="shared" si="50"/>
        <v>125771</v>
      </c>
    </row>
    <row r="204" spans="1:42" s="40" customFormat="1" ht="12.75">
      <c r="A204" s="40">
        <v>3000095</v>
      </c>
      <c r="B204" s="40">
        <v>1230</v>
      </c>
      <c r="C204" s="40" t="s">
        <v>72</v>
      </c>
      <c r="D204" s="40" t="s">
        <v>73</v>
      </c>
      <c r="E204" s="40" t="s">
        <v>74</v>
      </c>
      <c r="F204" s="41">
        <v>59043</v>
      </c>
      <c r="G204" s="42" t="s">
        <v>44</v>
      </c>
      <c r="H204" s="40">
        <v>4064776308</v>
      </c>
      <c r="I204" s="43">
        <v>7</v>
      </c>
      <c r="J204" s="43" t="s">
        <v>45</v>
      </c>
      <c r="K204" s="40" t="s">
        <v>46</v>
      </c>
      <c r="L204" s="44"/>
      <c r="M204" s="44">
        <v>202</v>
      </c>
      <c r="N204" s="44" t="s">
        <v>45</v>
      </c>
      <c r="O204" s="44" t="s">
        <v>45</v>
      </c>
      <c r="P204" s="45">
        <v>40.68627451</v>
      </c>
      <c r="Q204" s="40" t="s">
        <v>45</v>
      </c>
      <c r="R204" s="40" t="s">
        <v>46</v>
      </c>
      <c r="S204" s="40" t="s">
        <v>45</v>
      </c>
      <c r="T204" s="40" t="s">
        <v>46</v>
      </c>
      <c r="U204" s="44"/>
      <c r="V204" s="44">
        <v>47870</v>
      </c>
      <c r="W204" s="44">
        <v>6528</v>
      </c>
      <c r="X204" s="44">
        <v>5835</v>
      </c>
      <c r="Y204" s="44">
        <v>3779</v>
      </c>
      <c r="Z204" s="40">
        <f t="shared" si="51"/>
        <v>1</v>
      </c>
      <c r="AA204" s="40">
        <f t="shared" si="52"/>
        <v>1</v>
      </c>
      <c r="AB204" s="40">
        <f t="shared" si="53"/>
        <v>0</v>
      </c>
      <c r="AC204" s="40">
        <f t="shared" si="54"/>
        <v>0</v>
      </c>
      <c r="AD204" s="40">
        <f t="shared" si="55"/>
        <v>0</v>
      </c>
      <c r="AE204" s="40">
        <f t="shared" si="56"/>
        <v>0</v>
      </c>
      <c r="AF204" s="46" t="str">
        <f t="shared" si="57"/>
        <v>SRSA</v>
      </c>
      <c r="AG204" s="46">
        <f t="shared" si="58"/>
        <v>0</v>
      </c>
      <c r="AH204" s="46">
        <f t="shared" si="59"/>
        <v>0</v>
      </c>
      <c r="AI204" s="40">
        <f t="shared" si="60"/>
        <v>1</v>
      </c>
      <c r="AJ204" s="40">
        <f t="shared" si="61"/>
        <v>1</v>
      </c>
      <c r="AK204" s="40" t="str">
        <f t="shared" si="62"/>
        <v>Initial</v>
      </c>
      <c r="AL204" s="40" t="str">
        <f t="shared" si="63"/>
        <v>SRSA</v>
      </c>
      <c r="AM204" s="40">
        <f t="shared" si="64"/>
        <v>0</v>
      </c>
      <c r="AN204" s="40">
        <f t="shared" si="65"/>
        <v>0</v>
      </c>
      <c r="AO204" s="40">
        <f t="shared" si="66"/>
        <v>0</v>
      </c>
      <c r="AP204" s="58">
        <f t="shared" si="50"/>
        <v>64012</v>
      </c>
    </row>
    <row r="205" spans="1:42" s="5" customFormat="1" ht="12.75">
      <c r="A205" s="5">
        <v>3016110</v>
      </c>
      <c r="B205" s="5">
        <v>367</v>
      </c>
      <c r="C205" s="5" t="s">
        <v>553</v>
      </c>
      <c r="D205" s="5" t="s">
        <v>554</v>
      </c>
      <c r="E205" s="5" t="s">
        <v>97</v>
      </c>
      <c r="F205" s="50">
        <v>59715</v>
      </c>
      <c r="G205" s="51" t="s">
        <v>44</v>
      </c>
      <c r="H205" s="5">
        <v>4065862838</v>
      </c>
      <c r="I205" s="52">
        <v>7</v>
      </c>
      <c r="J205" s="52" t="s">
        <v>45</v>
      </c>
      <c r="K205" s="5" t="s">
        <v>46</v>
      </c>
      <c r="L205" s="53"/>
      <c r="M205" s="53">
        <v>59</v>
      </c>
      <c r="N205" s="53" t="s">
        <v>46</v>
      </c>
      <c r="O205" s="53" t="s">
        <v>45</v>
      </c>
      <c r="P205" s="54">
        <v>3.3333333333</v>
      </c>
      <c r="Q205" s="5" t="s">
        <v>46</v>
      </c>
      <c r="R205" s="5" t="s">
        <v>46</v>
      </c>
      <c r="S205" s="5" t="s">
        <v>45</v>
      </c>
      <c r="T205" s="5" t="s">
        <v>46</v>
      </c>
      <c r="U205" s="53"/>
      <c r="V205" s="53">
        <v>6926</v>
      </c>
      <c r="W205" s="53">
        <v>750</v>
      </c>
      <c r="X205" s="53">
        <v>1047</v>
      </c>
      <c r="Y205" s="53">
        <v>898</v>
      </c>
      <c r="Z205" s="5">
        <f t="shared" si="51"/>
        <v>1</v>
      </c>
      <c r="AA205" s="5">
        <f t="shared" si="52"/>
        <v>1</v>
      </c>
      <c r="AB205" s="5">
        <f t="shared" si="53"/>
        <v>0</v>
      </c>
      <c r="AC205" s="5">
        <f t="shared" si="54"/>
        <v>0</v>
      </c>
      <c r="AD205" s="5">
        <f t="shared" si="55"/>
        <v>0</v>
      </c>
      <c r="AE205" s="5">
        <f t="shared" si="56"/>
        <v>0</v>
      </c>
      <c r="AF205" s="55" t="str">
        <f t="shared" si="57"/>
        <v>SRSA</v>
      </c>
      <c r="AG205" s="55">
        <f t="shared" si="58"/>
        <v>0</v>
      </c>
      <c r="AH205" s="55">
        <f t="shared" si="59"/>
        <v>0</v>
      </c>
      <c r="AI205" s="5">
        <f t="shared" si="60"/>
        <v>1</v>
      </c>
      <c r="AJ205" s="5">
        <f t="shared" si="61"/>
        <v>0</v>
      </c>
      <c r="AK205" s="5">
        <f t="shared" si="62"/>
        <v>0</v>
      </c>
      <c r="AL205" s="5">
        <f t="shared" si="63"/>
        <v>0</v>
      </c>
      <c r="AM205" s="5">
        <f t="shared" si="64"/>
        <v>0</v>
      </c>
      <c r="AN205" s="5">
        <f t="shared" si="65"/>
        <v>0</v>
      </c>
      <c r="AO205" s="5">
        <f t="shared" si="66"/>
        <v>0</v>
      </c>
      <c r="AP205" s="58">
        <f aca="true" t="shared" si="67" ref="AP205:AP268">SUM(V205:Y205)</f>
        <v>9621</v>
      </c>
    </row>
    <row r="206" spans="1:42" s="5" customFormat="1" ht="12.75">
      <c r="A206" s="5">
        <v>3016140</v>
      </c>
      <c r="B206" s="5">
        <v>653</v>
      </c>
      <c r="C206" s="5" t="s">
        <v>555</v>
      </c>
      <c r="D206" s="5" t="s">
        <v>556</v>
      </c>
      <c r="E206" s="5" t="s">
        <v>334</v>
      </c>
      <c r="F206" s="50">
        <v>59524</v>
      </c>
      <c r="G206" s="51" t="s">
        <v>44</v>
      </c>
      <c r="H206" s="5">
        <v>4066733238</v>
      </c>
      <c r="I206" s="52">
        <v>7</v>
      </c>
      <c r="J206" s="52" t="s">
        <v>45</v>
      </c>
      <c r="K206" s="5" t="s">
        <v>46</v>
      </c>
      <c r="L206" s="53"/>
      <c r="M206" s="53">
        <v>9</v>
      </c>
      <c r="N206" s="53" t="s">
        <v>45</v>
      </c>
      <c r="O206" s="53" t="s">
        <v>45</v>
      </c>
      <c r="P206" s="54">
        <v>25</v>
      </c>
      <c r="Q206" s="5" t="s">
        <v>45</v>
      </c>
      <c r="R206" s="5" t="s">
        <v>46</v>
      </c>
      <c r="S206" s="5" t="s">
        <v>45</v>
      </c>
      <c r="T206" s="5" t="s">
        <v>46</v>
      </c>
      <c r="U206" s="53"/>
      <c r="V206" s="53">
        <v>1392</v>
      </c>
      <c r="W206" s="53">
        <v>0</v>
      </c>
      <c r="X206" s="53">
        <v>54</v>
      </c>
      <c r="Y206" s="53">
        <v>574</v>
      </c>
      <c r="Z206" s="5">
        <f t="shared" si="51"/>
        <v>1</v>
      </c>
      <c r="AA206" s="5">
        <f t="shared" si="52"/>
        <v>1</v>
      </c>
      <c r="AB206" s="5">
        <f t="shared" si="53"/>
        <v>0</v>
      </c>
      <c r="AC206" s="5">
        <f t="shared" si="54"/>
        <v>0</v>
      </c>
      <c r="AD206" s="5">
        <f t="shared" si="55"/>
        <v>0</v>
      </c>
      <c r="AE206" s="5">
        <f t="shared" si="56"/>
        <v>0</v>
      </c>
      <c r="AF206" s="55" t="str">
        <f t="shared" si="57"/>
        <v>SRSA</v>
      </c>
      <c r="AG206" s="55">
        <f t="shared" si="58"/>
        <v>0</v>
      </c>
      <c r="AH206" s="55">
        <f t="shared" si="59"/>
        <v>0</v>
      </c>
      <c r="AI206" s="5">
        <f t="shared" si="60"/>
        <v>1</v>
      </c>
      <c r="AJ206" s="5">
        <f t="shared" si="61"/>
        <v>1</v>
      </c>
      <c r="AK206" s="5" t="str">
        <f t="shared" si="62"/>
        <v>Initial</v>
      </c>
      <c r="AL206" s="5" t="str">
        <f t="shared" si="63"/>
        <v>SRSA</v>
      </c>
      <c r="AM206" s="5">
        <f t="shared" si="64"/>
        <v>0</v>
      </c>
      <c r="AN206" s="5">
        <f t="shared" si="65"/>
        <v>0</v>
      </c>
      <c r="AO206" s="5">
        <f t="shared" si="66"/>
        <v>0</v>
      </c>
      <c r="AP206" s="58">
        <f t="shared" si="67"/>
        <v>2020</v>
      </c>
    </row>
    <row r="207" spans="1:42" s="5" customFormat="1" ht="12.75">
      <c r="A207" s="5">
        <v>3016290</v>
      </c>
      <c r="B207" s="5">
        <v>411</v>
      </c>
      <c r="C207" s="5" t="s">
        <v>557</v>
      </c>
      <c r="D207" s="5" t="s">
        <v>558</v>
      </c>
      <c r="E207" s="5" t="s">
        <v>559</v>
      </c>
      <c r="F207" s="50">
        <v>59046</v>
      </c>
      <c r="G207" s="51" t="s">
        <v>44</v>
      </c>
      <c r="H207" s="5">
        <v>4066362761</v>
      </c>
      <c r="I207" s="52">
        <v>7</v>
      </c>
      <c r="J207" s="52" t="s">
        <v>45</v>
      </c>
      <c r="K207" s="5" t="s">
        <v>46</v>
      </c>
      <c r="L207" s="53"/>
      <c r="M207" s="53">
        <v>123</v>
      </c>
      <c r="N207" s="53" t="s">
        <v>45</v>
      </c>
      <c r="O207" s="53" t="s">
        <v>45</v>
      </c>
      <c r="P207" s="54">
        <v>24.358974359</v>
      </c>
      <c r="Q207" s="5" t="s">
        <v>45</v>
      </c>
      <c r="R207" s="5" t="s">
        <v>46</v>
      </c>
      <c r="S207" s="5" t="s">
        <v>45</v>
      </c>
      <c r="T207" s="5" t="s">
        <v>46</v>
      </c>
      <c r="U207" s="53"/>
      <c r="V207" s="53">
        <v>8494</v>
      </c>
      <c r="W207" s="53">
        <v>1034</v>
      </c>
      <c r="X207" s="53">
        <v>1276</v>
      </c>
      <c r="Y207" s="53">
        <v>1471</v>
      </c>
      <c r="Z207" s="5">
        <f t="shared" si="51"/>
        <v>1</v>
      </c>
      <c r="AA207" s="5">
        <f t="shared" si="52"/>
        <v>1</v>
      </c>
      <c r="AB207" s="5">
        <f t="shared" si="53"/>
        <v>0</v>
      </c>
      <c r="AC207" s="5">
        <f t="shared" si="54"/>
        <v>0</v>
      </c>
      <c r="AD207" s="5">
        <f t="shared" si="55"/>
        <v>0</v>
      </c>
      <c r="AE207" s="5">
        <f t="shared" si="56"/>
        <v>0</v>
      </c>
      <c r="AF207" s="55" t="str">
        <f t="shared" si="57"/>
        <v>SRSA</v>
      </c>
      <c r="AG207" s="55">
        <f t="shared" si="58"/>
        <v>0</v>
      </c>
      <c r="AH207" s="55">
        <f t="shared" si="59"/>
        <v>0</v>
      </c>
      <c r="AI207" s="5">
        <f t="shared" si="60"/>
        <v>1</v>
      </c>
      <c r="AJ207" s="5">
        <f t="shared" si="61"/>
        <v>1</v>
      </c>
      <c r="AK207" s="5" t="str">
        <f t="shared" si="62"/>
        <v>Initial</v>
      </c>
      <c r="AL207" s="5" t="str">
        <f t="shared" si="63"/>
        <v>SRSA</v>
      </c>
      <c r="AM207" s="5">
        <f t="shared" si="64"/>
        <v>0</v>
      </c>
      <c r="AN207" s="5">
        <f t="shared" si="65"/>
        <v>0</v>
      </c>
      <c r="AO207" s="5">
        <f t="shared" si="66"/>
        <v>0</v>
      </c>
      <c r="AP207" s="58">
        <f t="shared" si="67"/>
        <v>12275</v>
      </c>
    </row>
    <row r="208" spans="1:42" s="5" customFormat="1" ht="12.75">
      <c r="A208" s="5">
        <v>3016360</v>
      </c>
      <c r="B208" s="5">
        <v>568</v>
      </c>
      <c r="C208" s="5" t="s">
        <v>560</v>
      </c>
      <c r="D208" s="5" t="s">
        <v>561</v>
      </c>
      <c r="E208" s="5" t="s">
        <v>562</v>
      </c>
      <c r="F208" s="50">
        <v>59053</v>
      </c>
      <c r="G208" s="51" t="s">
        <v>44</v>
      </c>
      <c r="H208" s="5">
        <v>4065723380</v>
      </c>
      <c r="I208" s="52">
        <v>7</v>
      </c>
      <c r="J208" s="52" t="s">
        <v>45</v>
      </c>
      <c r="K208" s="5" t="s">
        <v>46</v>
      </c>
      <c r="L208" s="53"/>
      <c r="M208" s="53">
        <v>3</v>
      </c>
      <c r="N208" s="53" t="s">
        <v>45</v>
      </c>
      <c r="O208" s="53" t="s">
        <v>45</v>
      </c>
      <c r="P208" s="54">
        <v>30</v>
      </c>
      <c r="Q208" s="5" t="s">
        <v>45</v>
      </c>
      <c r="R208" s="5" t="s">
        <v>46</v>
      </c>
      <c r="S208" s="5" t="s">
        <v>45</v>
      </c>
      <c r="T208" s="5" t="s">
        <v>46</v>
      </c>
      <c r="U208" s="53"/>
      <c r="V208" s="53">
        <v>1274</v>
      </c>
      <c r="W208" s="53">
        <v>0</v>
      </c>
      <c r="X208" s="53">
        <v>17</v>
      </c>
      <c r="Y208" s="53">
        <v>549</v>
      </c>
      <c r="Z208" s="5">
        <f t="shared" si="51"/>
        <v>1</v>
      </c>
      <c r="AA208" s="5">
        <f t="shared" si="52"/>
        <v>1</v>
      </c>
      <c r="AB208" s="5">
        <f t="shared" si="53"/>
        <v>0</v>
      </c>
      <c r="AC208" s="5">
        <f t="shared" si="54"/>
        <v>0</v>
      </c>
      <c r="AD208" s="5">
        <f t="shared" si="55"/>
        <v>0</v>
      </c>
      <c r="AE208" s="5">
        <f t="shared" si="56"/>
        <v>0</v>
      </c>
      <c r="AF208" s="55" t="str">
        <f t="shared" si="57"/>
        <v>SRSA</v>
      </c>
      <c r="AG208" s="55">
        <f t="shared" si="58"/>
        <v>0</v>
      </c>
      <c r="AH208" s="55">
        <f t="shared" si="59"/>
        <v>0</v>
      </c>
      <c r="AI208" s="5">
        <f t="shared" si="60"/>
        <v>1</v>
      </c>
      <c r="AJ208" s="5">
        <f t="shared" si="61"/>
        <v>1</v>
      </c>
      <c r="AK208" s="5" t="str">
        <f t="shared" si="62"/>
        <v>Initial</v>
      </c>
      <c r="AL208" s="5" t="str">
        <f t="shared" si="63"/>
        <v>SRSA</v>
      </c>
      <c r="AM208" s="5">
        <f t="shared" si="64"/>
        <v>0</v>
      </c>
      <c r="AN208" s="5">
        <f t="shared" si="65"/>
        <v>0</v>
      </c>
      <c r="AO208" s="5">
        <f t="shared" si="66"/>
        <v>0</v>
      </c>
      <c r="AP208" s="58">
        <f t="shared" si="67"/>
        <v>1840</v>
      </c>
    </row>
    <row r="209" spans="1:42" s="5" customFormat="1" ht="12.75">
      <c r="A209" s="5">
        <v>3000093</v>
      </c>
      <c r="B209" s="5">
        <v>1224</v>
      </c>
      <c r="C209" s="5" t="s">
        <v>66</v>
      </c>
      <c r="D209" s="5" t="s">
        <v>67</v>
      </c>
      <c r="E209" s="5" t="s">
        <v>68</v>
      </c>
      <c r="F209" s="50">
        <v>59444</v>
      </c>
      <c r="G209" s="51" t="s">
        <v>44</v>
      </c>
      <c r="H209" s="5">
        <v>4062645825</v>
      </c>
      <c r="I209" s="52">
        <v>7</v>
      </c>
      <c r="J209" s="52" t="s">
        <v>45</v>
      </c>
      <c r="K209" s="5" t="s">
        <v>46</v>
      </c>
      <c r="L209" s="53"/>
      <c r="M209" s="53">
        <v>9</v>
      </c>
      <c r="N209" s="53" t="s">
        <v>45</v>
      </c>
      <c r="O209" s="53" t="s">
        <v>45</v>
      </c>
      <c r="P209" s="54">
        <v>25</v>
      </c>
      <c r="Q209" s="5" t="s">
        <v>45</v>
      </c>
      <c r="R209" s="5" t="s">
        <v>45</v>
      </c>
      <c r="S209" s="5" t="s">
        <v>45</v>
      </c>
      <c r="T209" s="5" t="s">
        <v>46</v>
      </c>
      <c r="U209" s="53"/>
      <c r="V209" s="53">
        <v>219</v>
      </c>
      <c r="W209" s="53">
        <v>0</v>
      </c>
      <c r="X209" s="53">
        <v>50</v>
      </c>
      <c r="Y209" s="53">
        <v>541</v>
      </c>
      <c r="Z209" s="5">
        <f t="shared" si="51"/>
        <v>1</v>
      </c>
      <c r="AA209" s="5">
        <f t="shared" si="52"/>
        <v>1</v>
      </c>
      <c r="AB209" s="5">
        <f t="shared" si="53"/>
        <v>0</v>
      </c>
      <c r="AC209" s="5">
        <f t="shared" si="54"/>
        <v>0</v>
      </c>
      <c r="AD209" s="5">
        <f t="shared" si="55"/>
        <v>0</v>
      </c>
      <c r="AE209" s="5">
        <f t="shared" si="56"/>
        <v>0</v>
      </c>
      <c r="AF209" s="55" t="str">
        <f t="shared" si="57"/>
        <v>SRSA</v>
      </c>
      <c r="AG209" s="55">
        <f t="shared" si="58"/>
        <v>0</v>
      </c>
      <c r="AH209" s="55">
        <f t="shared" si="59"/>
        <v>0</v>
      </c>
      <c r="AI209" s="5">
        <f t="shared" si="60"/>
        <v>1</v>
      </c>
      <c r="AJ209" s="5">
        <f t="shared" si="61"/>
        <v>1</v>
      </c>
      <c r="AK209" s="5" t="str">
        <f t="shared" si="62"/>
        <v>Initial</v>
      </c>
      <c r="AL209" s="5" t="str">
        <f t="shared" si="63"/>
        <v>SRSA</v>
      </c>
      <c r="AM209" s="5">
        <f t="shared" si="64"/>
        <v>0</v>
      </c>
      <c r="AN209" s="5">
        <f t="shared" si="65"/>
        <v>0</v>
      </c>
      <c r="AO209" s="5">
        <f t="shared" si="66"/>
        <v>0</v>
      </c>
      <c r="AP209" s="58">
        <f t="shared" si="67"/>
        <v>810</v>
      </c>
    </row>
    <row r="210" spans="1:42" s="5" customFormat="1" ht="12.75">
      <c r="A210" s="5">
        <v>3016710</v>
      </c>
      <c r="B210" s="5">
        <v>9</v>
      </c>
      <c r="C210" s="5" t="s">
        <v>563</v>
      </c>
      <c r="D210" s="5" t="s">
        <v>564</v>
      </c>
      <c r="E210" s="5" t="s">
        <v>565</v>
      </c>
      <c r="F210" s="50">
        <v>59739</v>
      </c>
      <c r="G210" s="51" t="s">
        <v>44</v>
      </c>
      <c r="H210" s="5">
        <v>4062763571</v>
      </c>
      <c r="I210" s="52">
        <v>7</v>
      </c>
      <c r="J210" s="52" t="s">
        <v>45</v>
      </c>
      <c r="K210" s="5" t="s">
        <v>46</v>
      </c>
      <c r="L210" s="53"/>
      <c r="M210" s="53">
        <v>109</v>
      </c>
      <c r="N210" s="53" t="s">
        <v>45</v>
      </c>
      <c r="O210" s="53" t="s">
        <v>45</v>
      </c>
      <c r="P210" s="54">
        <v>32.75862069</v>
      </c>
      <c r="Q210" s="5" t="s">
        <v>45</v>
      </c>
      <c r="R210" s="5" t="s">
        <v>46</v>
      </c>
      <c r="S210" s="5" t="s">
        <v>45</v>
      </c>
      <c r="T210" s="5" t="s">
        <v>46</v>
      </c>
      <c r="U210" s="53"/>
      <c r="V210" s="53">
        <v>7275</v>
      </c>
      <c r="W210" s="53">
        <v>852</v>
      </c>
      <c r="X210" s="53">
        <v>1046</v>
      </c>
      <c r="Y210" s="53">
        <v>1332</v>
      </c>
      <c r="Z210" s="5">
        <f t="shared" si="51"/>
        <v>1</v>
      </c>
      <c r="AA210" s="5">
        <f t="shared" si="52"/>
        <v>1</v>
      </c>
      <c r="AB210" s="5">
        <f t="shared" si="53"/>
        <v>0</v>
      </c>
      <c r="AC210" s="5">
        <f t="shared" si="54"/>
        <v>0</v>
      </c>
      <c r="AD210" s="5">
        <f t="shared" si="55"/>
        <v>0</v>
      </c>
      <c r="AE210" s="5">
        <f t="shared" si="56"/>
        <v>0</v>
      </c>
      <c r="AF210" s="55" t="str">
        <f t="shared" si="57"/>
        <v>SRSA</v>
      </c>
      <c r="AG210" s="55">
        <f t="shared" si="58"/>
        <v>0</v>
      </c>
      <c r="AH210" s="55">
        <f t="shared" si="59"/>
        <v>0</v>
      </c>
      <c r="AI210" s="5">
        <f t="shared" si="60"/>
        <v>1</v>
      </c>
      <c r="AJ210" s="5">
        <f t="shared" si="61"/>
        <v>1</v>
      </c>
      <c r="AK210" s="5" t="str">
        <f t="shared" si="62"/>
        <v>Initial</v>
      </c>
      <c r="AL210" s="5" t="str">
        <f t="shared" si="63"/>
        <v>SRSA</v>
      </c>
      <c r="AM210" s="5">
        <f t="shared" si="64"/>
        <v>0</v>
      </c>
      <c r="AN210" s="5">
        <f t="shared" si="65"/>
        <v>0</v>
      </c>
      <c r="AO210" s="5">
        <f t="shared" si="66"/>
        <v>0</v>
      </c>
      <c r="AP210" s="58">
        <f t="shared" si="67"/>
        <v>10505</v>
      </c>
    </row>
    <row r="211" spans="1:42" s="5" customFormat="1" ht="12.75">
      <c r="A211" s="5">
        <v>3016770</v>
      </c>
      <c r="B211" s="5">
        <v>528</v>
      </c>
      <c r="C211" s="5" t="s">
        <v>566</v>
      </c>
      <c r="D211" s="5" t="s">
        <v>365</v>
      </c>
      <c r="E211" s="5" t="s">
        <v>366</v>
      </c>
      <c r="F211" s="50">
        <v>59917</v>
      </c>
      <c r="G211" s="51" t="s">
        <v>44</v>
      </c>
      <c r="H211" s="5">
        <v>4062972502</v>
      </c>
      <c r="I211" s="52">
        <v>7</v>
      </c>
      <c r="J211" s="52" t="s">
        <v>45</v>
      </c>
      <c r="K211" s="5" t="s">
        <v>46</v>
      </c>
      <c r="L211" s="53"/>
      <c r="M211" s="53">
        <v>347</v>
      </c>
      <c r="N211" s="53" t="s">
        <v>45</v>
      </c>
      <c r="O211" s="53" t="s">
        <v>45</v>
      </c>
      <c r="P211" s="54">
        <v>13.984168865</v>
      </c>
      <c r="Q211" s="5" t="s">
        <v>46</v>
      </c>
      <c r="R211" s="5" t="s">
        <v>46</v>
      </c>
      <c r="S211" s="5" t="s">
        <v>45</v>
      </c>
      <c r="T211" s="5" t="s">
        <v>46</v>
      </c>
      <c r="U211" s="53"/>
      <c r="V211" s="53">
        <v>15793</v>
      </c>
      <c r="W211" s="53">
        <v>1354</v>
      </c>
      <c r="X211" s="53">
        <v>2513</v>
      </c>
      <c r="Y211" s="53">
        <v>3246</v>
      </c>
      <c r="Z211" s="5">
        <f t="shared" si="51"/>
        <v>1</v>
      </c>
      <c r="AA211" s="5">
        <f t="shared" si="52"/>
        <v>1</v>
      </c>
      <c r="AB211" s="5">
        <f t="shared" si="53"/>
        <v>0</v>
      </c>
      <c r="AC211" s="5">
        <f t="shared" si="54"/>
        <v>0</v>
      </c>
      <c r="AD211" s="5">
        <f t="shared" si="55"/>
        <v>0</v>
      </c>
      <c r="AE211" s="5">
        <f t="shared" si="56"/>
        <v>0</v>
      </c>
      <c r="AF211" s="55" t="str">
        <f t="shared" si="57"/>
        <v>SRSA</v>
      </c>
      <c r="AG211" s="55">
        <f t="shared" si="58"/>
        <v>0</v>
      </c>
      <c r="AH211" s="55">
        <f t="shared" si="59"/>
        <v>0</v>
      </c>
      <c r="AI211" s="5">
        <f t="shared" si="60"/>
        <v>1</v>
      </c>
      <c r="AJ211" s="5">
        <f t="shared" si="61"/>
        <v>0</v>
      </c>
      <c r="AK211" s="5">
        <f t="shared" si="62"/>
        <v>0</v>
      </c>
      <c r="AL211" s="5">
        <f t="shared" si="63"/>
        <v>0</v>
      </c>
      <c r="AM211" s="5">
        <f t="shared" si="64"/>
        <v>0</v>
      </c>
      <c r="AN211" s="5">
        <f t="shared" si="65"/>
        <v>0</v>
      </c>
      <c r="AO211" s="5">
        <f t="shared" si="66"/>
        <v>0</v>
      </c>
      <c r="AP211" s="58">
        <f t="shared" si="67"/>
        <v>22906</v>
      </c>
    </row>
    <row r="212" spans="1:42" s="5" customFormat="1" ht="12.75">
      <c r="A212" s="5">
        <v>3016810</v>
      </c>
      <c r="B212" s="5">
        <v>1221</v>
      </c>
      <c r="C212" s="5" t="s">
        <v>567</v>
      </c>
      <c r="D212" s="5" t="s">
        <v>568</v>
      </c>
      <c r="E212" s="5" t="s">
        <v>569</v>
      </c>
      <c r="F212" s="50">
        <v>59639</v>
      </c>
      <c r="G212" s="51" t="s">
        <v>44</v>
      </c>
      <c r="H212" s="5">
        <v>4063624201</v>
      </c>
      <c r="I212" s="52">
        <v>7</v>
      </c>
      <c r="J212" s="52" t="s">
        <v>45</v>
      </c>
      <c r="K212" s="5" t="s">
        <v>46</v>
      </c>
      <c r="L212" s="53"/>
      <c r="M212" s="53">
        <v>217</v>
      </c>
      <c r="N212" s="53" t="s">
        <v>46</v>
      </c>
      <c r="O212" s="53" t="s">
        <v>45</v>
      </c>
      <c r="P212" s="54">
        <v>28.947368421</v>
      </c>
      <c r="Q212" s="5" t="s">
        <v>45</v>
      </c>
      <c r="R212" s="5" t="s">
        <v>46</v>
      </c>
      <c r="S212" s="5" t="s">
        <v>45</v>
      </c>
      <c r="T212" s="5" t="s">
        <v>46</v>
      </c>
      <c r="U212" s="53"/>
      <c r="V212" s="53">
        <v>26484</v>
      </c>
      <c r="W212" s="53">
        <v>5158</v>
      </c>
      <c r="X212" s="53">
        <v>4784</v>
      </c>
      <c r="Y212" s="53">
        <v>2410</v>
      </c>
      <c r="Z212" s="5">
        <f t="shared" si="51"/>
        <v>1</v>
      </c>
      <c r="AA212" s="5">
        <f t="shared" si="52"/>
        <v>1</v>
      </c>
      <c r="AB212" s="5">
        <f t="shared" si="53"/>
        <v>0</v>
      </c>
      <c r="AC212" s="5">
        <f t="shared" si="54"/>
        <v>0</v>
      </c>
      <c r="AD212" s="5">
        <f t="shared" si="55"/>
        <v>0</v>
      </c>
      <c r="AE212" s="5">
        <f t="shared" si="56"/>
        <v>0</v>
      </c>
      <c r="AF212" s="55" t="str">
        <f t="shared" si="57"/>
        <v>SRSA</v>
      </c>
      <c r="AG212" s="55">
        <f t="shared" si="58"/>
        <v>0</v>
      </c>
      <c r="AH212" s="55">
        <f t="shared" si="59"/>
        <v>0</v>
      </c>
      <c r="AI212" s="5">
        <f t="shared" si="60"/>
        <v>1</v>
      </c>
      <c r="AJ212" s="5">
        <f t="shared" si="61"/>
        <v>1</v>
      </c>
      <c r="AK212" s="5" t="str">
        <f t="shared" si="62"/>
        <v>Initial</v>
      </c>
      <c r="AL212" s="5" t="str">
        <f t="shared" si="63"/>
        <v>SRSA</v>
      </c>
      <c r="AM212" s="5">
        <f t="shared" si="64"/>
        <v>0</v>
      </c>
      <c r="AN212" s="5">
        <f t="shared" si="65"/>
        <v>0</v>
      </c>
      <c r="AO212" s="5">
        <f t="shared" si="66"/>
        <v>0</v>
      </c>
      <c r="AP212" s="58">
        <f t="shared" si="67"/>
        <v>38836</v>
      </c>
    </row>
    <row r="213" spans="1:42" s="5" customFormat="1" ht="12.75">
      <c r="A213" s="5">
        <v>3008400</v>
      </c>
      <c r="B213" s="5">
        <v>216</v>
      </c>
      <c r="C213" s="5" t="s">
        <v>305</v>
      </c>
      <c r="D213" s="5" t="s">
        <v>306</v>
      </c>
      <c r="E213" s="5" t="s">
        <v>307</v>
      </c>
      <c r="F213" s="50">
        <v>59339</v>
      </c>
      <c r="G213" s="51" t="s">
        <v>44</v>
      </c>
      <c r="H213" s="5">
        <v>4065847592</v>
      </c>
      <c r="I213" s="52">
        <v>7</v>
      </c>
      <c r="J213" s="52" t="s">
        <v>45</v>
      </c>
      <c r="K213" s="5" t="s">
        <v>46</v>
      </c>
      <c r="L213" s="53"/>
      <c r="M213" s="53">
        <v>8</v>
      </c>
      <c r="N213" s="53" t="s">
        <v>45</v>
      </c>
      <c r="O213" s="53" t="s">
        <v>45</v>
      </c>
      <c r="P213" s="54">
        <v>47.169811321</v>
      </c>
      <c r="Q213" s="5" t="s">
        <v>45</v>
      </c>
      <c r="R213" s="5" t="s">
        <v>46</v>
      </c>
      <c r="S213" s="5" t="s">
        <v>45</v>
      </c>
      <c r="T213" s="5" t="s">
        <v>46</v>
      </c>
      <c r="U213" s="53"/>
      <c r="V213" s="53">
        <v>6947</v>
      </c>
      <c r="W213" s="53">
        <v>1722</v>
      </c>
      <c r="X213" s="53">
        <v>1435</v>
      </c>
      <c r="Y213" s="53">
        <v>684</v>
      </c>
      <c r="Z213" s="5">
        <f t="shared" si="51"/>
        <v>1</v>
      </c>
      <c r="AA213" s="5">
        <f t="shared" si="52"/>
        <v>1</v>
      </c>
      <c r="AB213" s="5">
        <f t="shared" si="53"/>
        <v>0</v>
      </c>
      <c r="AC213" s="5">
        <f t="shared" si="54"/>
        <v>0</v>
      </c>
      <c r="AD213" s="5">
        <f t="shared" si="55"/>
        <v>0</v>
      </c>
      <c r="AE213" s="5">
        <f t="shared" si="56"/>
        <v>0</v>
      </c>
      <c r="AF213" s="55" t="str">
        <f t="shared" si="57"/>
        <v>SRSA</v>
      </c>
      <c r="AG213" s="55">
        <f t="shared" si="58"/>
        <v>0</v>
      </c>
      <c r="AH213" s="55">
        <f t="shared" si="59"/>
        <v>0</v>
      </c>
      <c r="AI213" s="5">
        <f t="shared" si="60"/>
        <v>1</v>
      </c>
      <c r="AJ213" s="5">
        <f t="shared" si="61"/>
        <v>1</v>
      </c>
      <c r="AK213" s="5" t="str">
        <f t="shared" si="62"/>
        <v>Initial</v>
      </c>
      <c r="AL213" s="5" t="str">
        <f t="shared" si="63"/>
        <v>SRSA</v>
      </c>
      <c r="AM213" s="5">
        <f t="shared" si="64"/>
        <v>0</v>
      </c>
      <c r="AN213" s="5">
        <f t="shared" si="65"/>
        <v>0</v>
      </c>
      <c r="AO213" s="5">
        <f t="shared" si="66"/>
        <v>0</v>
      </c>
      <c r="AP213" s="58">
        <f t="shared" si="67"/>
        <v>10788</v>
      </c>
    </row>
    <row r="214" spans="1:42" s="5" customFormat="1" ht="12.75">
      <c r="A214" s="5">
        <v>3016930</v>
      </c>
      <c r="B214" s="5">
        <v>36</v>
      </c>
      <c r="C214" s="5" t="s">
        <v>570</v>
      </c>
      <c r="D214" s="5" t="s">
        <v>571</v>
      </c>
      <c r="E214" s="5" t="s">
        <v>572</v>
      </c>
      <c r="F214" s="50">
        <v>59535</v>
      </c>
      <c r="G214" s="51" t="s">
        <v>44</v>
      </c>
      <c r="H214" s="5">
        <v>4063573885</v>
      </c>
      <c r="I214" s="52">
        <v>7</v>
      </c>
      <c r="J214" s="52" t="s">
        <v>45</v>
      </c>
      <c r="K214" s="5" t="s">
        <v>46</v>
      </c>
      <c r="L214" s="53"/>
      <c r="M214" s="53">
        <v>1</v>
      </c>
      <c r="N214" s="53" t="s">
        <v>45</v>
      </c>
      <c r="O214" s="53" t="s">
        <v>45</v>
      </c>
      <c r="P214" s="54">
        <v>33.333333333</v>
      </c>
      <c r="Q214" s="5" t="s">
        <v>45</v>
      </c>
      <c r="R214" s="5" t="s">
        <v>46</v>
      </c>
      <c r="S214" s="5" t="s">
        <v>45</v>
      </c>
      <c r="T214" s="5" t="s">
        <v>46</v>
      </c>
      <c r="U214" s="53"/>
      <c r="V214" s="53">
        <v>274</v>
      </c>
      <c r="W214" s="53">
        <v>0</v>
      </c>
      <c r="X214" s="53">
        <v>17</v>
      </c>
      <c r="Y214" s="53">
        <v>533</v>
      </c>
      <c r="Z214" s="5">
        <f t="shared" si="51"/>
        <v>1</v>
      </c>
      <c r="AA214" s="5">
        <f t="shared" si="52"/>
        <v>1</v>
      </c>
      <c r="AB214" s="5">
        <f t="shared" si="53"/>
        <v>0</v>
      </c>
      <c r="AC214" s="5">
        <f t="shared" si="54"/>
        <v>0</v>
      </c>
      <c r="AD214" s="5">
        <f t="shared" si="55"/>
        <v>0</v>
      </c>
      <c r="AE214" s="5">
        <f t="shared" si="56"/>
        <v>0</v>
      </c>
      <c r="AF214" s="55" t="str">
        <f t="shared" si="57"/>
        <v>SRSA</v>
      </c>
      <c r="AG214" s="55">
        <f t="shared" si="58"/>
        <v>0</v>
      </c>
      <c r="AH214" s="55">
        <f t="shared" si="59"/>
        <v>0</v>
      </c>
      <c r="AI214" s="5">
        <f t="shared" si="60"/>
        <v>1</v>
      </c>
      <c r="AJ214" s="5">
        <f t="shared" si="61"/>
        <v>1</v>
      </c>
      <c r="AK214" s="5" t="str">
        <f t="shared" si="62"/>
        <v>Initial</v>
      </c>
      <c r="AL214" s="5" t="str">
        <f t="shared" si="63"/>
        <v>SRSA</v>
      </c>
      <c r="AM214" s="5">
        <f t="shared" si="64"/>
        <v>0</v>
      </c>
      <c r="AN214" s="5">
        <f t="shared" si="65"/>
        <v>0</v>
      </c>
      <c r="AO214" s="5">
        <f t="shared" si="66"/>
        <v>0</v>
      </c>
      <c r="AP214" s="58">
        <f t="shared" si="67"/>
        <v>824</v>
      </c>
    </row>
    <row r="215" spans="1:42" s="40" customFormat="1" ht="12.75">
      <c r="A215" s="40">
        <v>3017010</v>
      </c>
      <c r="B215" s="40">
        <v>25</v>
      </c>
      <c r="C215" s="40" t="s">
        <v>573</v>
      </c>
      <c r="D215" s="40" t="s">
        <v>574</v>
      </c>
      <c r="E215" s="40" t="s">
        <v>575</v>
      </c>
      <c r="F215" s="41">
        <v>59050</v>
      </c>
      <c r="G215" s="42">
        <v>559</v>
      </c>
      <c r="H215" s="40">
        <v>4066392304</v>
      </c>
      <c r="I215" s="43">
        <v>7</v>
      </c>
      <c r="J215" s="43" t="s">
        <v>45</v>
      </c>
      <c r="K215" s="40" t="s">
        <v>46</v>
      </c>
      <c r="L215" s="44"/>
      <c r="M215" s="44">
        <v>313</v>
      </c>
      <c r="N215" s="44" t="s">
        <v>45</v>
      </c>
      <c r="O215" s="44" t="s">
        <v>45</v>
      </c>
      <c r="P215" s="45">
        <v>36.096256684</v>
      </c>
      <c r="Q215" s="40" t="s">
        <v>45</v>
      </c>
      <c r="R215" s="40" t="s">
        <v>46</v>
      </c>
      <c r="S215" s="40" t="s">
        <v>45</v>
      </c>
      <c r="T215" s="40" t="s">
        <v>46</v>
      </c>
      <c r="U215" s="44"/>
      <c r="V215" s="44">
        <v>80593</v>
      </c>
      <c r="W215" s="44">
        <v>12276</v>
      </c>
      <c r="X215" s="44">
        <v>8585</v>
      </c>
      <c r="Y215" s="44">
        <v>4648</v>
      </c>
      <c r="Z215" s="40">
        <f t="shared" si="51"/>
        <v>1</v>
      </c>
      <c r="AA215" s="40">
        <f t="shared" si="52"/>
        <v>1</v>
      </c>
      <c r="AB215" s="40">
        <f t="shared" si="53"/>
        <v>0</v>
      </c>
      <c r="AC215" s="40">
        <f t="shared" si="54"/>
        <v>0</v>
      </c>
      <c r="AD215" s="40">
        <f t="shared" si="55"/>
        <v>0</v>
      </c>
      <c r="AE215" s="40">
        <f t="shared" si="56"/>
        <v>0</v>
      </c>
      <c r="AF215" s="46" t="str">
        <f t="shared" si="57"/>
        <v>SRSA</v>
      </c>
      <c r="AG215" s="46">
        <f t="shared" si="58"/>
        <v>0</v>
      </c>
      <c r="AH215" s="46">
        <f t="shared" si="59"/>
        <v>0</v>
      </c>
      <c r="AI215" s="40">
        <f t="shared" si="60"/>
        <v>1</v>
      </c>
      <c r="AJ215" s="40">
        <f t="shared" si="61"/>
        <v>1</v>
      </c>
      <c r="AK215" s="40" t="str">
        <f t="shared" si="62"/>
        <v>Initial</v>
      </c>
      <c r="AL215" s="40" t="str">
        <f t="shared" si="63"/>
        <v>SRSA</v>
      </c>
      <c r="AM215" s="40">
        <f t="shared" si="64"/>
        <v>0</v>
      </c>
      <c r="AN215" s="40">
        <f t="shared" si="65"/>
        <v>0</v>
      </c>
      <c r="AO215" s="40">
        <f t="shared" si="66"/>
        <v>0</v>
      </c>
      <c r="AP215" s="58">
        <f t="shared" si="67"/>
        <v>106102</v>
      </c>
    </row>
    <row r="216" spans="1:42" s="40" customFormat="1" ht="12.75">
      <c r="A216" s="40">
        <v>3017040</v>
      </c>
      <c r="B216" s="40">
        <v>1190</v>
      </c>
      <c r="C216" s="40" t="s">
        <v>576</v>
      </c>
      <c r="D216" s="40" t="s">
        <v>574</v>
      </c>
      <c r="E216" s="40" t="s">
        <v>575</v>
      </c>
      <c r="F216" s="41">
        <v>59050</v>
      </c>
      <c r="G216" s="42">
        <v>559</v>
      </c>
      <c r="H216" s="40">
        <v>4066392304</v>
      </c>
      <c r="I216" s="43">
        <v>7</v>
      </c>
      <c r="J216" s="43" t="s">
        <v>45</v>
      </c>
      <c r="K216" s="40" t="s">
        <v>46</v>
      </c>
      <c r="L216" s="44"/>
      <c r="M216" s="44">
        <v>150</v>
      </c>
      <c r="N216" s="44" t="s">
        <v>45</v>
      </c>
      <c r="O216" s="44" t="s">
        <v>45</v>
      </c>
      <c r="P216" s="45">
        <v>31.891891892</v>
      </c>
      <c r="Q216" s="40" t="s">
        <v>45</v>
      </c>
      <c r="R216" s="40" t="s">
        <v>46</v>
      </c>
      <c r="S216" s="40" t="s">
        <v>45</v>
      </c>
      <c r="T216" s="40" t="s">
        <v>46</v>
      </c>
      <c r="U216" s="44"/>
      <c r="V216" s="44">
        <v>29146</v>
      </c>
      <c r="W216" s="44">
        <v>4916</v>
      </c>
      <c r="X216" s="44">
        <v>3966</v>
      </c>
      <c r="Y216" s="44">
        <v>1959</v>
      </c>
      <c r="Z216" s="40">
        <f t="shared" si="51"/>
        <v>1</v>
      </c>
      <c r="AA216" s="40">
        <f t="shared" si="52"/>
        <v>1</v>
      </c>
      <c r="AB216" s="40">
        <f t="shared" si="53"/>
        <v>0</v>
      </c>
      <c r="AC216" s="40">
        <f t="shared" si="54"/>
        <v>0</v>
      </c>
      <c r="AD216" s="40">
        <f t="shared" si="55"/>
        <v>0</v>
      </c>
      <c r="AE216" s="40">
        <f t="shared" si="56"/>
        <v>0</v>
      </c>
      <c r="AF216" s="46" t="str">
        <f t="shared" si="57"/>
        <v>SRSA</v>
      </c>
      <c r="AG216" s="46">
        <f t="shared" si="58"/>
        <v>0</v>
      </c>
      <c r="AH216" s="46">
        <f t="shared" si="59"/>
        <v>0</v>
      </c>
      <c r="AI216" s="40">
        <f t="shared" si="60"/>
        <v>1</v>
      </c>
      <c r="AJ216" s="40">
        <f t="shared" si="61"/>
        <v>1</v>
      </c>
      <c r="AK216" s="40" t="str">
        <f t="shared" si="62"/>
        <v>Initial</v>
      </c>
      <c r="AL216" s="40" t="str">
        <f t="shared" si="63"/>
        <v>SRSA</v>
      </c>
      <c r="AM216" s="40">
        <f t="shared" si="64"/>
        <v>0</v>
      </c>
      <c r="AN216" s="40">
        <f t="shared" si="65"/>
        <v>0</v>
      </c>
      <c r="AO216" s="40">
        <f t="shared" si="66"/>
        <v>0</v>
      </c>
      <c r="AP216" s="58">
        <f t="shared" si="67"/>
        <v>39987</v>
      </c>
    </row>
    <row r="217" spans="1:42" s="5" customFormat="1" ht="12.75">
      <c r="A217" s="5">
        <v>3017130</v>
      </c>
      <c r="B217" s="5">
        <v>588</v>
      </c>
      <c r="C217" s="5" t="s">
        <v>577</v>
      </c>
      <c r="D217" s="5" t="s">
        <v>578</v>
      </c>
      <c r="E217" s="5" t="s">
        <v>579</v>
      </c>
      <c r="F217" s="50">
        <v>59847</v>
      </c>
      <c r="G217" s="51" t="s">
        <v>44</v>
      </c>
      <c r="H217" s="5">
        <v>4062730451</v>
      </c>
      <c r="I217" s="52">
        <v>7</v>
      </c>
      <c r="J217" s="52" t="s">
        <v>45</v>
      </c>
      <c r="K217" s="5" t="s">
        <v>46</v>
      </c>
      <c r="L217" s="53"/>
      <c r="M217" s="53">
        <v>515</v>
      </c>
      <c r="N217" s="53" t="s">
        <v>46</v>
      </c>
      <c r="O217" s="53" t="s">
        <v>45</v>
      </c>
      <c r="P217" s="54">
        <v>6.640625</v>
      </c>
      <c r="Q217" s="5" t="s">
        <v>46</v>
      </c>
      <c r="R217" s="5" t="s">
        <v>45</v>
      </c>
      <c r="S217" s="5" t="s">
        <v>45</v>
      </c>
      <c r="T217" s="5" t="s">
        <v>46</v>
      </c>
      <c r="U217" s="53"/>
      <c r="V217" s="53">
        <v>58028</v>
      </c>
      <c r="W217" s="53">
        <v>6397</v>
      </c>
      <c r="X217" s="53">
        <v>7093</v>
      </c>
      <c r="Y217" s="53">
        <v>5943</v>
      </c>
      <c r="Z217" s="5">
        <f t="shared" si="51"/>
        <v>1</v>
      </c>
      <c r="AA217" s="5">
        <f t="shared" si="52"/>
        <v>1</v>
      </c>
      <c r="AB217" s="5">
        <f t="shared" si="53"/>
        <v>0</v>
      </c>
      <c r="AC217" s="5">
        <f t="shared" si="54"/>
        <v>0</v>
      </c>
      <c r="AD217" s="5">
        <f t="shared" si="55"/>
        <v>0</v>
      </c>
      <c r="AE217" s="5">
        <f t="shared" si="56"/>
        <v>0</v>
      </c>
      <c r="AF217" s="55" t="str">
        <f t="shared" si="57"/>
        <v>SRSA</v>
      </c>
      <c r="AG217" s="55">
        <f t="shared" si="58"/>
        <v>0</v>
      </c>
      <c r="AH217" s="55">
        <f t="shared" si="59"/>
        <v>0</v>
      </c>
      <c r="AI217" s="5">
        <f t="shared" si="60"/>
        <v>1</v>
      </c>
      <c r="AJ217" s="5">
        <f t="shared" si="61"/>
        <v>0</v>
      </c>
      <c r="AK217" s="5">
        <f t="shared" si="62"/>
        <v>0</v>
      </c>
      <c r="AL217" s="5">
        <f t="shared" si="63"/>
        <v>0</v>
      </c>
      <c r="AM217" s="5">
        <f t="shared" si="64"/>
        <v>0</v>
      </c>
      <c r="AN217" s="5">
        <f t="shared" si="65"/>
        <v>0</v>
      </c>
      <c r="AO217" s="5">
        <f t="shared" si="66"/>
        <v>0</v>
      </c>
      <c r="AP217" s="58">
        <f t="shared" si="67"/>
        <v>77461</v>
      </c>
    </row>
    <row r="218" spans="1:42" s="5" customFormat="1" ht="12.75">
      <c r="A218" s="5">
        <v>3017170</v>
      </c>
      <c r="B218" s="5">
        <v>135</v>
      </c>
      <c r="C218" s="5" t="s">
        <v>580</v>
      </c>
      <c r="D218" s="5" t="s">
        <v>581</v>
      </c>
      <c r="E218" s="5" t="s">
        <v>582</v>
      </c>
      <c r="F218" s="50">
        <v>59460</v>
      </c>
      <c r="G218" s="51" t="s">
        <v>44</v>
      </c>
      <c r="H218" s="5">
        <v>4067394311</v>
      </c>
      <c r="I218" s="52">
        <v>7</v>
      </c>
      <c r="J218" s="52" t="s">
        <v>45</v>
      </c>
      <c r="K218" s="5" t="s">
        <v>46</v>
      </c>
      <c r="L218" s="53"/>
      <c r="M218" s="53">
        <v>3</v>
      </c>
      <c r="N218" s="53" t="s">
        <v>45</v>
      </c>
      <c r="O218" s="53" t="s">
        <v>45</v>
      </c>
      <c r="P218" s="54">
        <v>14.285714286</v>
      </c>
      <c r="Q218" s="5" t="s">
        <v>46</v>
      </c>
      <c r="R218" s="5" t="s">
        <v>45</v>
      </c>
      <c r="S218" s="5" t="s">
        <v>45</v>
      </c>
      <c r="T218" s="5" t="s">
        <v>46</v>
      </c>
      <c r="U218" s="53"/>
      <c r="V218" s="53">
        <v>2347</v>
      </c>
      <c r="W218" s="53">
        <v>96</v>
      </c>
      <c r="X218" s="53">
        <v>112</v>
      </c>
      <c r="Y218" s="53">
        <v>574</v>
      </c>
      <c r="Z218" s="5">
        <f t="shared" si="51"/>
        <v>1</v>
      </c>
      <c r="AA218" s="5">
        <f t="shared" si="52"/>
        <v>1</v>
      </c>
      <c r="AB218" s="5">
        <f t="shared" si="53"/>
        <v>0</v>
      </c>
      <c r="AC218" s="5">
        <f t="shared" si="54"/>
        <v>0</v>
      </c>
      <c r="AD218" s="5">
        <f t="shared" si="55"/>
        <v>0</v>
      </c>
      <c r="AE218" s="5">
        <f t="shared" si="56"/>
        <v>0</v>
      </c>
      <c r="AF218" s="55" t="str">
        <f t="shared" si="57"/>
        <v>SRSA</v>
      </c>
      <c r="AG218" s="55">
        <f t="shared" si="58"/>
        <v>0</v>
      </c>
      <c r="AH218" s="55">
        <f t="shared" si="59"/>
        <v>0</v>
      </c>
      <c r="AI218" s="5">
        <f t="shared" si="60"/>
        <v>1</v>
      </c>
      <c r="AJ218" s="5">
        <f t="shared" si="61"/>
        <v>0</v>
      </c>
      <c r="AK218" s="5">
        <f t="shared" si="62"/>
        <v>0</v>
      </c>
      <c r="AL218" s="5">
        <f t="shared" si="63"/>
        <v>0</v>
      </c>
      <c r="AM218" s="5">
        <f t="shared" si="64"/>
        <v>0</v>
      </c>
      <c r="AN218" s="5">
        <f t="shared" si="65"/>
        <v>0</v>
      </c>
      <c r="AO218" s="5">
        <f t="shared" si="66"/>
        <v>0</v>
      </c>
      <c r="AP218" s="58">
        <f t="shared" si="67"/>
        <v>3129</v>
      </c>
    </row>
    <row r="219" spans="1:42" s="5" customFormat="1" ht="12.75">
      <c r="A219" s="5">
        <v>3017190</v>
      </c>
      <c r="B219" s="5">
        <v>741</v>
      </c>
      <c r="C219" s="5" t="s">
        <v>583</v>
      </c>
      <c r="D219" s="5" t="s">
        <v>584</v>
      </c>
      <c r="E219" s="5" t="s">
        <v>585</v>
      </c>
      <c r="F219" s="50">
        <v>59870</v>
      </c>
      <c r="G219" s="51" t="s">
        <v>44</v>
      </c>
      <c r="H219" s="5">
        <v>4067773314</v>
      </c>
      <c r="I219" s="52">
        <v>7</v>
      </c>
      <c r="J219" s="52" t="s">
        <v>45</v>
      </c>
      <c r="K219" s="5" t="s">
        <v>46</v>
      </c>
      <c r="L219" s="53"/>
      <c r="M219" s="53">
        <v>279</v>
      </c>
      <c r="N219" s="53" t="s">
        <v>46</v>
      </c>
      <c r="O219" s="53" t="s">
        <v>45</v>
      </c>
      <c r="P219" s="54">
        <v>20</v>
      </c>
      <c r="Q219" s="5" t="s">
        <v>45</v>
      </c>
      <c r="R219" s="5" t="s">
        <v>45</v>
      </c>
      <c r="S219" s="5" t="s">
        <v>45</v>
      </c>
      <c r="T219" s="5" t="s">
        <v>46</v>
      </c>
      <c r="U219" s="53"/>
      <c r="V219" s="53">
        <v>18669</v>
      </c>
      <c r="W219" s="53">
        <v>1705</v>
      </c>
      <c r="X219" s="53">
        <v>2384</v>
      </c>
      <c r="Y219" s="53">
        <v>2697</v>
      </c>
      <c r="Z219" s="5">
        <f t="shared" si="51"/>
        <v>1</v>
      </c>
      <c r="AA219" s="5">
        <f t="shared" si="52"/>
        <v>1</v>
      </c>
      <c r="AB219" s="5">
        <f t="shared" si="53"/>
        <v>0</v>
      </c>
      <c r="AC219" s="5">
        <f t="shared" si="54"/>
        <v>0</v>
      </c>
      <c r="AD219" s="5">
        <f t="shared" si="55"/>
        <v>0</v>
      </c>
      <c r="AE219" s="5">
        <f t="shared" si="56"/>
        <v>0</v>
      </c>
      <c r="AF219" s="55" t="str">
        <f t="shared" si="57"/>
        <v>SRSA</v>
      </c>
      <c r="AG219" s="55">
        <f t="shared" si="58"/>
        <v>0</v>
      </c>
      <c r="AH219" s="55">
        <f t="shared" si="59"/>
        <v>0</v>
      </c>
      <c r="AI219" s="5">
        <f t="shared" si="60"/>
        <v>1</v>
      </c>
      <c r="AJ219" s="5">
        <f t="shared" si="61"/>
        <v>1</v>
      </c>
      <c r="AK219" s="5" t="str">
        <f t="shared" si="62"/>
        <v>Initial</v>
      </c>
      <c r="AL219" s="5" t="str">
        <f t="shared" si="63"/>
        <v>SRSA</v>
      </c>
      <c r="AM219" s="5">
        <f t="shared" si="64"/>
        <v>0</v>
      </c>
      <c r="AN219" s="5">
        <f t="shared" si="65"/>
        <v>0</v>
      </c>
      <c r="AO219" s="5">
        <f t="shared" si="66"/>
        <v>0</v>
      </c>
      <c r="AP219" s="58">
        <f t="shared" si="67"/>
        <v>25455</v>
      </c>
    </row>
    <row r="220" spans="1:42" s="5" customFormat="1" ht="12.75">
      <c r="A220" s="5">
        <v>3017340</v>
      </c>
      <c r="B220" s="5">
        <v>941</v>
      </c>
      <c r="C220" s="5" t="s">
        <v>586</v>
      </c>
      <c r="D220" s="5" t="s">
        <v>587</v>
      </c>
      <c r="E220" s="5" t="s">
        <v>400</v>
      </c>
      <c r="F220" s="50">
        <v>59225</v>
      </c>
      <c r="G220" s="51" t="s">
        <v>44</v>
      </c>
      <c r="H220" s="5">
        <v>4063925362</v>
      </c>
      <c r="I220" s="52">
        <v>7</v>
      </c>
      <c r="J220" s="52" t="s">
        <v>45</v>
      </c>
      <c r="K220" s="5" t="s">
        <v>46</v>
      </c>
      <c r="L220" s="53"/>
      <c r="M220" s="53">
        <v>32</v>
      </c>
      <c r="N220" s="53" t="s">
        <v>45</v>
      </c>
      <c r="O220" s="53" t="s">
        <v>45</v>
      </c>
      <c r="P220" s="54">
        <v>21.875</v>
      </c>
      <c r="Q220" s="5" t="s">
        <v>45</v>
      </c>
      <c r="R220" s="5" t="s">
        <v>45</v>
      </c>
      <c r="S220" s="5" t="s">
        <v>45</v>
      </c>
      <c r="T220" s="5" t="s">
        <v>46</v>
      </c>
      <c r="U220" s="53"/>
      <c r="V220" s="53">
        <v>2604</v>
      </c>
      <c r="W220" s="53">
        <v>0</v>
      </c>
      <c r="X220" s="53">
        <v>134</v>
      </c>
      <c r="Y220" s="53">
        <v>660</v>
      </c>
      <c r="Z220" s="5">
        <f t="shared" si="51"/>
        <v>1</v>
      </c>
      <c r="AA220" s="5">
        <f t="shared" si="52"/>
        <v>1</v>
      </c>
      <c r="AB220" s="5">
        <f t="shared" si="53"/>
        <v>0</v>
      </c>
      <c r="AC220" s="5">
        <f t="shared" si="54"/>
        <v>0</v>
      </c>
      <c r="AD220" s="5">
        <f t="shared" si="55"/>
        <v>0</v>
      </c>
      <c r="AE220" s="5">
        <f t="shared" si="56"/>
        <v>0</v>
      </c>
      <c r="AF220" s="55" t="str">
        <f t="shared" si="57"/>
        <v>SRSA</v>
      </c>
      <c r="AG220" s="55">
        <f t="shared" si="58"/>
        <v>0</v>
      </c>
      <c r="AH220" s="55">
        <f t="shared" si="59"/>
        <v>0</v>
      </c>
      <c r="AI220" s="5">
        <f t="shared" si="60"/>
        <v>1</v>
      </c>
      <c r="AJ220" s="5">
        <f t="shared" si="61"/>
        <v>1</v>
      </c>
      <c r="AK220" s="5" t="str">
        <f t="shared" si="62"/>
        <v>Initial</v>
      </c>
      <c r="AL220" s="5" t="str">
        <f t="shared" si="63"/>
        <v>SRSA</v>
      </c>
      <c r="AM220" s="5">
        <f t="shared" si="64"/>
        <v>0</v>
      </c>
      <c r="AN220" s="5">
        <f t="shared" si="65"/>
        <v>0</v>
      </c>
      <c r="AO220" s="5">
        <f t="shared" si="66"/>
        <v>0</v>
      </c>
      <c r="AP220" s="58">
        <f t="shared" si="67"/>
        <v>3398</v>
      </c>
    </row>
    <row r="221" spans="1:42" s="5" customFormat="1" ht="12.75">
      <c r="A221" s="5">
        <v>3017370</v>
      </c>
      <c r="B221" s="5">
        <v>1231</v>
      </c>
      <c r="C221" s="5" t="s">
        <v>588</v>
      </c>
      <c r="D221" s="5" t="s">
        <v>589</v>
      </c>
      <c r="E221" s="5" t="s">
        <v>590</v>
      </c>
      <c r="F221" s="50">
        <v>59068</v>
      </c>
      <c r="G221" s="51" t="s">
        <v>44</v>
      </c>
      <c r="H221" s="5">
        <v>4064463875</v>
      </c>
      <c r="I221" s="52">
        <v>7</v>
      </c>
      <c r="J221" s="52" t="s">
        <v>45</v>
      </c>
      <c r="K221" s="5" t="s">
        <v>46</v>
      </c>
      <c r="L221" s="53"/>
      <c r="M221" s="53">
        <v>36</v>
      </c>
      <c r="N221" s="53" t="s">
        <v>45</v>
      </c>
      <c r="O221" s="53" t="s">
        <v>45</v>
      </c>
      <c r="P221" s="54">
        <v>4.1666666667</v>
      </c>
      <c r="Q221" s="5" t="s">
        <v>46</v>
      </c>
      <c r="R221" s="5" t="s">
        <v>45</v>
      </c>
      <c r="S221" s="5" t="s">
        <v>45</v>
      </c>
      <c r="T221" s="5" t="s">
        <v>46</v>
      </c>
      <c r="U221" s="53"/>
      <c r="V221" s="53">
        <v>2926</v>
      </c>
      <c r="W221" s="53">
        <v>0</v>
      </c>
      <c r="X221" s="53">
        <v>130</v>
      </c>
      <c r="Y221" s="53">
        <v>684</v>
      </c>
      <c r="Z221" s="5">
        <f t="shared" si="51"/>
        <v>1</v>
      </c>
      <c r="AA221" s="5">
        <f t="shared" si="52"/>
        <v>1</v>
      </c>
      <c r="AB221" s="5">
        <f t="shared" si="53"/>
        <v>0</v>
      </c>
      <c r="AC221" s="5">
        <f t="shared" si="54"/>
        <v>0</v>
      </c>
      <c r="AD221" s="5">
        <f t="shared" si="55"/>
        <v>0</v>
      </c>
      <c r="AE221" s="5">
        <f t="shared" si="56"/>
        <v>0</v>
      </c>
      <c r="AF221" s="55" t="str">
        <f t="shared" si="57"/>
        <v>SRSA</v>
      </c>
      <c r="AG221" s="55">
        <f t="shared" si="58"/>
        <v>0</v>
      </c>
      <c r="AH221" s="55">
        <f t="shared" si="59"/>
        <v>0</v>
      </c>
      <c r="AI221" s="5">
        <f t="shared" si="60"/>
        <v>1</v>
      </c>
      <c r="AJ221" s="5">
        <f t="shared" si="61"/>
        <v>0</v>
      </c>
      <c r="AK221" s="5">
        <f t="shared" si="62"/>
        <v>0</v>
      </c>
      <c r="AL221" s="5">
        <f t="shared" si="63"/>
        <v>0</v>
      </c>
      <c r="AM221" s="5">
        <f t="shared" si="64"/>
        <v>0</v>
      </c>
      <c r="AN221" s="5">
        <f t="shared" si="65"/>
        <v>0</v>
      </c>
      <c r="AO221" s="5">
        <f t="shared" si="66"/>
        <v>0</v>
      </c>
      <c r="AP221" s="58">
        <f t="shared" si="67"/>
        <v>3740</v>
      </c>
    </row>
    <row r="222" spans="1:42" s="40" customFormat="1" ht="12.75">
      <c r="A222" s="40">
        <v>3017520</v>
      </c>
      <c r="B222" s="40">
        <v>370</v>
      </c>
      <c r="C222" s="40" t="s">
        <v>593</v>
      </c>
      <c r="D222" s="40" t="s">
        <v>1047</v>
      </c>
      <c r="E222" s="40" t="s">
        <v>1048</v>
      </c>
      <c r="F222" s="40">
        <v>59715</v>
      </c>
      <c r="H222" s="40">
        <v>4065863002</v>
      </c>
      <c r="L222" s="40" t="s">
        <v>45</v>
      </c>
      <c r="M222" s="44">
        <v>8</v>
      </c>
      <c r="N222" s="44" t="s">
        <v>46</v>
      </c>
      <c r="O222" s="44" t="s">
        <v>45</v>
      </c>
      <c r="P222" s="56"/>
      <c r="V222" s="44">
        <v>0</v>
      </c>
      <c r="W222" s="44">
        <v>0</v>
      </c>
      <c r="X222" s="44">
        <v>0</v>
      </c>
      <c r="Y222" s="44">
        <v>0</v>
      </c>
      <c r="Z222" s="40">
        <f t="shared" si="51"/>
        <v>1</v>
      </c>
      <c r="AA222" s="40">
        <f t="shared" si="52"/>
        <v>1</v>
      </c>
      <c r="AB222" s="40">
        <f t="shared" si="53"/>
        <v>0</v>
      </c>
      <c r="AC222" s="40">
        <f t="shared" si="54"/>
        <v>0</v>
      </c>
      <c r="AD222" s="40">
        <f t="shared" si="55"/>
        <v>0</v>
      </c>
      <c r="AE222" s="40">
        <f t="shared" si="56"/>
        <v>0</v>
      </c>
      <c r="AF222" s="46" t="str">
        <f t="shared" si="57"/>
        <v>SRSA</v>
      </c>
      <c r="AG222" s="46">
        <f t="shared" si="58"/>
        <v>0</v>
      </c>
      <c r="AH222" s="46">
        <f t="shared" si="59"/>
        <v>0</v>
      </c>
      <c r="AI222" s="40">
        <f t="shared" si="60"/>
        <v>0</v>
      </c>
      <c r="AJ222" s="40">
        <f t="shared" si="61"/>
        <v>0</v>
      </c>
      <c r="AK222" s="40">
        <f t="shared" si="62"/>
        <v>0</v>
      </c>
      <c r="AL222" s="40">
        <f t="shared" si="63"/>
        <v>0</v>
      </c>
      <c r="AM222" s="40">
        <f t="shared" si="64"/>
        <v>0</v>
      </c>
      <c r="AN222" s="40">
        <f t="shared" si="65"/>
        <v>0</v>
      </c>
      <c r="AO222" s="40">
        <f t="shared" si="66"/>
        <v>0</v>
      </c>
      <c r="AP222" s="58">
        <f t="shared" si="67"/>
        <v>0</v>
      </c>
    </row>
    <row r="223" spans="1:42" s="5" customFormat="1" ht="12.75">
      <c r="A223" s="5">
        <v>3017580</v>
      </c>
      <c r="B223" s="5">
        <v>659</v>
      </c>
      <c r="C223" s="5" t="s">
        <v>594</v>
      </c>
      <c r="D223" s="5" t="s">
        <v>595</v>
      </c>
      <c r="E223" s="5" t="s">
        <v>596</v>
      </c>
      <c r="F223" s="50">
        <v>59538</v>
      </c>
      <c r="G223" s="51" t="s">
        <v>44</v>
      </c>
      <c r="H223" s="5">
        <v>4066541871</v>
      </c>
      <c r="I223" s="52">
        <v>7</v>
      </c>
      <c r="J223" s="52" t="s">
        <v>45</v>
      </c>
      <c r="K223" s="5" t="s">
        <v>46</v>
      </c>
      <c r="L223" s="53"/>
      <c r="M223" s="53">
        <v>577</v>
      </c>
      <c r="N223" s="53" t="s">
        <v>45</v>
      </c>
      <c r="O223" s="53" t="s">
        <v>45</v>
      </c>
      <c r="P223" s="54">
        <v>17.88170564</v>
      </c>
      <c r="Q223" s="5" t="s">
        <v>46</v>
      </c>
      <c r="R223" s="5" t="s">
        <v>46</v>
      </c>
      <c r="S223" s="5" t="s">
        <v>45</v>
      </c>
      <c r="T223" s="5" t="s">
        <v>46</v>
      </c>
      <c r="U223" s="53"/>
      <c r="V223" s="53">
        <v>51348</v>
      </c>
      <c r="W223" s="53">
        <v>5923</v>
      </c>
      <c r="X223" s="53">
        <v>6793</v>
      </c>
      <c r="Y223" s="53">
        <v>6279</v>
      </c>
      <c r="Z223" s="5">
        <f t="shared" si="51"/>
        <v>1</v>
      </c>
      <c r="AA223" s="5">
        <f t="shared" si="52"/>
        <v>1</v>
      </c>
      <c r="AB223" s="5">
        <f t="shared" si="53"/>
        <v>0</v>
      </c>
      <c r="AC223" s="5">
        <f t="shared" si="54"/>
        <v>0</v>
      </c>
      <c r="AD223" s="5">
        <f t="shared" si="55"/>
        <v>0</v>
      </c>
      <c r="AE223" s="5">
        <f t="shared" si="56"/>
        <v>0</v>
      </c>
      <c r="AF223" s="55" t="str">
        <f t="shared" si="57"/>
        <v>SRSA</v>
      </c>
      <c r="AG223" s="55">
        <f t="shared" si="58"/>
        <v>0</v>
      </c>
      <c r="AH223" s="55">
        <f t="shared" si="59"/>
        <v>0</v>
      </c>
      <c r="AI223" s="5">
        <f t="shared" si="60"/>
        <v>1</v>
      </c>
      <c r="AJ223" s="5">
        <f t="shared" si="61"/>
        <v>0</v>
      </c>
      <c r="AK223" s="5">
        <f t="shared" si="62"/>
        <v>0</v>
      </c>
      <c r="AL223" s="5">
        <f t="shared" si="63"/>
        <v>0</v>
      </c>
      <c r="AM223" s="5">
        <f t="shared" si="64"/>
        <v>0</v>
      </c>
      <c r="AN223" s="5">
        <f t="shared" si="65"/>
        <v>0</v>
      </c>
      <c r="AO223" s="5">
        <f t="shared" si="66"/>
        <v>0</v>
      </c>
      <c r="AP223" s="58">
        <f t="shared" si="67"/>
        <v>70343</v>
      </c>
    </row>
    <row r="224" spans="1:42" s="5" customFormat="1" ht="12.75">
      <c r="A224" s="5">
        <v>3017610</v>
      </c>
      <c r="B224" s="5">
        <v>347</v>
      </c>
      <c r="C224" s="5" t="s">
        <v>597</v>
      </c>
      <c r="D224" s="5" t="s">
        <v>598</v>
      </c>
      <c r="E224" s="5" t="s">
        <v>94</v>
      </c>
      <c r="F224" s="50">
        <v>59741</v>
      </c>
      <c r="G224" s="51">
        <v>425</v>
      </c>
      <c r="H224" s="5">
        <v>4062846460</v>
      </c>
      <c r="I224" s="52">
        <v>7</v>
      </c>
      <c r="J224" s="52" t="s">
        <v>45</v>
      </c>
      <c r="K224" s="5" t="s">
        <v>46</v>
      </c>
      <c r="L224" s="53"/>
      <c r="M224" s="53">
        <v>296</v>
      </c>
      <c r="N224" s="53" t="s">
        <v>46</v>
      </c>
      <c r="O224" s="53" t="s">
        <v>45</v>
      </c>
      <c r="P224" s="54">
        <v>14.945652174</v>
      </c>
      <c r="Q224" s="5" t="s">
        <v>46</v>
      </c>
      <c r="R224" s="5" t="s">
        <v>46</v>
      </c>
      <c r="S224" s="5" t="s">
        <v>45</v>
      </c>
      <c r="T224" s="5" t="s">
        <v>46</v>
      </c>
      <c r="U224" s="53"/>
      <c r="V224" s="53">
        <v>19131</v>
      </c>
      <c r="W224" s="53">
        <v>1571</v>
      </c>
      <c r="X224" s="53">
        <v>2554</v>
      </c>
      <c r="Y224" s="53">
        <v>3099</v>
      </c>
      <c r="Z224" s="5">
        <f t="shared" si="51"/>
        <v>1</v>
      </c>
      <c r="AA224" s="5">
        <f t="shared" si="52"/>
        <v>1</v>
      </c>
      <c r="AB224" s="5">
        <f t="shared" si="53"/>
        <v>0</v>
      </c>
      <c r="AC224" s="5">
        <f t="shared" si="54"/>
        <v>0</v>
      </c>
      <c r="AD224" s="5">
        <f t="shared" si="55"/>
        <v>0</v>
      </c>
      <c r="AE224" s="5">
        <f t="shared" si="56"/>
        <v>0</v>
      </c>
      <c r="AF224" s="55" t="str">
        <f t="shared" si="57"/>
        <v>SRSA</v>
      </c>
      <c r="AG224" s="55">
        <f t="shared" si="58"/>
        <v>0</v>
      </c>
      <c r="AH224" s="55">
        <f t="shared" si="59"/>
        <v>0</v>
      </c>
      <c r="AI224" s="5">
        <f t="shared" si="60"/>
        <v>1</v>
      </c>
      <c r="AJ224" s="5">
        <f t="shared" si="61"/>
        <v>0</v>
      </c>
      <c r="AK224" s="5">
        <f t="shared" si="62"/>
        <v>0</v>
      </c>
      <c r="AL224" s="5">
        <f t="shared" si="63"/>
        <v>0</v>
      </c>
      <c r="AM224" s="5">
        <f t="shared" si="64"/>
        <v>0</v>
      </c>
      <c r="AN224" s="5">
        <f t="shared" si="65"/>
        <v>0</v>
      </c>
      <c r="AO224" s="5">
        <f t="shared" si="66"/>
        <v>0</v>
      </c>
      <c r="AP224" s="58">
        <f t="shared" si="67"/>
        <v>26355</v>
      </c>
    </row>
    <row r="225" spans="1:42" s="5" customFormat="1" ht="12.75">
      <c r="A225" s="5">
        <v>3017640</v>
      </c>
      <c r="B225" s="5">
        <v>348</v>
      </c>
      <c r="C225" s="5" t="s">
        <v>599</v>
      </c>
      <c r="D225" s="5" t="s">
        <v>598</v>
      </c>
      <c r="E225" s="5" t="s">
        <v>94</v>
      </c>
      <c r="F225" s="50">
        <v>59741</v>
      </c>
      <c r="G225" s="51">
        <v>425</v>
      </c>
      <c r="H225" s="5">
        <v>4062846460</v>
      </c>
      <c r="I225" s="52">
        <v>7</v>
      </c>
      <c r="J225" s="52" t="s">
        <v>45</v>
      </c>
      <c r="K225" s="5" t="s">
        <v>46</v>
      </c>
      <c r="L225" s="53"/>
      <c r="M225" s="53">
        <v>192</v>
      </c>
      <c r="N225" s="53" t="s">
        <v>46</v>
      </c>
      <c r="O225" s="53" t="s">
        <v>45</v>
      </c>
      <c r="P225" s="54">
        <v>12.840466926</v>
      </c>
      <c r="Q225" s="5" t="s">
        <v>46</v>
      </c>
      <c r="R225" s="5" t="s">
        <v>46</v>
      </c>
      <c r="S225" s="5" t="s">
        <v>45</v>
      </c>
      <c r="T225" s="5" t="s">
        <v>46</v>
      </c>
      <c r="U225" s="53"/>
      <c r="V225" s="53">
        <v>9616</v>
      </c>
      <c r="W225" s="53">
        <v>426</v>
      </c>
      <c r="X225" s="53">
        <v>1795</v>
      </c>
      <c r="Y225" s="53">
        <v>2762</v>
      </c>
      <c r="Z225" s="5">
        <f t="shared" si="51"/>
        <v>1</v>
      </c>
      <c r="AA225" s="5">
        <f t="shared" si="52"/>
        <v>1</v>
      </c>
      <c r="AB225" s="5">
        <f t="shared" si="53"/>
        <v>0</v>
      </c>
      <c r="AC225" s="5">
        <f t="shared" si="54"/>
        <v>0</v>
      </c>
      <c r="AD225" s="5">
        <f t="shared" si="55"/>
        <v>0</v>
      </c>
      <c r="AE225" s="5">
        <f t="shared" si="56"/>
        <v>0</v>
      </c>
      <c r="AF225" s="55" t="str">
        <f t="shared" si="57"/>
        <v>SRSA</v>
      </c>
      <c r="AG225" s="55">
        <f t="shared" si="58"/>
        <v>0</v>
      </c>
      <c r="AH225" s="55">
        <f t="shared" si="59"/>
        <v>0</v>
      </c>
      <c r="AI225" s="5">
        <f t="shared" si="60"/>
        <v>1</v>
      </c>
      <c r="AJ225" s="5">
        <f t="shared" si="61"/>
        <v>0</v>
      </c>
      <c r="AK225" s="5">
        <f t="shared" si="62"/>
        <v>0</v>
      </c>
      <c r="AL225" s="5">
        <f t="shared" si="63"/>
        <v>0</v>
      </c>
      <c r="AM225" s="5">
        <f t="shared" si="64"/>
        <v>0</v>
      </c>
      <c r="AN225" s="5">
        <f t="shared" si="65"/>
        <v>0</v>
      </c>
      <c r="AO225" s="5">
        <f t="shared" si="66"/>
        <v>0</v>
      </c>
      <c r="AP225" s="58">
        <f t="shared" si="67"/>
        <v>14599</v>
      </c>
    </row>
    <row r="226" spans="1:42" s="5" customFormat="1" ht="12.75">
      <c r="A226" s="5">
        <v>3017700</v>
      </c>
      <c r="B226" s="5">
        <v>341</v>
      </c>
      <c r="C226" s="5" t="s">
        <v>600</v>
      </c>
      <c r="D226" s="5" t="s">
        <v>601</v>
      </c>
      <c r="E226" s="5" t="s">
        <v>602</v>
      </c>
      <c r="F226" s="50">
        <v>59925</v>
      </c>
      <c r="G226" s="51" t="s">
        <v>44</v>
      </c>
      <c r="H226" s="5">
        <v>4068542333</v>
      </c>
      <c r="I226" s="52">
        <v>7</v>
      </c>
      <c r="J226" s="52" t="s">
        <v>45</v>
      </c>
      <c r="K226" s="5" t="s">
        <v>46</v>
      </c>
      <c r="L226" s="53"/>
      <c r="M226" s="53">
        <v>108</v>
      </c>
      <c r="N226" s="53" t="s">
        <v>46</v>
      </c>
      <c r="O226" s="53" t="s">
        <v>45</v>
      </c>
      <c r="P226" s="54">
        <v>16.806722689</v>
      </c>
      <c r="Q226" s="5" t="s">
        <v>46</v>
      </c>
      <c r="R226" s="5" t="s">
        <v>46</v>
      </c>
      <c r="S226" s="5" t="s">
        <v>45</v>
      </c>
      <c r="T226" s="5" t="s">
        <v>46</v>
      </c>
      <c r="U226" s="53"/>
      <c r="V226" s="53">
        <v>7350</v>
      </c>
      <c r="W226" s="53">
        <v>798</v>
      </c>
      <c r="X226" s="53">
        <v>1080</v>
      </c>
      <c r="Y226" s="53">
        <v>1115</v>
      </c>
      <c r="Z226" s="5">
        <f t="shared" si="51"/>
        <v>1</v>
      </c>
      <c r="AA226" s="5">
        <f t="shared" si="52"/>
        <v>1</v>
      </c>
      <c r="AB226" s="5">
        <f t="shared" si="53"/>
        <v>0</v>
      </c>
      <c r="AC226" s="5">
        <f t="shared" si="54"/>
        <v>0</v>
      </c>
      <c r="AD226" s="5">
        <f t="shared" si="55"/>
        <v>0</v>
      </c>
      <c r="AE226" s="5">
        <f t="shared" si="56"/>
        <v>0</v>
      </c>
      <c r="AF226" s="55" t="str">
        <f t="shared" si="57"/>
        <v>SRSA</v>
      </c>
      <c r="AG226" s="55">
        <f t="shared" si="58"/>
        <v>0</v>
      </c>
      <c r="AH226" s="55">
        <f t="shared" si="59"/>
        <v>0</v>
      </c>
      <c r="AI226" s="5">
        <f t="shared" si="60"/>
        <v>1</v>
      </c>
      <c r="AJ226" s="5">
        <f t="shared" si="61"/>
        <v>0</v>
      </c>
      <c r="AK226" s="5">
        <f t="shared" si="62"/>
        <v>0</v>
      </c>
      <c r="AL226" s="5">
        <f t="shared" si="63"/>
        <v>0</v>
      </c>
      <c r="AM226" s="5">
        <f t="shared" si="64"/>
        <v>0</v>
      </c>
      <c r="AN226" s="5">
        <f t="shared" si="65"/>
        <v>0</v>
      </c>
      <c r="AO226" s="5">
        <f t="shared" si="66"/>
        <v>0</v>
      </c>
      <c r="AP226" s="58">
        <f t="shared" si="67"/>
        <v>10343</v>
      </c>
    </row>
    <row r="227" spans="1:42" s="5" customFormat="1" ht="12.75">
      <c r="A227" s="5">
        <v>3006030</v>
      </c>
      <c r="B227" s="5">
        <v>530</v>
      </c>
      <c r="C227" s="5" t="s">
        <v>235</v>
      </c>
      <c r="D227" s="5" t="s">
        <v>236</v>
      </c>
      <c r="E227" s="5" t="s">
        <v>237</v>
      </c>
      <c r="F227" s="50">
        <v>59935</v>
      </c>
      <c r="G227" s="51" t="s">
        <v>44</v>
      </c>
      <c r="H227" s="5">
        <v>4062954688</v>
      </c>
      <c r="I227" s="52">
        <v>7</v>
      </c>
      <c r="J227" s="52" t="s">
        <v>45</v>
      </c>
      <c r="K227" s="5" t="s">
        <v>46</v>
      </c>
      <c r="L227" s="53"/>
      <c r="M227" s="53">
        <v>11</v>
      </c>
      <c r="N227" s="53" t="s">
        <v>45</v>
      </c>
      <c r="O227" s="53" t="s">
        <v>45</v>
      </c>
      <c r="P227" s="54">
        <v>20.833333333</v>
      </c>
      <c r="Q227" s="5" t="s">
        <v>45</v>
      </c>
      <c r="R227" s="5" t="s">
        <v>46</v>
      </c>
      <c r="S227" s="5" t="s">
        <v>45</v>
      </c>
      <c r="T227" s="5" t="s">
        <v>46</v>
      </c>
      <c r="U227" s="53"/>
      <c r="V227" s="53">
        <v>6551</v>
      </c>
      <c r="W227" s="53">
        <v>962</v>
      </c>
      <c r="X227" s="53">
        <v>692</v>
      </c>
      <c r="Y227" s="53">
        <v>709</v>
      </c>
      <c r="Z227" s="5">
        <f t="shared" si="51"/>
        <v>1</v>
      </c>
      <c r="AA227" s="5">
        <f t="shared" si="52"/>
        <v>1</v>
      </c>
      <c r="AB227" s="5">
        <f t="shared" si="53"/>
        <v>0</v>
      </c>
      <c r="AC227" s="5">
        <f t="shared" si="54"/>
        <v>0</v>
      </c>
      <c r="AD227" s="5">
        <f t="shared" si="55"/>
        <v>0</v>
      </c>
      <c r="AE227" s="5">
        <f t="shared" si="56"/>
        <v>0</v>
      </c>
      <c r="AF227" s="55" t="str">
        <f t="shared" si="57"/>
        <v>SRSA</v>
      </c>
      <c r="AG227" s="55">
        <f t="shared" si="58"/>
        <v>0</v>
      </c>
      <c r="AH227" s="55">
        <f t="shared" si="59"/>
        <v>0</v>
      </c>
      <c r="AI227" s="5">
        <f t="shared" si="60"/>
        <v>1</v>
      </c>
      <c r="AJ227" s="5">
        <f t="shared" si="61"/>
        <v>1</v>
      </c>
      <c r="AK227" s="5" t="str">
        <f t="shared" si="62"/>
        <v>Initial</v>
      </c>
      <c r="AL227" s="5" t="str">
        <f t="shared" si="63"/>
        <v>SRSA</v>
      </c>
      <c r="AM227" s="5">
        <f t="shared" si="64"/>
        <v>0</v>
      </c>
      <c r="AN227" s="5">
        <f t="shared" si="65"/>
        <v>0</v>
      </c>
      <c r="AO227" s="5">
        <f t="shared" si="66"/>
        <v>0</v>
      </c>
      <c r="AP227" s="58">
        <f t="shared" si="67"/>
        <v>8914</v>
      </c>
    </row>
    <row r="228" spans="1:42" s="5" customFormat="1" ht="12.75">
      <c r="A228" s="5">
        <v>3018060</v>
      </c>
      <c r="B228" s="5">
        <v>875</v>
      </c>
      <c r="C228" s="5" t="s">
        <v>603</v>
      </c>
      <c r="D228" s="5" t="s">
        <v>604</v>
      </c>
      <c r="E228" s="5" t="s">
        <v>605</v>
      </c>
      <c r="F228" s="50">
        <v>59052</v>
      </c>
      <c r="G228" s="51" t="s">
        <v>44</v>
      </c>
      <c r="H228" s="5">
        <v>4069326187</v>
      </c>
      <c r="I228" s="52">
        <v>7</v>
      </c>
      <c r="J228" s="52" t="s">
        <v>45</v>
      </c>
      <c r="K228" s="5" t="s">
        <v>46</v>
      </c>
      <c r="L228" s="53"/>
      <c r="M228" s="53">
        <v>10</v>
      </c>
      <c r="N228" s="53" t="s">
        <v>45</v>
      </c>
      <c r="O228" s="53" t="s">
        <v>45</v>
      </c>
      <c r="P228" s="54">
        <v>5.2631578947</v>
      </c>
      <c r="Q228" s="5" t="s">
        <v>46</v>
      </c>
      <c r="R228" s="5" t="s">
        <v>46</v>
      </c>
      <c r="S228" s="5" t="s">
        <v>45</v>
      </c>
      <c r="T228" s="5" t="s">
        <v>46</v>
      </c>
      <c r="U228" s="53"/>
      <c r="V228" s="53">
        <v>944</v>
      </c>
      <c r="W228" s="53">
        <v>0</v>
      </c>
      <c r="X228" s="53">
        <v>96</v>
      </c>
      <c r="Y228" s="53">
        <v>590</v>
      </c>
      <c r="Z228" s="5">
        <f t="shared" si="51"/>
        <v>1</v>
      </c>
      <c r="AA228" s="5">
        <f t="shared" si="52"/>
        <v>1</v>
      </c>
      <c r="AB228" s="5">
        <f t="shared" si="53"/>
        <v>0</v>
      </c>
      <c r="AC228" s="5">
        <f t="shared" si="54"/>
        <v>0</v>
      </c>
      <c r="AD228" s="5">
        <f t="shared" si="55"/>
        <v>0</v>
      </c>
      <c r="AE228" s="5">
        <f t="shared" si="56"/>
        <v>0</v>
      </c>
      <c r="AF228" s="55" t="str">
        <f t="shared" si="57"/>
        <v>SRSA</v>
      </c>
      <c r="AG228" s="55">
        <f t="shared" si="58"/>
        <v>0</v>
      </c>
      <c r="AH228" s="55">
        <f t="shared" si="59"/>
        <v>0</v>
      </c>
      <c r="AI228" s="5">
        <f t="shared" si="60"/>
        <v>1</v>
      </c>
      <c r="AJ228" s="5">
        <f t="shared" si="61"/>
        <v>0</v>
      </c>
      <c r="AK228" s="5">
        <f t="shared" si="62"/>
        <v>0</v>
      </c>
      <c r="AL228" s="5">
        <f t="shared" si="63"/>
        <v>0</v>
      </c>
      <c r="AM228" s="5">
        <f t="shared" si="64"/>
        <v>0</v>
      </c>
      <c r="AN228" s="5">
        <f t="shared" si="65"/>
        <v>0</v>
      </c>
      <c r="AO228" s="5">
        <f t="shared" si="66"/>
        <v>0</v>
      </c>
      <c r="AP228" s="58">
        <f t="shared" si="67"/>
        <v>1630</v>
      </c>
    </row>
    <row r="229" spans="1:42" s="5" customFormat="1" ht="12.75">
      <c r="A229" s="5">
        <v>3018170</v>
      </c>
      <c r="B229" s="5">
        <v>822</v>
      </c>
      <c r="C229" s="5" t="s">
        <v>606</v>
      </c>
      <c r="D229" s="5" t="s">
        <v>607</v>
      </c>
      <c r="E229" s="5" t="s">
        <v>608</v>
      </c>
      <c r="F229" s="50">
        <v>59247</v>
      </c>
      <c r="G229" s="51" t="s">
        <v>44</v>
      </c>
      <c r="H229" s="5">
        <v>4067892211</v>
      </c>
      <c r="I229" s="52">
        <v>7</v>
      </c>
      <c r="J229" s="52" t="s">
        <v>45</v>
      </c>
      <c r="K229" s="5" t="s">
        <v>46</v>
      </c>
      <c r="L229" s="53"/>
      <c r="M229" s="53">
        <v>96</v>
      </c>
      <c r="N229" s="53" t="s">
        <v>45</v>
      </c>
      <c r="O229" s="53" t="s">
        <v>45</v>
      </c>
      <c r="P229" s="54">
        <v>20.27972028</v>
      </c>
      <c r="Q229" s="5" t="s">
        <v>45</v>
      </c>
      <c r="R229" s="5" t="s">
        <v>46</v>
      </c>
      <c r="S229" s="5" t="s">
        <v>45</v>
      </c>
      <c r="T229" s="5" t="s">
        <v>46</v>
      </c>
      <c r="U229" s="53"/>
      <c r="V229" s="53">
        <v>18561</v>
      </c>
      <c r="W229" s="53">
        <v>3484</v>
      </c>
      <c r="X229" s="53">
        <v>3455</v>
      </c>
      <c r="Y229" s="53">
        <v>1668</v>
      </c>
      <c r="Z229" s="5">
        <f t="shared" si="51"/>
        <v>1</v>
      </c>
      <c r="AA229" s="5">
        <f t="shared" si="52"/>
        <v>1</v>
      </c>
      <c r="AB229" s="5">
        <f t="shared" si="53"/>
        <v>0</v>
      </c>
      <c r="AC229" s="5">
        <f t="shared" si="54"/>
        <v>0</v>
      </c>
      <c r="AD229" s="5">
        <f t="shared" si="55"/>
        <v>0</v>
      </c>
      <c r="AE229" s="5">
        <f t="shared" si="56"/>
        <v>0</v>
      </c>
      <c r="AF229" s="55" t="str">
        <f t="shared" si="57"/>
        <v>SRSA</v>
      </c>
      <c r="AG229" s="55">
        <f t="shared" si="58"/>
        <v>0</v>
      </c>
      <c r="AH229" s="55">
        <f t="shared" si="59"/>
        <v>0</v>
      </c>
      <c r="AI229" s="5">
        <f t="shared" si="60"/>
        <v>1</v>
      </c>
      <c r="AJ229" s="5">
        <f t="shared" si="61"/>
        <v>1</v>
      </c>
      <c r="AK229" s="5" t="str">
        <f t="shared" si="62"/>
        <v>Initial</v>
      </c>
      <c r="AL229" s="5" t="str">
        <f t="shared" si="63"/>
        <v>SRSA</v>
      </c>
      <c r="AM229" s="5">
        <f t="shared" si="64"/>
        <v>0</v>
      </c>
      <c r="AN229" s="5">
        <f t="shared" si="65"/>
        <v>0</v>
      </c>
      <c r="AO229" s="5">
        <f t="shared" si="66"/>
        <v>0</v>
      </c>
      <c r="AP229" s="58">
        <f t="shared" si="67"/>
        <v>27168</v>
      </c>
    </row>
    <row r="230" spans="1:42" s="5" customFormat="1" ht="12.75">
      <c r="A230" s="5">
        <v>3018210</v>
      </c>
      <c r="B230" s="5">
        <v>844</v>
      </c>
      <c r="C230" s="5" t="s">
        <v>609</v>
      </c>
      <c r="D230" s="5" t="s">
        <v>124</v>
      </c>
      <c r="E230" s="5" t="s">
        <v>610</v>
      </c>
      <c r="F230" s="50">
        <v>59743</v>
      </c>
      <c r="G230" s="51" t="s">
        <v>44</v>
      </c>
      <c r="H230" s="5">
        <v>4068353801</v>
      </c>
      <c r="I230" s="52">
        <v>7</v>
      </c>
      <c r="J230" s="52" t="s">
        <v>45</v>
      </c>
      <c r="K230" s="5" t="s">
        <v>46</v>
      </c>
      <c r="L230" s="53"/>
      <c r="M230" s="53">
        <v>9</v>
      </c>
      <c r="N230" s="53" t="s">
        <v>46</v>
      </c>
      <c r="O230" s="53" t="s">
        <v>45</v>
      </c>
      <c r="P230" s="54">
        <v>16.666666667</v>
      </c>
      <c r="Q230" s="5" t="s">
        <v>46</v>
      </c>
      <c r="R230" s="5" t="s">
        <v>46</v>
      </c>
      <c r="S230" s="5" t="s">
        <v>45</v>
      </c>
      <c r="T230" s="5" t="s">
        <v>46</v>
      </c>
      <c r="U230" s="53"/>
      <c r="V230" s="53">
        <v>1350</v>
      </c>
      <c r="W230" s="53">
        <v>0</v>
      </c>
      <c r="X230" s="53">
        <v>50</v>
      </c>
      <c r="Y230" s="53">
        <v>574</v>
      </c>
      <c r="Z230" s="5">
        <f t="shared" si="51"/>
        <v>1</v>
      </c>
      <c r="AA230" s="5">
        <f t="shared" si="52"/>
        <v>1</v>
      </c>
      <c r="AB230" s="5">
        <f t="shared" si="53"/>
        <v>0</v>
      </c>
      <c r="AC230" s="5">
        <f t="shared" si="54"/>
        <v>0</v>
      </c>
      <c r="AD230" s="5">
        <f t="shared" si="55"/>
        <v>0</v>
      </c>
      <c r="AE230" s="5">
        <f t="shared" si="56"/>
        <v>0</v>
      </c>
      <c r="AF230" s="55" t="str">
        <f t="shared" si="57"/>
        <v>SRSA</v>
      </c>
      <c r="AG230" s="55">
        <f t="shared" si="58"/>
        <v>0</v>
      </c>
      <c r="AH230" s="55">
        <f t="shared" si="59"/>
        <v>0</v>
      </c>
      <c r="AI230" s="5">
        <f t="shared" si="60"/>
        <v>1</v>
      </c>
      <c r="AJ230" s="5">
        <f t="shared" si="61"/>
        <v>0</v>
      </c>
      <c r="AK230" s="5">
        <f t="shared" si="62"/>
        <v>0</v>
      </c>
      <c r="AL230" s="5">
        <f t="shared" si="63"/>
        <v>0</v>
      </c>
      <c r="AM230" s="5">
        <f t="shared" si="64"/>
        <v>0</v>
      </c>
      <c r="AN230" s="5">
        <f t="shared" si="65"/>
        <v>0</v>
      </c>
      <c r="AO230" s="5">
        <f t="shared" si="66"/>
        <v>0</v>
      </c>
      <c r="AP230" s="58">
        <f t="shared" si="67"/>
        <v>1974</v>
      </c>
    </row>
    <row r="231" spans="1:42" s="5" customFormat="1" ht="12.75">
      <c r="A231" s="5">
        <v>3018240</v>
      </c>
      <c r="B231" s="5">
        <v>607</v>
      </c>
      <c r="C231" s="5" t="s">
        <v>611</v>
      </c>
      <c r="D231" s="5" t="s">
        <v>612</v>
      </c>
      <c r="E231" s="5" t="s">
        <v>613</v>
      </c>
      <c r="F231" s="50">
        <v>59054</v>
      </c>
      <c r="G231" s="51" t="s">
        <v>44</v>
      </c>
      <c r="H231" s="5">
        <v>4063582352</v>
      </c>
      <c r="I231" s="52">
        <v>7</v>
      </c>
      <c r="J231" s="52" t="s">
        <v>45</v>
      </c>
      <c r="K231" s="5" t="s">
        <v>46</v>
      </c>
      <c r="L231" s="53"/>
      <c r="M231" s="53">
        <v>47</v>
      </c>
      <c r="N231" s="53" t="s">
        <v>45</v>
      </c>
      <c r="O231" s="53" t="s">
        <v>45</v>
      </c>
      <c r="P231" s="54">
        <v>36.363636364</v>
      </c>
      <c r="Q231" s="5" t="s">
        <v>45</v>
      </c>
      <c r="R231" s="5" t="s">
        <v>46</v>
      </c>
      <c r="S231" s="5" t="s">
        <v>45</v>
      </c>
      <c r="T231" s="5" t="s">
        <v>46</v>
      </c>
      <c r="U231" s="53"/>
      <c r="V231" s="53">
        <v>5563</v>
      </c>
      <c r="W231" s="53">
        <v>655</v>
      </c>
      <c r="X231" s="53">
        <v>703</v>
      </c>
      <c r="Y231" s="53">
        <v>840</v>
      </c>
      <c r="Z231" s="5">
        <f t="shared" si="51"/>
        <v>1</v>
      </c>
      <c r="AA231" s="5">
        <f t="shared" si="52"/>
        <v>1</v>
      </c>
      <c r="AB231" s="5">
        <f t="shared" si="53"/>
        <v>0</v>
      </c>
      <c r="AC231" s="5">
        <f t="shared" si="54"/>
        <v>0</v>
      </c>
      <c r="AD231" s="5">
        <f t="shared" si="55"/>
        <v>0</v>
      </c>
      <c r="AE231" s="5">
        <f t="shared" si="56"/>
        <v>0</v>
      </c>
      <c r="AF231" s="55" t="str">
        <f t="shared" si="57"/>
        <v>SRSA</v>
      </c>
      <c r="AG231" s="55">
        <f t="shared" si="58"/>
        <v>0</v>
      </c>
      <c r="AH231" s="55">
        <f t="shared" si="59"/>
        <v>0</v>
      </c>
      <c r="AI231" s="5">
        <f t="shared" si="60"/>
        <v>1</v>
      </c>
      <c r="AJ231" s="5">
        <f t="shared" si="61"/>
        <v>1</v>
      </c>
      <c r="AK231" s="5" t="str">
        <f t="shared" si="62"/>
        <v>Initial</v>
      </c>
      <c r="AL231" s="5" t="str">
        <f t="shared" si="63"/>
        <v>SRSA</v>
      </c>
      <c r="AM231" s="5">
        <f t="shared" si="64"/>
        <v>0</v>
      </c>
      <c r="AN231" s="5">
        <f t="shared" si="65"/>
        <v>0</v>
      </c>
      <c r="AO231" s="5">
        <f t="shared" si="66"/>
        <v>0</v>
      </c>
      <c r="AP231" s="58">
        <f t="shared" si="67"/>
        <v>7761</v>
      </c>
    </row>
    <row r="232" spans="1:42" s="5" customFormat="1" ht="12.75">
      <c r="A232" s="5">
        <v>3018270</v>
      </c>
      <c r="B232" s="5">
        <v>608</v>
      </c>
      <c r="C232" s="5" t="s">
        <v>614</v>
      </c>
      <c r="D232" s="5" t="s">
        <v>612</v>
      </c>
      <c r="E232" s="5" t="s">
        <v>613</v>
      </c>
      <c r="F232" s="50">
        <v>59054</v>
      </c>
      <c r="G232" s="51" t="s">
        <v>44</v>
      </c>
      <c r="H232" s="5">
        <v>4063582352</v>
      </c>
      <c r="I232" s="52">
        <v>7</v>
      </c>
      <c r="J232" s="52" t="s">
        <v>45</v>
      </c>
      <c r="K232" s="5" t="s">
        <v>46</v>
      </c>
      <c r="L232" s="53"/>
      <c r="M232" s="53">
        <v>27</v>
      </c>
      <c r="N232" s="53" t="s">
        <v>45</v>
      </c>
      <c r="O232" s="53" t="s">
        <v>45</v>
      </c>
      <c r="P232" s="54">
        <v>13.043478261</v>
      </c>
      <c r="Q232" s="5" t="s">
        <v>46</v>
      </c>
      <c r="R232" s="5" t="s">
        <v>45</v>
      </c>
      <c r="S232" s="5" t="s">
        <v>45</v>
      </c>
      <c r="T232" s="5" t="s">
        <v>46</v>
      </c>
      <c r="U232" s="53"/>
      <c r="V232" s="53">
        <v>3765</v>
      </c>
      <c r="W232" s="53">
        <v>602</v>
      </c>
      <c r="X232" s="53">
        <v>568</v>
      </c>
      <c r="Y232" s="53">
        <v>463</v>
      </c>
      <c r="Z232" s="5">
        <f t="shared" si="51"/>
        <v>1</v>
      </c>
      <c r="AA232" s="5">
        <f t="shared" si="52"/>
        <v>1</v>
      </c>
      <c r="AB232" s="5">
        <f t="shared" si="53"/>
        <v>0</v>
      </c>
      <c r="AC232" s="5">
        <f t="shared" si="54"/>
        <v>0</v>
      </c>
      <c r="AD232" s="5">
        <f t="shared" si="55"/>
        <v>0</v>
      </c>
      <c r="AE232" s="5">
        <f t="shared" si="56"/>
        <v>0</v>
      </c>
      <c r="AF232" s="55" t="str">
        <f t="shared" si="57"/>
        <v>SRSA</v>
      </c>
      <c r="AG232" s="55">
        <f t="shared" si="58"/>
        <v>0</v>
      </c>
      <c r="AH232" s="55">
        <f t="shared" si="59"/>
        <v>0</v>
      </c>
      <c r="AI232" s="5">
        <f t="shared" si="60"/>
        <v>1</v>
      </c>
      <c r="AJ232" s="5">
        <f t="shared" si="61"/>
        <v>0</v>
      </c>
      <c r="AK232" s="5">
        <f t="shared" si="62"/>
        <v>0</v>
      </c>
      <c r="AL232" s="5">
        <f t="shared" si="63"/>
        <v>0</v>
      </c>
      <c r="AM232" s="5">
        <f t="shared" si="64"/>
        <v>0</v>
      </c>
      <c r="AN232" s="5">
        <f t="shared" si="65"/>
        <v>0</v>
      </c>
      <c r="AO232" s="5">
        <f t="shared" si="66"/>
        <v>0</v>
      </c>
      <c r="AP232" s="58">
        <f t="shared" si="67"/>
        <v>5398</v>
      </c>
    </row>
    <row r="233" spans="1:42" s="5" customFormat="1" ht="12.75">
      <c r="A233" s="5">
        <v>3018290</v>
      </c>
      <c r="B233" s="5">
        <v>868</v>
      </c>
      <c r="C233" s="5" t="s">
        <v>615</v>
      </c>
      <c r="D233" s="5" t="s">
        <v>616</v>
      </c>
      <c r="E233" s="5" t="s">
        <v>617</v>
      </c>
      <c r="F233" s="50">
        <v>59055</v>
      </c>
      <c r="G233" s="51" t="s">
        <v>44</v>
      </c>
      <c r="H233" s="5">
        <v>4069325993</v>
      </c>
      <c r="I233" s="52">
        <v>7</v>
      </c>
      <c r="J233" s="52" t="s">
        <v>45</v>
      </c>
      <c r="K233" s="5" t="s">
        <v>46</v>
      </c>
      <c r="L233" s="53"/>
      <c r="M233" s="53">
        <v>18</v>
      </c>
      <c r="N233" s="53" t="s">
        <v>45</v>
      </c>
      <c r="O233" s="53" t="s">
        <v>45</v>
      </c>
      <c r="P233" s="54">
        <v>31.578947368</v>
      </c>
      <c r="Q233" s="5" t="s">
        <v>45</v>
      </c>
      <c r="R233" s="5" t="s">
        <v>45</v>
      </c>
      <c r="S233" s="5" t="s">
        <v>45</v>
      </c>
      <c r="T233" s="5" t="s">
        <v>46</v>
      </c>
      <c r="U233" s="53"/>
      <c r="V233" s="53">
        <v>2899</v>
      </c>
      <c r="W233" s="53">
        <v>520</v>
      </c>
      <c r="X233" s="53">
        <v>441</v>
      </c>
      <c r="Y233" s="53">
        <v>660</v>
      </c>
      <c r="Z233" s="5">
        <f t="shared" si="51"/>
        <v>1</v>
      </c>
      <c r="AA233" s="5">
        <f t="shared" si="52"/>
        <v>1</v>
      </c>
      <c r="AB233" s="5">
        <f t="shared" si="53"/>
        <v>0</v>
      </c>
      <c r="AC233" s="5">
        <f t="shared" si="54"/>
        <v>0</v>
      </c>
      <c r="AD233" s="5">
        <f t="shared" si="55"/>
        <v>0</v>
      </c>
      <c r="AE233" s="5">
        <f t="shared" si="56"/>
        <v>0</v>
      </c>
      <c r="AF233" s="55" t="str">
        <f t="shared" si="57"/>
        <v>SRSA</v>
      </c>
      <c r="AG233" s="55">
        <f t="shared" si="58"/>
        <v>0</v>
      </c>
      <c r="AH233" s="55">
        <f t="shared" si="59"/>
        <v>0</v>
      </c>
      <c r="AI233" s="5">
        <f t="shared" si="60"/>
        <v>1</v>
      </c>
      <c r="AJ233" s="5">
        <f t="shared" si="61"/>
        <v>1</v>
      </c>
      <c r="AK233" s="5" t="str">
        <f t="shared" si="62"/>
        <v>Initial</v>
      </c>
      <c r="AL233" s="5" t="str">
        <f t="shared" si="63"/>
        <v>SRSA</v>
      </c>
      <c r="AM233" s="5">
        <f t="shared" si="64"/>
        <v>0</v>
      </c>
      <c r="AN233" s="5">
        <f t="shared" si="65"/>
        <v>0</v>
      </c>
      <c r="AO233" s="5">
        <f t="shared" si="66"/>
        <v>0</v>
      </c>
      <c r="AP233" s="58">
        <f t="shared" si="67"/>
        <v>4520</v>
      </c>
    </row>
    <row r="234" spans="1:42" s="5" customFormat="1" ht="12.75">
      <c r="A234" s="5">
        <v>3021150</v>
      </c>
      <c r="B234" s="5">
        <v>684</v>
      </c>
      <c r="C234" s="5" t="s">
        <v>685</v>
      </c>
      <c r="D234" s="5" t="s">
        <v>686</v>
      </c>
      <c r="E234" s="5" t="s">
        <v>687</v>
      </c>
      <c r="F234" s="50">
        <v>59425</v>
      </c>
      <c r="G234" s="51">
        <v>2510</v>
      </c>
      <c r="H234" s="5">
        <v>4062783603</v>
      </c>
      <c r="I234" s="52">
        <v>7</v>
      </c>
      <c r="J234" s="52" t="s">
        <v>45</v>
      </c>
      <c r="K234" s="5" t="s">
        <v>45</v>
      </c>
      <c r="L234" s="53"/>
      <c r="M234" s="53">
        <v>12</v>
      </c>
      <c r="N234" s="53" t="s">
        <v>45</v>
      </c>
      <c r="O234" s="53" t="s">
        <v>45</v>
      </c>
      <c r="P234" s="54">
        <v>25</v>
      </c>
      <c r="Q234" s="5" t="s">
        <v>45</v>
      </c>
      <c r="R234" s="5" t="s">
        <v>45</v>
      </c>
      <c r="S234" s="5" t="s">
        <v>45</v>
      </c>
      <c r="T234" s="5" t="s">
        <v>46</v>
      </c>
      <c r="U234" s="53"/>
      <c r="V234" s="53">
        <v>703</v>
      </c>
      <c r="W234" s="53">
        <v>0</v>
      </c>
      <c r="X234" s="53">
        <v>54</v>
      </c>
      <c r="Y234" s="53">
        <v>545</v>
      </c>
      <c r="Z234" s="5">
        <f t="shared" si="51"/>
        <v>1</v>
      </c>
      <c r="AA234" s="5">
        <f t="shared" si="52"/>
        <v>1</v>
      </c>
      <c r="AB234" s="5">
        <f t="shared" si="53"/>
        <v>0</v>
      </c>
      <c r="AC234" s="5">
        <f t="shared" si="54"/>
        <v>0</v>
      </c>
      <c r="AD234" s="5">
        <f t="shared" si="55"/>
        <v>0</v>
      </c>
      <c r="AE234" s="5">
        <f t="shared" si="56"/>
        <v>0</v>
      </c>
      <c r="AF234" s="55" t="str">
        <f t="shared" si="57"/>
        <v>SRSA</v>
      </c>
      <c r="AG234" s="55">
        <f t="shared" si="58"/>
        <v>0</v>
      </c>
      <c r="AH234" s="55">
        <f t="shared" si="59"/>
        <v>0</v>
      </c>
      <c r="AI234" s="5">
        <f t="shared" si="60"/>
        <v>1</v>
      </c>
      <c r="AJ234" s="5">
        <f t="shared" si="61"/>
        <v>1</v>
      </c>
      <c r="AK234" s="5" t="str">
        <f t="shared" si="62"/>
        <v>Initial</v>
      </c>
      <c r="AL234" s="5" t="str">
        <f t="shared" si="63"/>
        <v>SRSA</v>
      </c>
      <c r="AM234" s="5">
        <f t="shared" si="64"/>
        <v>0</v>
      </c>
      <c r="AN234" s="5">
        <f t="shared" si="65"/>
        <v>0</v>
      </c>
      <c r="AO234" s="5">
        <f t="shared" si="66"/>
        <v>0</v>
      </c>
      <c r="AP234" s="58">
        <f t="shared" si="67"/>
        <v>1302</v>
      </c>
    </row>
    <row r="235" spans="1:42" s="5" customFormat="1" ht="12.75">
      <c r="A235" s="5">
        <v>3018660</v>
      </c>
      <c r="B235" s="5">
        <v>852</v>
      </c>
      <c r="C235" s="5" t="s">
        <v>618</v>
      </c>
      <c r="D235" s="5" t="s">
        <v>435</v>
      </c>
      <c r="E235" s="5" t="s">
        <v>619</v>
      </c>
      <c r="F235" s="50">
        <v>59057</v>
      </c>
      <c r="G235" s="51" t="s">
        <v>44</v>
      </c>
      <c r="H235" s="5">
        <v>4066693218</v>
      </c>
      <c r="I235" s="52">
        <v>7</v>
      </c>
      <c r="J235" s="52" t="s">
        <v>45</v>
      </c>
      <c r="K235" s="5" t="s">
        <v>46</v>
      </c>
      <c r="L235" s="53"/>
      <c r="M235" s="53">
        <v>9</v>
      </c>
      <c r="N235" s="53" t="s">
        <v>46</v>
      </c>
      <c r="O235" s="53" t="s">
        <v>45</v>
      </c>
      <c r="P235" s="54">
        <v>14.285714286</v>
      </c>
      <c r="Q235" s="5" t="s">
        <v>46</v>
      </c>
      <c r="R235" s="5" t="s">
        <v>46</v>
      </c>
      <c r="S235" s="5" t="s">
        <v>45</v>
      </c>
      <c r="T235" s="5" t="s">
        <v>46</v>
      </c>
      <c r="U235" s="53"/>
      <c r="V235" s="53">
        <v>1306</v>
      </c>
      <c r="W235" s="53">
        <v>0</v>
      </c>
      <c r="X235" s="53">
        <v>21</v>
      </c>
      <c r="Y235" s="53">
        <v>553</v>
      </c>
      <c r="Z235" s="5">
        <f t="shared" si="51"/>
        <v>1</v>
      </c>
      <c r="AA235" s="5">
        <f t="shared" si="52"/>
        <v>1</v>
      </c>
      <c r="AB235" s="5">
        <f t="shared" si="53"/>
        <v>0</v>
      </c>
      <c r="AC235" s="5">
        <f t="shared" si="54"/>
        <v>0</v>
      </c>
      <c r="AD235" s="5">
        <f t="shared" si="55"/>
        <v>0</v>
      </c>
      <c r="AE235" s="5">
        <f t="shared" si="56"/>
        <v>0</v>
      </c>
      <c r="AF235" s="55" t="str">
        <f t="shared" si="57"/>
        <v>SRSA</v>
      </c>
      <c r="AG235" s="55">
        <f t="shared" si="58"/>
        <v>0</v>
      </c>
      <c r="AH235" s="55">
        <f t="shared" si="59"/>
        <v>0</v>
      </c>
      <c r="AI235" s="5">
        <f t="shared" si="60"/>
        <v>1</v>
      </c>
      <c r="AJ235" s="5">
        <f t="shared" si="61"/>
        <v>0</v>
      </c>
      <c r="AK235" s="5">
        <f t="shared" si="62"/>
        <v>0</v>
      </c>
      <c r="AL235" s="5">
        <f t="shared" si="63"/>
        <v>0</v>
      </c>
      <c r="AM235" s="5">
        <f t="shared" si="64"/>
        <v>0</v>
      </c>
      <c r="AN235" s="5">
        <f t="shared" si="65"/>
        <v>0</v>
      </c>
      <c r="AO235" s="5">
        <f t="shared" si="66"/>
        <v>0</v>
      </c>
      <c r="AP235" s="58">
        <f t="shared" si="67"/>
        <v>1880</v>
      </c>
    </row>
    <row r="236" spans="1:42" s="5" customFormat="1" ht="12.75">
      <c r="A236" s="5">
        <v>3018750</v>
      </c>
      <c r="B236" s="5">
        <v>363</v>
      </c>
      <c r="C236" s="5" t="s">
        <v>620</v>
      </c>
      <c r="D236" s="5" t="s">
        <v>621</v>
      </c>
      <c r="E236" s="5" t="s">
        <v>97</v>
      </c>
      <c r="F236" s="50">
        <v>59718</v>
      </c>
      <c r="G236" s="51" t="s">
        <v>44</v>
      </c>
      <c r="H236" s="5">
        <v>4065861557</v>
      </c>
      <c r="I236" s="52">
        <v>7</v>
      </c>
      <c r="J236" s="52" t="s">
        <v>45</v>
      </c>
      <c r="K236" s="5" t="s">
        <v>46</v>
      </c>
      <c r="L236" s="53"/>
      <c r="M236" s="53">
        <v>163</v>
      </c>
      <c r="N236" s="53" t="s">
        <v>46</v>
      </c>
      <c r="O236" s="53" t="s">
        <v>45</v>
      </c>
      <c r="P236" s="54">
        <v>13.300492611</v>
      </c>
      <c r="Q236" s="5" t="s">
        <v>46</v>
      </c>
      <c r="R236" s="5" t="s">
        <v>46</v>
      </c>
      <c r="S236" s="5" t="s">
        <v>45</v>
      </c>
      <c r="T236" s="5" t="s">
        <v>46</v>
      </c>
      <c r="U236" s="53"/>
      <c r="V236" s="53">
        <v>18988</v>
      </c>
      <c r="W236" s="53">
        <v>2291</v>
      </c>
      <c r="X236" s="53">
        <v>2586</v>
      </c>
      <c r="Y236" s="53">
        <v>1820</v>
      </c>
      <c r="Z236" s="5">
        <f t="shared" si="51"/>
        <v>1</v>
      </c>
      <c r="AA236" s="5">
        <f t="shared" si="52"/>
        <v>1</v>
      </c>
      <c r="AB236" s="5">
        <f t="shared" si="53"/>
        <v>0</v>
      </c>
      <c r="AC236" s="5">
        <f t="shared" si="54"/>
        <v>0</v>
      </c>
      <c r="AD236" s="5">
        <f t="shared" si="55"/>
        <v>0</v>
      </c>
      <c r="AE236" s="5">
        <f t="shared" si="56"/>
        <v>0</v>
      </c>
      <c r="AF236" s="55" t="str">
        <f t="shared" si="57"/>
        <v>SRSA</v>
      </c>
      <c r="AG236" s="55">
        <f t="shared" si="58"/>
        <v>0</v>
      </c>
      <c r="AH236" s="55">
        <f t="shared" si="59"/>
        <v>0</v>
      </c>
      <c r="AI236" s="5">
        <f t="shared" si="60"/>
        <v>1</v>
      </c>
      <c r="AJ236" s="5">
        <f t="shared" si="61"/>
        <v>0</v>
      </c>
      <c r="AK236" s="5">
        <f t="shared" si="62"/>
        <v>0</v>
      </c>
      <c r="AL236" s="5">
        <f t="shared" si="63"/>
        <v>0</v>
      </c>
      <c r="AM236" s="5">
        <f t="shared" si="64"/>
        <v>0</v>
      </c>
      <c r="AN236" s="5">
        <f t="shared" si="65"/>
        <v>0</v>
      </c>
      <c r="AO236" s="5">
        <f t="shared" si="66"/>
        <v>0</v>
      </c>
      <c r="AP236" s="58">
        <f t="shared" si="67"/>
        <v>25685</v>
      </c>
    </row>
    <row r="237" spans="1:42" s="5" customFormat="1" ht="12.75">
      <c r="A237" s="5">
        <v>3018780</v>
      </c>
      <c r="B237" s="5">
        <v>460</v>
      </c>
      <c r="C237" s="5" t="s">
        <v>622</v>
      </c>
      <c r="D237" s="5" t="s">
        <v>623</v>
      </c>
      <c r="E237" s="5" t="s">
        <v>262</v>
      </c>
      <c r="F237" s="50">
        <v>59634</v>
      </c>
      <c r="G237" s="51" t="s">
        <v>44</v>
      </c>
      <c r="H237" s="5">
        <v>4064426779</v>
      </c>
      <c r="I237" s="52">
        <v>7</v>
      </c>
      <c r="J237" s="52" t="s">
        <v>45</v>
      </c>
      <c r="K237" s="5" t="s">
        <v>46</v>
      </c>
      <c r="L237" s="53"/>
      <c r="M237" s="53">
        <v>311</v>
      </c>
      <c r="N237" s="53" t="s">
        <v>45</v>
      </c>
      <c r="O237" s="53" t="s">
        <v>45</v>
      </c>
      <c r="P237" s="54">
        <v>6.4197530864</v>
      </c>
      <c r="Q237" s="5" t="s">
        <v>46</v>
      </c>
      <c r="R237" s="5" t="s">
        <v>46</v>
      </c>
      <c r="S237" s="5" t="s">
        <v>45</v>
      </c>
      <c r="T237" s="5" t="s">
        <v>46</v>
      </c>
      <c r="U237" s="53"/>
      <c r="V237" s="53">
        <v>6468</v>
      </c>
      <c r="W237" s="53">
        <v>0</v>
      </c>
      <c r="X237" s="53">
        <v>1449</v>
      </c>
      <c r="Y237" s="53">
        <v>2771</v>
      </c>
      <c r="Z237" s="5">
        <f t="shared" si="51"/>
        <v>1</v>
      </c>
      <c r="AA237" s="5">
        <f t="shared" si="52"/>
        <v>1</v>
      </c>
      <c r="AB237" s="5">
        <f t="shared" si="53"/>
        <v>0</v>
      </c>
      <c r="AC237" s="5">
        <f t="shared" si="54"/>
        <v>0</v>
      </c>
      <c r="AD237" s="5">
        <f t="shared" si="55"/>
        <v>0</v>
      </c>
      <c r="AE237" s="5">
        <f t="shared" si="56"/>
        <v>0</v>
      </c>
      <c r="AF237" s="55" t="str">
        <f t="shared" si="57"/>
        <v>SRSA</v>
      </c>
      <c r="AG237" s="55">
        <f t="shared" si="58"/>
        <v>0</v>
      </c>
      <c r="AH237" s="55">
        <f t="shared" si="59"/>
        <v>0</v>
      </c>
      <c r="AI237" s="5">
        <f t="shared" si="60"/>
        <v>1</v>
      </c>
      <c r="AJ237" s="5">
        <f t="shared" si="61"/>
        <v>0</v>
      </c>
      <c r="AK237" s="5">
        <f t="shared" si="62"/>
        <v>0</v>
      </c>
      <c r="AL237" s="5">
        <f t="shared" si="63"/>
        <v>0</v>
      </c>
      <c r="AM237" s="5">
        <f t="shared" si="64"/>
        <v>0</v>
      </c>
      <c r="AN237" s="5">
        <f t="shared" si="65"/>
        <v>0</v>
      </c>
      <c r="AO237" s="5">
        <f t="shared" si="66"/>
        <v>0</v>
      </c>
      <c r="AP237" s="58">
        <f t="shared" si="67"/>
        <v>10688</v>
      </c>
    </row>
    <row r="238" spans="1:42" s="5" customFormat="1" ht="12.75">
      <c r="A238" s="5">
        <v>3018840</v>
      </c>
      <c r="B238" s="5">
        <v>184</v>
      </c>
      <c r="C238" s="5" t="s">
        <v>624</v>
      </c>
      <c r="D238" s="5" t="s">
        <v>625</v>
      </c>
      <c r="E238" s="5" t="s">
        <v>291</v>
      </c>
      <c r="F238" s="50">
        <v>59301</v>
      </c>
      <c r="G238" s="51" t="s">
        <v>44</v>
      </c>
      <c r="H238" s="5">
        <v>4062324903</v>
      </c>
      <c r="I238" s="52">
        <v>7</v>
      </c>
      <c r="J238" s="52" t="s">
        <v>45</v>
      </c>
      <c r="K238" s="5" t="s">
        <v>45</v>
      </c>
      <c r="L238" s="53"/>
      <c r="M238" s="53">
        <v>2</v>
      </c>
      <c r="N238" s="53" t="s">
        <v>45</v>
      </c>
      <c r="O238" s="53" t="s">
        <v>45</v>
      </c>
      <c r="P238" s="54">
        <v>90.909090909</v>
      </c>
      <c r="Q238" s="5" t="s">
        <v>45</v>
      </c>
      <c r="R238" s="5" t="s">
        <v>45</v>
      </c>
      <c r="S238" s="5" t="s">
        <v>45</v>
      </c>
      <c r="T238" s="5" t="s">
        <v>46</v>
      </c>
      <c r="U238" s="53"/>
      <c r="V238" s="53">
        <v>669</v>
      </c>
      <c r="W238" s="53">
        <v>0</v>
      </c>
      <c r="X238" s="53">
        <v>4</v>
      </c>
      <c r="Y238" s="53">
        <v>521</v>
      </c>
      <c r="Z238" s="5">
        <f t="shared" si="51"/>
        <v>1</v>
      </c>
      <c r="AA238" s="5">
        <f t="shared" si="52"/>
        <v>1</v>
      </c>
      <c r="AB238" s="5">
        <f t="shared" si="53"/>
        <v>0</v>
      </c>
      <c r="AC238" s="5">
        <f t="shared" si="54"/>
        <v>0</v>
      </c>
      <c r="AD238" s="5">
        <f t="shared" si="55"/>
        <v>0</v>
      </c>
      <c r="AE238" s="5">
        <f t="shared" si="56"/>
        <v>0</v>
      </c>
      <c r="AF238" s="55" t="str">
        <f t="shared" si="57"/>
        <v>SRSA</v>
      </c>
      <c r="AG238" s="55">
        <f t="shared" si="58"/>
        <v>0</v>
      </c>
      <c r="AH238" s="55">
        <f t="shared" si="59"/>
        <v>0</v>
      </c>
      <c r="AI238" s="5">
        <f t="shared" si="60"/>
        <v>1</v>
      </c>
      <c r="AJ238" s="5">
        <f t="shared" si="61"/>
        <v>1</v>
      </c>
      <c r="AK238" s="5" t="str">
        <f t="shared" si="62"/>
        <v>Initial</v>
      </c>
      <c r="AL238" s="5" t="str">
        <f t="shared" si="63"/>
        <v>SRSA</v>
      </c>
      <c r="AM238" s="5">
        <f t="shared" si="64"/>
        <v>0</v>
      </c>
      <c r="AN238" s="5">
        <f t="shared" si="65"/>
        <v>0</v>
      </c>
      <c r="AO238" s="5">
        <f t="shared" si="66"/>
        <v>0</v>
      </c>
      <c r="AP238" s="58">
        <f t="shared" si="67"/>
        <v>1194</v>
      </c>
    </row>
    <row r="239" spans="1:42" s="5" customFormat="1" ht="12.75">
      <c r="A239" s="5">
        <v>3018870</v>
      </c>
      <c r="B239" s="5">
        <v>273</v>
      </c>
      <c r="C239" s="5" t="s">
        <v>626</v>
      </c>
      <c r="D239" s="5" t="s">
        <v>627</v>
      </c>
      <c r="E239" s="5" t="s">
        <v>628</v>
      </c>
      <c r="F239" s="50">
        <v>59464</v>
      </c>
      <c r="G239" s="51" t="s">
        <v>44</v>
      </c>
      <c r="H239" s="5">
        <v>4063742231</v>
      </c>
      <c r="I239" s="52">
        <v>7</v>
      </c>
      <c r="J239" s="52" t="s">
        <v>45</v>
      </c>
      <c r="K239" s="5" t="s">
        <v>46</v>
      </c>
      <c r="L239" s="53"/>
      <c r="M239" s="53">
        <v>53</v>
      </c>
      <c r="N239" s="53" t="s">
        <v>45</v>
      </c>
      <c r="O239" s="53" t="s">
        <v>45</v>
      </c>
      <c r="P239" s="54">
        <v>20.895522388</v>
      </c>
      <c r="Q239" s="5" t="s">
        <v>45</v>
      </c>
      <c r="R239" s="5" t="s">
        <v>45</v>
      </c>
      <c r="S239" s="5" t="s">
        <v>45</v>
      </c>
      <c r="T239" s="5" t="s">
        <v>46</v>
      </c>
      <c r="U239" s="53"/>
      <c r="V239" s="53">
        <v>4277</v>
      </c>
      <c r="W239" s="53">
        <v>401</v>
      </c>
      <c r="X239" s="53">
        <v>506</v>
      </c>
      <c r="Y239" s="53">
        <v>787</v>
      </c>
      <c r="Z239" s="5">
        <f t="shared" si="51"/>
        <v>1</v>
      </c>
      <c r="AA239" s="5">
        <f t="shared" si="52"/>
        <v>1</v>
      </c>
      <c r="AB239" s="5">
        <f t="shared" si="53"/>
        <v>0</v>
      </c>
      <c r="AC239" s="5">
        <f t="shared" si="54"/>
        <v>0</v>
      </c>
      <c r="AD239" s="5">
        <f t="shared" si="55"/>
        <v>0</v>
      </c>
      <c r="AE239" s="5">
        <f t="shared" si="56"/>
        <v>0</v>
      </c>
      <c r="AF239" s="55" t="str">
        <f t="shared" si="57"/>
        <v>SRSA</v>
      </c>
      <c r="AG239" s="55">
        <f t="shared" si="58"/>
        <v>0</v>
      </c>
      <c r="AH239" s="55">
        <f t="shared" si="59"/>
        <v>0</v>
      </c>
      <c r="AI239" s="5">
        <f t="shared" si="60"/>
        <v>1</v>
      </c>
      <c r="AJ239" s="5">
        <f t="shared" si="61"/>
        <v>1</v>
      </c>
      <c r="AK239" s="5" t="str">
        <f t="shared" si="62"/>
        <v>Initial</v>
      </c>
      <c r="AL239" s="5" t="str">
        <f t="shared" si="63"/>
        <v>SRSA</v>
      </c>
      <c r="AM239" s="5">
        <f t="shared" si="64"/>
        <v>0</v>
      </c>
      <c r="AN239" s="5">
        <f t="shared" si="65"/>
        <v>0</v>
      </c>
      <c r="AO239" s="5">
        <f t="shared" si="66"/>
        <v>0</v>
      </c>
      <c r="AP239" s="58">
        <f t="shared" si="67"/>
        <v>5971</v>
      </c>
    </row>
    <row r="240" spans="1:42" s="40" customFormat="1" ht="12.75">
      <c r="A240" s="40">
        <v>3018900</v>
      </c>
      <c r="B240" s="40">
        <v>274</v>
      </c>
      <c r="C240" s="40" t="s">
        <v>629</v>
      </c>
      <c r="D240" s="40" t="s">
        <v>627</v>
      </c>
      <c r="E240" s="40" t="s">
        <v>628</v>
      </c>
      <c r="F240" s="41">
        <v>59464</v>
      </c>
      <c r="G240" s="42" t="s">
        <v>44</v>
      </c>
      <c r="H240" s="40">
        <v>4063742231</v>
      </c>
      <c r="I240" s="43">
        <v>7</v>
      </c>
      <c r="J240" s="43" t="s">
        <v>45</v>
      </c>
      <c r="K240" s="40" t="s">
        <v>46</v>
      </c>
      <c r="L240" s="44"/>
      <c r="M240" s="44">
        <v>32</v>
      </c>
      <c r="N240" s="44" t="s">
        <v>45</v>
      </c>
      <c r="O240" s="44" t="s">
        <v>45</v>
      </c>
      <c r="P240" s="45">
        <v>9.375</v>
      </c>
      <c r="Q240" s="40" t="s">
        <v>46</v>
      </c>
      <c r="R240" s="40" t="s">
        <v>46</v>
      </c>
      <c r="S240" s="40" t="s">
        <v>45</v>
      </c>
      <c r="T240" s="40" t="s">
        <v>46</v>
      </c>
      <c r="U240" s="44"/>
      <c r="V240" s="44">
        <v>1390</v>
      </c>
      <c r="W240" s="44">
        <v>0</v>
      </c>
      <c r="X240" s="44">
        <v>147</v>
      </c>
      <c r="Y240" s="44">
        <v>410</v>
      </c>
      <c r="Z240" s="40">
        <f t="shared" si="51"/>
        <v>1</v>
      </c>
      <c r="AA240" s="40">
        <f t="shared" si="52"/>
        <v>1</v>
      </c>
      <c r="AB240" s="40">
        <f t="shared" si="53"/>
        <v>0</v>
      </c>
      <c r="AC240" s="40">
        <f t="shared" si="54"/>
        <v>0</v>
      </c>
      <c r="AD240" s="40">
        <f t="shared" si="55"/>
        <v>0</v>
      </c>
      <c r="AE240" s="40">
        <f t="shared" si="56"/>
        <v>0</v>
      </c>
      <c r="AF240" s="46" t="str">
        <f t="shared" si="57"/>
        <v>SRSA</v>
      </c>
      <c r="AG240" s="46">
        <f t="shared" si="58"/>
        <v>0</v>
      </c>
      <c r="AH240" s="46">
        <f t="shared" si="59"/>
        <v>0</v>
      </c>
      <c r="AI240" s="40">
        <f t="shared" si="60"/>
        <v>1</v>
      </c>
      <c r="AJ240" s="40">
        <f t="shared" si="61"/>
        <v>0</v>
      </c>
      <c r="AK240" s="40">
        <f t="shared" si="62"/>
        <v>0</v>
      </c>
      <c r="AL240" s="40">
        <f t="shared" si="63"/>
        <v>0</v>
      </c>
      <c r="AM240" s="40">
        <f t="shared" si="64"/>
        <v>0</v>
      </c>
      <c r="AN240" s="40">
        <f t="shared" si="65"/>
        <v>0</v>
      </c>
      <c r="AO240" s="40">
        <f t="shared" si="66"/>
        <v>0</v>
      </c>
      <c r="AP240" s="58">
        <f t="shared" si="67"/>
        <v>1947</v>
      </c>
    </row>
    <row r="241" spans="1:42" s="5" customFormat="1" ht="12.75">
      <c r="A241" s="5">
        <v>3018960</v>
      </c>
      <c r="B241" s="5">
        <v>976</v>
      </c>
      <c r="C241" s="5" t="s">
        <v>630</v>
      </c>
      <c r="D241" s="5" t="s">
        <v>631</v>
      </c>
      <c r="E241" s="5" t="s">
        <v>172</v>
      </c>
      <c r="F241" s="50">
        <v>59101</v>
      </c>
      <c r="G241" s="51" t="s">
        <v>44</v>
      </c>
      <c r="H241" s="5">
        <v>4062596093</v>
      </c>
      <c r="I241" s="52">
        <v>8</v>
      </c>
      <c r="J241" s="52" t="s">
        <v>45</v>
      </c>
      <c r="K241" s="5" t="s">
        <v>46</v>
      </c>
      <c r="L241" s="53"/>
      <c r="M241" s="53">
        <v>37</v>
      </c>
      <c r="N241" s="53" t="s">
        <v>46</v>
      </c>
      <c r="O241" s="53" t="s">
        <v>45</v>
      </c>
      <c r="P241" s="54">
        <v>13.043478261</v>
      </c>
      <c r="Q241" s="5" t="s">
        <v>46</v>
      </c>
      <c r="R241" s="5" t="s">
        <v>46</v>
      </c>
      <c r="S241" s="5" t="s">
        <v>45</v>
      </c>
      <c r="T241" s="5" t="s">
        <v>46</v>
      </c>
      <c r="U241" s="53"/>
      <c r="V241" s="53">
        <v>4126</v>
      </c>
      <c r="W241" s="53">
        <v>629</v>
      </c>
      <c r="X241" s="53">
        <v>703</v>
      </c>
      <c r="Y241" s="53">
        <v>758</v>
      </c>
      <c r="Z241" s="5">
        <f t="shared" si="51"/>
        <v>1</v>
      </c>
      <c r="AA241" s="5">
        <f t="shared" si="52"/>
        <v>1</v>
      </c>
      <c r="AB241" s="5">
        <f t="shared" si="53"/>
        <v>0</v>
      </c>
      <c r="AC241" s="5">
        <f t="shared" si="54"/>
        <v>0</v>
      </c>
      <c r="AD241" s="5">
        <f t="shared" si="55"/>
        <v>0</v>
      </c>
      <c r="AE241" s="5">
        <f t="shared" si="56"/>
        <v>0</v>
      </c>
      <c r="AF241" s="55" t="str">
        <f t="shared" si="57"/>
        <v>SRSA</v>
      </c>
      <c r="AG241" s="55">
        <f t="shared" si="58"/>
        <v>0</v>
      </c>
      <c r="AH241" s="55">
        <f t="shared" si="59"/>
        <v>0</v>
      </c>
      <c r="AI241" s="5">
        <f t="shared" si="60"/>
        <v>1</v>
      </c>
      <c r="AJ241" s="5">
        <f t="shared" si="61"/>
        <v>0</v>
      </c>
      <c r="AK241" s="5">
        <f t="shared" si="62"/>
        <v>0</v>
      </c>
      <c r="AL241" s="5">
        <f t="shared" si="63"/>
        <v>0</v>
      </c>
      <c r="AM241" s="5">
        <f t="shared" si="64"/>
        <v>0</v>
      </c>
      <c r="AN241" s="5">
        <f t="shared" si="65"/>
        <v>0</v>
      </c>
      <c r="AO241" s="5">
        <f t="shared" si="66"/>
        <v>0</v>
      </c>
      <c r="AP241" s="58">
        <f t="shared" si="67"/>
        <v>6216</v>
      </c>
    </row>
    <row r="242" spans="1:42" s="5" customFormat="1" ht="12.75">
      <c r="A242" s="5">
        <v>3019170</v>
      </c>
      <c r="B242" s="5">
        <v>937</v>
      </c>
      <c r="C242" s="5" t="s">
        <v>632</v>
      </c>
      <c r="D242" s="5" t="s">
        <v>633</v>
      </c>
      <c r="E242" s="5" t="s">
        <v>634</v>
      </c>
      <c r="F242" s="50">
        <v>59248</v>
      </c>
      <c r="G242" s="51" t="s">
        <v>44</v>
      </c>
      <c r="H242" s="5">
        <v>4067463411</v>
      </c>
      <c r="I242" s="52">
        <v>7</v>
      </c>
      <c r="J242" s="52" t="s">
        <v>45</v>
      </c>
      <c r="K242" s="5" t="s">
        <v>46</v>
      </c>
      <c r="L242" s="53"/>
      <c r="M242" s="53">
        <v>128</v>
      </c>
      <c r="N242" s="53" t="s">
        <v>45</v>
      </c>
      <c r="O242" s="53" t="s">
        <v>45</v>
      </c>
      <c r="P242" s="54">
        <v>1.2121212121</v>
      </c>
      <c r="Q242" s="5" t="s">
        <v>46</v>
      </c>
      <c r="R242" s="5" t="s">
        <v>46</v>
      </c>
      <c r="S242" s="5" t="s">
        <v>45</v>
      </c>
      <c r="T242" s="5" t="s">
        <v>46</v>
      </c>
      <c r="U242" s="53"/>
      <c r="V242" s="53">
        <v>14983</v>
      </c>
      <c r="W242" s="53">
        <v>1812</v>
      </c>
      <c r="X242" s="53">
        <v>1863</v>
      </c>
      <c r="Y242" s="53">
        <v>1619</v>
      </c>
      <c r="Z242" s="5">
        <f t="shared" si="51"/>
        <v>1</v>
      </c>
      <c r="AA242" s="5">
        <f t="shared" si="52"/>
        <v>1</v>
      </c>
      <c r="AB242" s="5">
        <f t="shared" si="53"/>
        <v>0</v>
      </c>
      <c r="AC242" s="5">
        <f t="shared" si="54"/>
        <v>0</v>
      </c>
      <c r="AD242" s="5">
        <f t="shared" si="55"/>
        <v>0</v>
      </c>
      <c r="AE242" s="5">
        <f t="shared" si="56"/>
        <v>0</v>
      </c>
      <c r="AF242" s="55" t="str">
        <f t="shared" si="57"/>
        <v>SRSA</v>
      </c>
      <c r="AG242" s="55">
        <f t="shared" si="58"/>
        <v>0</v>
      </c>
      <c r="AH242" s="55">
        <f t="shared" si="59"/>
        <v>0</v>
      </c>
      <c r="AI242" s="5">
        <f t="shared" si="60"/>
        <v>1</v>
      </c>
      <c r="AJ242" s="5">
        <f t="shared" si="61"/>
        <v>0</v>
      </c>
      <c r="AK242" s="5">
        <f t="shared" si="62"/>
        <v>0</v>
      </c>
      <c r="AL242" s="5">
        <f t="shared" si="63"/>
        <v>0</v>
      </c>
      <c r="AM242" s="5">
        <f t="shared" si="64"/>
        <v>0</v>
      </c>
      <c r="AN242" s="5">
        <f t="shared" si="65"/>
        <v>0</v>
      </c>
      <c r="AO242" s="5">
        <f t="shared" si="66"/>
        <v>0</v>
      </c>
      <c r="AP242" s="58">
        <f t="shared" si="67"/>
        <v>20277</v>
      </c>
    </row>
    <row r="243" spans="1:42" s="5" customFormat="1" ht="12.75">
      <c r="A243" s="5">
        <v>3019310</v>
      </c>
      <c r="B243" s="5">
        <v>1216</v>
      </c>
      <c r="C243" s="5" t="s">
        <v>635</v>
      </c>
      <c r="D243" s="5" t="s">
        <v>636</v>
      </c>
      <c r="E243" s="5" t="s">
        <v>471</v>
      </c>
      <c r="F243" s="50">
        <v>59526</v>
      </c>
      <c r="G243" s="51" t="s">
        <v>44</v>
      </c>
      <c r="H243" s="5">
        <v>4063532800</v>
      </c>
      <c r="I243" s="52">
        <v>7</v>
      </c>
      <c r="J243" s="52" t="s">
        <v>45</v>
      </c>
      <c r="K243" s="5" t="s">
        <v>46</v>
      </c>
      <c r="L243" s="53"/>
      <c r="M243" s="53">
        <v>7</v>
      </c>
      <c r="N243" s="53" t="s">
        <v>45</v>
      </c>
      <c r="O243" s="53" t="s">
        <v>45</v>
      </c>
      <c r="P243" s="54">
        <v>0</v>
      </c>
      <c r="Q243" s="5" t="s">
        <v>46</v>
      </c>
      <c r="R243" s="5" t="s">
        <v>46</v>
      </c>
      <c r="S243" s="5" t="s">
        <v>45</v>
      </c>
      <c r="T243" s="5" t="s">
        <v>46</v>
      </c>
      <c r="U243" s="53"/>
      <c r="V243" s="53">
        <v>151</v>
      </c>
      <c r="W243" s="53">
        <v>0</v>
      </c>
      <c r="X243" s="53">
        <v>38</v>
      </c>
      <c r="Y243" s="53">
        <v>529</v>
      </c>
      <c r="Z243" s="5">
        <f t="shared" si="51"/>
        <v>1</v>
      </c>
      <c r="AA243" s="5">
        <f t="shared" si="52"/>
        <v>1</v>
      </c>
      <c r="AB243" s="5">
        <f t="shared" si="53"/>
        <v>0</v>
      </c>
      <c r="AC243" s="5">
        <f t="shared" si="54"/>
        <v>0</v>
      </c>
      <c r="AD243" s="5">
        <f t="shared" si="55"/>
        <v>0</v>
      </c>
      <c r="AE243" s="5">
        <f t="shared" si="56"/>
        <v>0</v>
      </c>
      <c r="AF243" s="55" t="str">
        <f t="shared" si="57"/>
        <v>SRSA</v>
      </c>
      <c r="AG243" s="55">
        <f t="shared" si="58"/>
        <v>0</v>
      </c>
      <c r="AH243" s="55">
        <f t="shared" si="59"/>
        <v>0</v>
      </c>
      <c r="AI243" s="5">
        <f t="shared" si="60"/>
        <v>1</v>
      </c>
      <c r="AJ243" s="5">
        <f t="shared" si="61"/>
        <v>0</v>
      </c>
      <c r="AK243" s="5">
        <f t="shared" si="62"/>
        <v>0</v>
      </c>
      <c r="AL243" s="5">
        <f t="shared" si="63"/>
        <v>0</v>
      </c>
      <c r="AM243" s="5">
        <f t="shared" si="64"/>
        <v>0</v>
      </c>
      <c r="AN243" s="5">
        <f t="shared" si="65"/>
        <v>0</v>
      </c>
      <c r="AO243" s="5">
        <f t="shared" si="66"/>
        <v>0</v>
      </c>
      <c r="AP243" s="58">
        <f t="shared" si="67"/>
        <v>718</v>
      </c>
    </row>
    <row r="244" spans="1:42" s="5" customFormat="1" ht="12.75">
      <c r="A244" s="5">
        <v>3000090</v>
      </c>
      <c r="B244" s="5">
        <v>811</v>
      </c>
      <c r="C244" s="5" t="s">
        <v>59</v>
      </c>
      <c r="D244" s="5" t="s">
        <v>60</v>
      </c>
      <c r="E244" s="5" t="s">
        <v>61</v>
      </c>
      <c r="F244" s="50">
        <v>59853</v>
      </c>
      <c r="G244" s="51" t="s">
        <v>44</v>
      </c>
      <c r="H244" s="5">
        <v>4068472442</v>
      </c>
      <c r="I244" s="52">
        <v>7</v>
      </c>
      <c r="J244" s="52" t="s">
        <v>45</v>
      </c>
      <c r="K244" s="5" t="s">
        <v>46</v>
      </c>
      <c r="L244" s="53"/>
      <c r="M244" s="53">
        <v>111</v>
      </c>
      <c r="N244" s="53" t="s">
        <v>45</v>
      </c>
      <c r="O244" s="53" t="s">
        <v>45</v>
      </c>
      <c r="P244" s="54">
        <v>16.279069767</v>
      </c>
      <c r="Q244" s="5" t="s">
        <v>46</v>
      </c>
      <c r="R244" s="5" t="s">
        <v>45</v>
      </c>
      <c r="S244" s="5" t="s">
        <v>45</v>
      </c>
      <c r="T244" s="5" t="s">
        <v>46</v>
      </c>
      <c r="U244" s="53"/>
      <c r="V244" s="53">
        <v>17500</v>
      </c>
      <c r="W244" s="53">
        <v>2235</v>
      </c>
      <c r="X244" s="53">
        <v>2142</v>
      </c>
      <c r="Y244" s="53">
        <v>1475</v>
      </c>
      <c r="Z244" s="5">
        <f t="shared" si="51"/>
        <v>1</v>
      </c>
      <c r="AA244" s="5">
        <f t="shared" si="52"/>
        <v>1</v>
      </c>
      <c r="AB244" s="5">
        <f t="shared" si="53"/>
        <v>0</v>
      </c>
      <c r="AC244" s="5">
        <f t="shared" si="54"/>
        <v>0</v>
      </c>
      <c r="AD244" s="5">
        <f t="shared" si="55"/>
        <v>0</v>
      </c>
      <c r="AE244" s="5">
        <f t="shared" si="56"/>
        <v>0</v>
      </c>
      <c r="AF244" s="55" t="str">
        <f t="shared" si="57"/>
        <v>SRSA</v>
      </c>
      <c r="AG244" s="55">
        <f t="shared" si="58"/>
        <v>0</v>
      </c>
      <c r="AH244" s="55">
        <f t="shared" si="59"/>
        <v>0</v>
      </c>
      <c r="AI244" s="5">
        <f t="shared" si="60"/>
        <v>1</v>
      </c>
      <c r="AJ244" s="5">
        <f t="shared" si="61"/>
        <v>0</v>
      </c>
      <c r="AK244" s="5">
        <f t="shared" si="62"/>
        <v>0</v>
      </c>
      <c r="AL244" s="5">
        <f t="shared" si="63"/>
        <v>0</v>
      </c>
      <c r="AM244" s="5">
        <f t="shared" si="64"/>
        <v>0</v>
      </c>
      <c r="AN244" s="5">
        <f t="shared" si="65"/>
        <v>0</v>
      </c>
      <c r="AO244" s="5">
        <f t="shared" si="66"/>
        <v>0</v>
      </c>
      <c r="AP244" s="58">
        <f t="shared" si="67"/>
        <v>23352</v>
      </c>
    </row>
    <row r="245" spans="1:42" s="5" customFormat="1" ht="12.75">
      <c r="A245" s="5">
        <v>3019500</v>
      </c>
      <c r="B245" s="5">
        <v>812</v>
      </c>
      <c r="C245" s="5" t="s">
        <v>637</v>
      </c>
      <c r="D245" s="5" t="s">
        <v>60</v>
      </c>
      <c r="E245" s="5" t="s">
        <v>61</v>
      </c>
      <c r="F245" s="50">
        <v>59853</v>
      </c>
      <c r="G245" s="51" t="s">
        <v>44</v>
      </c>
      <c r="H245" s="5">
        <v>4068472442</v>
      </c>
      <c r="I245" s="52">
        <v>7</v>
      </c>
      <c r="J245" s="52" t="s">
        <v>45</v>
      </c>
      <c r="K245" s="5" t="s">
        <v>46</v>
      </c>
      <c r="L245" s="53"/>
      <c r="M245" s="53">
        <v>110</v>
      </c>
      <c r="N245" s="53" t="s">
        <v>45</v>
      </c>
      <c r="O245" s="53" t="s">
        <v>45</v>
      </c>
      <c r="P245" s="54">
        <v>11.25</v>
      </c>
      <c r="Q245" s="5" t="s">
        <v>46</v>
      </c>
      <c r="R245" s="5" t="s">
        <v>45</v>
      </c>
      <c r="S245" s="5" t="s">
        <v>45</v>
      </c>
      <c r="T245" s="5" t="s">
        <v>46</v>
      </c>
      <c r="U245" s="53"/>
      <c r="V245" s="53">
        <v>10424</v>
      </c>
      <c r="W245" s="53">
        <v>1249</v>
      </c>
      <c r="X245" s="53">
        <v>1402</v>
      </c>
      <c r="Y245" s="53">
        <v>1230</v>
      </c>
      <c r="Z245" s="5">
        <f t="shared" si="51"/>
        <v>1</v>
      </c>
      <c r="AA245" s="5">
        <f t="shared" si="52"/>
        <v>1</v>
      </c>
      <c r="AB245" s="5">
        <f t="shared" si="53"/>
        <v>0</v>
      </c>
      <c r="AC245" s="5">
        <f t="shared" si="54"/>
        <v>0</v>
      </c>
      <c r="AD245" s="5">
        <f t="shared" si="55"/>
        <v>0</v>
      </c>
      <c r="AE245" s="5">
        <f t="shared" si="56"/>
        <v>0</v>
      </c>
      <c r="AF245" s="55" t="str">
        <f t="shared" si="57"/>
        <v>SRSA</v>
      </c>
      <c r="AG245" s="55">
        <f t="shared" si="58"/>
        <v>0</v>
      </c>
      <c r="AH245" s="55">
        <f t="shared" si="59"/>
        <v>0</v>
      </c>
      <c r="AI245" s="5">
        <f t="shared" si="60"/>
        <v>1</v>
      </c>
      <c r="AJ245" s="5">
        <f t="shared" si="61"/>
        <v>0</v>
      </c>
      <c r="AK245" s="5">
        <f t="shared" si="62"/>
        <v>0</v>
      </c>
      <c r="AL245" s="5">
        <f t="shared" si="63"/>
        <v>0</v>
      </c>
      <c r="AM245" s="5">
        <f t="shared" si="64"/>
        <v>0</v>
      </c>
      <c r="AN245" s="5">
        <f t="shared" si="65"/>
        <v>0</v>
      </c>
      <c r="AO245" s="5">
        <f t="shared" si="66"/>
        <v>0</v>
      </c>
      <c r="AP245" s="58">
        <f t="shared" si="67"/>
        <v>14305</v>
      </c>
    </row>
    <row r="246" spans="1:42" s="5" customFormat="1" ht="12.75">
      <c r="A246" s="5">
        <v>3019530</v>
      </c>
      <c r="B246" s="5">
        <v>857</v>
      </c>
      <c r="C246" s="5" t="s">
        <v>638</v>
      </c>
      <c r="D246" s="5" t="s">
        <v>639</v>
      </c>
      <c r="E246" s="5" t="s">
        <v>84</v>
      </c>
      <c r="F246" s="50">
        <v>59001</v>
      </c>
      <c r="G246" s="51" t="s">
        <v>44</v>
      </c>
      <c r="H246" s="5">
        <v>4063286187</v>
      </c>
      <c r="I246" s="52">
        <v>7</v>
      </c>
      <c r="J246" s="52" t="s">
        <v>45</v>
      </c>
      <c r="K246" s="5" t="s">
        <v>46</v>
      </c>
      <c r="L246" s="53"/>
      <c r="M246" s="53">
        <v>8</v>
      </c>
      <c r="N246" s="53" t="s">
        <v>45</v>
      </c>
      <c r="O246" s="53" t="s">
        <v>45</v>
      </c>
      <c r="P246" s="54">
        <v>10.526315789</v>
      </c>
      <c r="Q246" s="5" t="s">
        <v>46</v>
      </c>
      <c r="R246" s="5" t="s">
        <v>46</v>
      </c>
      <c r="S246" s="5" t="s">
        <v>45</v>
      </c>
      <c r="T246" s="5" t="s">
        <v>46</v>
      </c>
      <c r="U246" s="53"/>
      <c r="V246" s="53">
        <v>745</v>
      </c>
      <c r="W246" s="53">
        <v>0</v>
      </c>
      <c r="X246" s="53">
        <v>25</v>
      </c>
      <c r="Y246" s="53">
        <v>516</v>
      </c>
      <c r="Z246" s="5">
        <f t="shared" si="51"/>
        <v>1</v>
      </c>
      <c r="AA246" s="5">
        <f t="shared" si="52"/>
        <v>1</v>
      </c>
      <c r="AB246" s="5">
        <f t="shared" si="53"/>
        <v>0</v>
      </c>
      <c r="AC246" s="5">
        <f t="shared" si="54"/>
        <v>0</v>
      </c>
      <c r="AD246" s="5">
        <f t="shared" si="55"/>
        <v>0</v>
      </c>
      <c r="AE246" s="5">
        <f t="shared" si="56"/>
        <v>0</v>
      </c>
      <c r="AF246" s="55" t="str">
        <f t="shared" si="57"/>
        <v>SRSA</v>
      </c>
      <c r="AG246" s="55">
        <f t="shared" si="58"/>
        <v>0</v>
      </c>
      <c r="AH246" s="55">
        <f t="shared" si="59"/>
        <v>0</v>
      </c>
      <c r="AI246" s="5">
        <f t="shared" si="60"/>
        <v>1</v>
      </c>
      <c r="AJ246" s="5">
        <f t="shared" si="61"/>
        <v>0</v>
      </c>
      <c r="AK246" s="5">
        <f t="shared" si="62"/>
        <v>0</v>
      </c>
      <c r="AL246" s="5">
        <f t="shared" si="63"/>
        <v>0</v>
      </c>
      <c r="AM246" s="5">
        <f t="shared" si="64"/>
        <v>0</v>
      </c>
      <c r="AN246" s="5">
        <f t="shared" si="65"/>
        <v>0</v>
      </c>
      <c r="AO246" s="5">
        <f t="shared" si="66"/>
        <v>0</v>
      </c>
      <c r="AP246" s="58">
        <f t="shared" si="67"/>
        <v>1286</v>
      </c>
    </row>
    <row r="247" spans="1:42" s="5" customFormat="1" ht="12.75">
      <c r="A247" s="5">
        <v>3010950</v>
      </c>
      <c r="B247" s="5">
        <v>342</v>
      </c>
      <c r="C247" s="5" t="s">
        <v>382</v>
      </c>
      <c r="D247" s="5" t="s">
        <v>383</v>
      </c>
      <c r="E247" s="5" t="s">
        <v>384</v>
      </c>
      <c r="F247" s="50">
        <v>59937</v>
      </c>
      <c r="G247" s="51" t="s">
        <v>44</v>
      </c>
      <c r="H247" s="5">
        <v>4068622828</v>
      </c>
      <c r="I247" s="52">
        <v>7</v>
      </c>
      <c r="J247" s="52" t="s">
        <v>45</v>
      </c>
      <c r="K247" s="5" t="s">
        <v>46</v>
      </c>
      <c r="L247" s="53"/>
      <c r="M247" s="53">
        <v>62</v>
      </c>
      <c r="N247" s="53" t="s">
        <v>46</v>
      </c>
      <c r="O247" s="53" t="s">
        <v>45</v>
      </c>
      <c r="P247" s="54">
        <v>19.402985075</v>
      </c>
      <c r="Q247" s="5" t="s">
        <v>46</v>
      </c>
      <c r="R247" s="5" t="s">
        <v>46</v>
      </c>
      <c r="S247" s="5" t="s">
        <v>45</v>
      </c>
      <c r="T247" s="5" t="s">
        <v>46</v>
      </c>
      <c r="U247" s="53"/>
      <c r="V247" s="53">
        <v>3052</v>
      </c>
      <c r="W247" s="53">
        <v>0</v>
      </c>
      <c r="X247" s="53">
        <v>285</v>
      </c>
      <c r="Y247" s="53">
        <v>758</v>
      </c>
      <c r="Z247" s="5">
        <f t="shared" si="51"/>
        <v>1</v>
      </c>
      <c r="AA247" s="5">
        <f t="shared" si="52"/>
        <v>1</v>
      </c>
      <c r="AB247" s="5">
        <f t="shared" si="53"/>
        <v>0</v>
      </c>
      <c r="AC247" s="5">
        <f t="shared" si="54"/>
        <v>0</v>
      </c>
      <c r="AD247" s="5">
        <f t="shared" si="55"/>
        <v>0</v>
      </c>
      <c r="AE247" s="5">
        <f t="shared" si="56"/>
        <v>0</v>
      </c>
      <c r="AF247" s="55" t="str">
        <f t="shared" si="57"/>
        <v>SRSA</v>
      </c>
      <c r="AG247" s="55">
        <f t="shared" si="58"/>
        <v>0</v>
      </c>
      <c r="AH247" s="55">
        <f t="shared" si="59"/>
        <v>0</v>
      </c>
      <c r="AI247" s="5">
        <f t="shared" si="60"/>
        <v>1</v>
      </c>
      <c r="AJ247" s="5">
        <f t="shared" si="61"/>
        <v>0</v>
      </c>
      <c r="AK247" s="5">
        <f t="shared" si="62"/>
        <v>0</v>
      </c>
      <c r="AL247" s="5">
        <f t="shared" si="63"/>
        <v>0</v>
      </c>
      <c r="AM247" s="5">
        <f t="shared" si="64"/>
        <v>0</v>
      </c>
      <c r="AN247" s="5">
        <f t="shared" si="65"/>
        <v>0</v>
      </c>
      <c r="AO247" s="5">
        <f t="shared" si="66"/>
        <v>0</v>
      </c>
      <c r="AP247" s="58">
        <f t="shared" si="67"/>
        <v>4095</v>
      </c>
    </row>
    <row r="248" spans="1:42" s="5" customFormat="1" ht="12.75">
      <c r="A248" s="5">
        <v>3019740</v>
      </c>
      <c r="B248" s="5">
        <v>935</v>
      </c>
      <c r="C248" s="5" t="s">
        <v>640</v>
      </c>
      <c r="D248" s="5" t="s">
        <v>641</v>
      </c>
      <c r="E248" s="5" t="s">
        <v>642</v>
      </c>
      <c r="F248" s="50">
        <v>59250</v>
      </c>
      <c r="G248" s="51" t="s">
        <v>44</v>
      </c>
      <c r="H248" s="5">
        <v>4067623213</v>
      </c>
      <c r="I248" s="52">
        <v>7</v>
      </c>
      <c r="J248" s="52" t="s">
        <v>45</v>
      </c>
      <c r="K248" s="5" t="s">
        <v>46</v>
      </c>
      <c r="L248" s="53"/>
      <c r="M248" s="53">
        <v>69</v>
      </c>
      <c r="N248" s="53" t="s">
        <v>45</v>
      </c>
      <c r="O248" s="53" t="s">
        <v>45</v>
      </c>
      <c r="P248" s="54">
        <v>17.567567568</v>
      </c>
      <c r="Q248" s="5" t="s">
        <v>46</v>
      </c>
      <c r="R248" s="5" t="s">
        <v>45</v>
      </c>
      <c r="S248" s="5" t="s">
        <v>45</v>
      </c>
      <c r="T248" s="5" t="s">
        <v>46</v>
      </c>
      <c r="U248" s="53"/>
      <c r="V248" s="53">
        <v>9365</v>
      </c>
      <c r="W248" s="53">
        <v>1141</v>
      </c>
      <c r="X248" s="53">
        <v>1138</v>
      </c>
      <c r="Y248" s="53">
        <v>1275</v>
      </c>
      <c r="Z248" s="5">
        <f t="shared" si="51"/>
        <v>1</v>
      </c>
      <c r="AA248" s="5">
        <f t="shared" si="52"/>
        <v>1</v>
      </c>
      <c r="AB248" s="5">
        <f t="shared" si="53"/>
        <v>0</v>
      </c>
      <c r="AC248" s="5">
        <f t="shared" si="54"/>
        <v>0</v>
      </c>
      <c r="AD248" s="5">
        <f t="shared" si="55"/>
        <v>0</v>
      </c>
      <c r="AE248" s="5">
        <f t="shared" si="56"/>
        <v>0</v>
      </c>
      <c r="AF248" s="55" t="str">
        <f t="shared" si="57"/>
        <v>SRSA</v>
      </c>
      <c r="AG248" s="55">
        <f t="shared" si="58"/>
        <v>0</v>
      </c>
      <c r="AH248" s="55">
        <f t="shared" si="59"/>
        <v>0</v>
      </c>
      <c r="AI248" s="5">
        <f t="shared" si="60"/>
        <v>1</v>
      </c>
      <c r="AJ248" s="5">
        <f t="shared" si="61"/>
        <v>0</v>
      </c>
      <c r="AK248" s="5">
        <f t="shared" si="62"/>
        <v>0</v>
      </c>
      <c r="AL248" s="5">
        <f t="shared" si="63"/>
        <v>0</v>
      </c>
      <c r="AM248" s="5">
        <f t="shared" si="64"/>
        <v>0</v>
      </c>
      <c r="AN248" s="5">
        <f t="shared" si="65"/>
        <v>0</v>
      </c>
      <c r="AO248" s="5">
        <f t="shared" si="66"/>
        <v>0</v>
      </c>
      <c r="AP248" s="58">
        <f t="shared" si="67"/>
        <v>12919</v>
      </c>
    </row>
    <row r="249" spans="1:42" s="5" customFormat="1" ht="12.75">
      <c r="A249" s="5">
        <v>3019770</v>
      </c>
      <c r="B249" s="5">
        <v>375</v>
      </c>
      <c r="C249" s="5" t="s">
        <v>643</v>
      </c>
      <c r="D249" s="5" t="s">
        <v>644</v>
      </c>
      <c r="E249" s="5" t="s">
        <v>417</v>
      </c>
      <c r="F249" s="50">
        <v>59730</v>
      </c>
      <c r="G249" s="51" t="s">
        <v>44</v>
      </c>
      <c r="H249" s="5">
        <v>4069954281</v>
      </c>
      <c r="I249" s="52">
        <v>7</v>
      </c>
      <c r="J249" s="52" t="s">
        <v>45</v>
      </c>
      <c r="K249" s="5" t="s">
        <v>46</v>
      </c>
      <c r="L249" s="53"/>
      <c r="M249" s="53">
        <v>99</v>
      </c>
      <c r="N249" s="53" t="s">
        <v>46</v>
      </c>
      <c r="O249" s="53" t="s">
        <v>45</v>
      </c>
      <c r="P249" s="54">
        <v>4.0404040404</v>
      </c>
      <c r="Q249" s="5" t="s">
        <v>46</v>
      </c>
      <c r="R249" s="5" t="s">
        <v>46</v>
      </c>
      <c r="S249" s="5" t="s">
        <v>45</v>
      </c>
      <c r="T249" s="5" t="s">
        <v>46</v>
      </c>
      <c r="U249" s="53"/>
      <c r="V249" s="53">
        <v>4253</v>
      </c>
      <c r="W249" s="53">
        <v>0</v>
      </c>
      <c r="X249" s="53">
        <v>452</v>
      </c>
      <c r="Y249" s="53">
        <v>992</v>
      </c>
      <c r="Z249" s="5">
        <f t="shared" si="51"/>
        <v>1</v>
      </c>
      <c r="AA249" s="5">
        <f t="shared" si="52"/>
        <v>1</v>
      </c>
      <c r="AB249" s="5">
        <f t="shared" si="53"/>
        <v>0</v>
      </c>
      <c r="AC249" s="5">
        <f t="shared" si="54"/>
        <v>0</v>
      </c>
      <c r="AD249" s="5">
        <f t="shared" si="55"/>
        <v>0</v>
      </c>
      <c r="AE249" s="5">
        <f t="shared" si="56"/>
        <v>0</v>
      </c>
      <c r="AF249" s="55" t="str">
        <f t="shared" si="57"/>
        <v>SRSA</v>
      </c>
      <c r="AG249" s="55">
        <f t="shared" si="58"/>
        <v>0</v>
      </c>
      <c r="AH249" s="55">
        <f t="shared" si="59"/>
        <v>0</v>
      </c>
      <c r="AI249" s="5">
        <f t="shared" si="60"/>
        <v>1</v>
      </c>
      <c r="AJ249" s="5">
        <f t="shared" si="61"/>
        <v>0</v>
      </c>
      <c r="AK249" s="5">
        <f t="shared" si="62"/>
        <v>0</v>
      </c>
      <c r="AL249" s="5">
        <f t="shared" si="63"/>
        <v>0</v>
      </c>
      <c r="AM249" s="5">
        <f t="shared" si="64"/>
        <v>0</v>
      </c>
      <c r="AN249" s="5">
        <f t="shared" si="65"/>
        <v>0</v>
      </c>
      <c r="AO249" s="5">
        <f t="shared" si="66"/>
        <v>0</v>
      </c>
      <c r="AP249" s="58">
        <f t="shared" si="67"/>
        <v>5697</v>
      </c>
    </row>
    <row r="250" spans="1:42" s="5" customFormat="1" ht="12.75">
      <c r="A250" s="5">
        <v>3019920</v>
      </c>
      <c r="B250" s="5">
        <v>831</v>
      </c>
      <c r="C250" s="5" t="s">
        <v>645</v>
      </c>
      <c r="D250" s="5" t="s">
        <v>646</v>
      </c>
      <c r="E250" s="5" t="s">
        <v>647</v>
      </c>
      <c r="F250" s="50">
        <v>59252</v>
      </c>
      <c r="G250" s="51" t="s">
        <v>44</v>
      </c>
      <c r="H250" s="5">
        <v>4068952465</v>
      </c>
      <c r="I250" s="52">
        <v>7</v>
      </c>
      <c r="J250" s="52" t="s">
        <v>45</v>
      </c>
      <c r="K250" s="5" t="s">
        <v>46</v>
      </c>
      <c r="L250" s="53"/>
      <c r="M250" s="53">
        <v>26</v>
      </c>
      <c r="N250" s="53" t="s">
        <v>45</v>
      </c>
      <c r="O250" s="53" t="s">
        <v>45</v>
      </c>
      <c r="P250" s="54">
        <v>15.555555556</v>
      </c>
      <c r="Q250" s="5" t="s">
        <v>46</v>
      </c>
      <c r="R250" s="5" t="s">
        <v>45</v>
      </c>
      <c r="S250" s="5" t="s">
        <v>45</v>
      </c>
      <c r="T250" s="5" t="s">
        <v>46</v>
      </c>
      <c r="U250" s="53"/>
      <c r="V250" s="53">
        <v>5910</v>
      </c>
      <c r="W250" s="53">
        <v>1167</v>
      </c>
      <c r="X250" s="53">
        <v>1178</v>
      </c>
      <c r="Y250" s="53">
        <v>1045</v>
      </c>
      <c r="Z250" s="5">
        <f t="shared" si="51"/>
        <v>1</v>
      </c>
      <c r="AA250" s="5">
        <f t="shared" si="52"/>
        <v>1</v>
      </c>
      <c r="AB250" s="5">
        <f t="shared" si="53"/>
        <v>0</v>
      </c>
      <c r="AC250" s="5">
        <f t="shared" si="54"/>
        <v>0</v>
      </c>
      <c r="AD250" s="5">
        <f t="shared" si="55"/>
        <v>0</v>
      </c>
      <c r="AE250" s="5">
        <f t="shared" si="56"/>
        <v>0</v>
      </c>
      <c r="AF250" s="55" t="str">
        <f t="shared" si="57"/>
        <v>SRSA</v>
      </c>
      <c r="AG250" s="55">
        <f t="shared" si="58"/>
        <v>0</v>
      </c>
      <c r="AH250" s="55">
        <f t="shared" si="59"/>
        <v>0</v>
      </c>
      <c r="AI250" s="5">
        <f t="shared" si="60"/>
        <v>1</v>
      </c>
      <c r="AJ250" s="5">
        <f t="shared" si="61"/>
        <v>0</v>
      </c>
      <c r="AK250" s="5">
        <f t="shared" si="62"/>
        <v>0</v>
      </c>
      <c r="AL250" s="5">
        <f t="shared" si="63"/>
        <v>0</v>
      </c>
      <c r="AM250" s="5">
        <f t="shared" si="64"/>
        <v>0</v>
      </c>
      <c r="AN250" s="5">
        <f t="shared" si="65"/>
        <v>0</v>
      </c>
      <c r="AO250" s="5">
        <f t="shared" si="66"/>
        <v>0</v>
      </c>
      <c r="AP250" s="58">
        <f t="shared" si="67"/>
        <v>9300</v>
      </c>
    </row>
    <row r="251" spans="1:42" s="5" customFormat="1" ht="12.75">
      <c r="A251" s="5">
        <v>3019950</v>
      </c>
      <c r="B251" s="5">
        <v>715</v>
      </c>
      <c r="C251" s="5" t="s">
        <v>648</v>
      </c>
      <c r="D251" s="5" t="s">
        <v>649</v>
      </c>
      <c r="E251" s="5" t="s">
        <v>650</v>
      </c>
      <c r="F251" s="50">
        <v>59854</v>
      </c>
      <c r="G251" s="51" t="s">
        <v>44</v>
      </c>
      <c r="H251" s="5">
        <v>4067935790</v>
      </c>
      <c r="I251" s="52">
        <v>7</v>
      </c>
      <c r="J251" s="52" t="s">
        <v>45</v>
      </c>
      <c r="K251" s="5" t="s">
        <v>46</v>
      </c>
      <c r="L251" s="53"/>
      <c r="M251" s="53">
        <v>21</v>
      </c>
      <c r="N251" s="53" t="s">
        <v>45</v>
      </c>
      <c r="O251" s="53" t="s">
        <v>45</v>
      </c>
      <c r="P251" s="54">
        <v>17.142857143</v>
      </c>
      <c r="Q251" s="5" t="s">
        <v>46</v>
      </c>
      <c r="R251" s="5" t="s">
        <v>45</v>
      </c>
      <c r="S251" s="5" t="s">
        <v>45</v>
      </c>
      <c r="T251" s="5" t="s">
        <v>46</v>
      </c>
      <c r="U251" s="53"/>
      <c r="V251" s="53">
        <v>6014</v>
      </c>
      <c r="W251" s="53">
        <v>937</v>
      </c>
      <c r="X251" s="53">
        <v>741</v>
      </c>
      <c r="Y251" s="53">
        <v>742</v>
      </c>
      <c r="Z251" s="5">
        <f t="shared" si="51"/>
        <v>1</v>
      </c>
      <c r="AA251" s="5">
        <f t="shared" si="52"/>
        <v>1</v>
      </c>
      <c r="AB251" s="5">
        <f t="shared" si="53"/>
        <v>0</v>
      </c>
      <c r="AC251" s="5">
        <f t="shared" si="54"/>
        <v>0</v>
      </c>
      <c r="AD251" s="5">
        <f t="shared" si="55"/>
        <v>0</v>
      </c>
      <c r="AE251" s="5">
        <f t="shared" si="56"/>
        <v>0</v>
      </c>
      <c r="AF251" s="55" t="str">
        <f t="shared" si="57"/>
        <v>SRSA</v>
      </c>
      <c r="AG251" s="55">
        <f t="shared" si="58"/>
        <v>0</v>
      </c>
      <c r="AH251" s="55">
        <f t="shared" si="59"/>
        <v>0</v>
      </c>
      <c r="AI251" s="5">
        <f t="shared" si="60"/>
        <v>1</v>
      </c>
      <c r="AJ251" s="5">
        <f t="shared" si="61"/>
        <v>0</v>
      </c>
      <c r="AK251" s="5">
        <f t="shared" si="62"/>
        <v>0</v>
      </c>
      <c r="AL251" s="5">
        <f t="shared" si="63"/>
        <v>0</v>
      </c>
      <c r="AM251" s="5">
        <f t="shared" si="64"/>
        <v>0</v>
      </c>
      <c r="AN251" s="5">
        <f t="shared" si="65"/>
        <v>0</v>
      </c>
      <c r="AO251" s="5">
        <f t="shared" si="66"/>
        <v>0</v>
      </c>
      <c r="AP251" s="58">
        <f t="shared" si="67"/>
        <v>8434</v>
      </c>
    </row>
    <row r="252" spans="1:42" s="5" customFormat="1" ht="12.75">
      <c r="A252" s="5">
        <v>3019980</v>
      </c>
      <c r="B252" s="5">
        <v>808</v>
      </c>
      <c r="C252" s="5" t="s">
        <v>651</v>
      </c>
      <c r="D252" s="5" t="s">
        <v>652</v>
      </c>
      <c r="E252" s="5" t="s">
        <v>653</v>
      </c>
      <c r="F252" s="50">
        <v>59856</v>
      </c>
      <c r="G252" s="51" t="s">
        <v>44</v>
      </c>
      <c r="H252" s="5">
        <v>4068263344</v>
      </c>
      <c r="I252" s="52">
        <v>7</v>
      </c>
      <c r="J252" s="52" t="s">
        <v>45</v>
      </c>
      <c r="K252" s="5" t="s">
        <v>46</v>
      </c>
      <c r="L252" s="53"/>
      <c r="M252" s="53">
        <v>26</v>
      </c>
      <c r="N252" s="53" t="s">
        <v>45</v>
      </c>
      <c r="O252" s="53" t="s">
        <v>45</v>
      </c>
      <c r="P252" s="54">
        <v>34.375</v>
      </c>
      <c r="Q252" s="5" t="s">
        <v>45</v>
      </c>
      <c r="R252" s="5" t="s">
        <v>46</v>
      </c>
      <c r="S252" s="5" t="s">
        <v>45</v>
      </c>
      <c r="T252" s="5" t="s">
        <v>46</v>
      </c>
      <c r="U252" s="53"/>
      <c r="V252" s="53">
        <v>7264</v>
      </c>
      <c r="W252" s="53">
        <v>1039</v>
      </c>
      <c r="X252" s="53">
        <v>801</v>
      </c>
      <c r="Y252" s="53">
        <v>816</v>
      </c>
      <c r="Z252" s="5">
        <f t="shared" si="51"/>
        <v>1</v>
      </c>
      <c r="AA252" s="5">
        <f t="shared" si="52"/>
        <v>1</v>
      </c>
      <c r="AB252" s="5">
        <f t="shared" si="53"/>
        <v>0</v>
      </c>
      <c r="AC252" s="5">
        <f t="shared" si="54"/>
        <v>0</v>
      </c>
      <c r="AD252" s="5">
        <f t="shared" si="55"/>
        <v>0</v>
      </c>
      <c r="AE252" s="5">
        <f t="shared" si="56"/>
        <v>0</v>
      </c>
      <c r="AF252" s="55" t="str">
        <f t="shared" si="57"/>
        <v>SRSA</v>
      </c>
      <c r="AG252" s="55">
        <f t="shared" si="58"/>
        <v>0</v>
      </c>
      <c r="AH252" s="55">
        <f t="shared" si="59"/>
        <v>0</v>
      </c>
      <c r="AI252" s="5">
        <f t="shared" si="60"/>
        <v>1</v>
      </c>
      <c r="AJ252" s="5">
        <f t="shared" si="61"/>
        <v>1</v>
      </c>
      <c r="AK252" s="5" t="str">
        <f t="shared" si="62"/>
        <v>Initial</v>
      </c>
      <c r="AL252" s="5" t="str">
        <f t="shared" si="63"/>
        <v>SRSA</v>
      </c>
      <c r="AM252" s="5">
        <f t="shared" si="64"/>
        <v>0</v>
      </c>
      <c r="AN252" s="5">
        <f t="shared" si="65"/>
        <v>0</v>
      </c>
      <c r="AO252" s="5">
        <f t="shared" si="66"/>
        <v>0</v>
      </c>
      <c r="AP252" s="58">
        <f t="shared" si="67"/>
        <v>9920</v>
      </c>
    </row>
    <row r="253" spans="1:42" s="5" customFormat="1" ht="12.75">
      <c r="A253" s="5">
        <v>3020040</v>
      </c>
      <c r="B253" s="5">
        <v>846</v>
      </c>
      <c r="C253" s="5" t="s">
        <v>654</v>
      </c>
      <c r="D253" s="5" t="s">
        <v>655</v>
      </c>
      <c r="E253" s="5" t="s">
        <v>656</v>
      </c>
      <c r="F253" s="50">
        <v>59063</v>
      </c>
      <c r="G253" s="51" t="s">
        <v>44</v>
      </c>
      <c r="H253" s="5">
        <v>4066332361</v>
      </c>
      <c r="I253" s="52">
        <v>7</v>
      </c>
      <c r="J253" s="52" t="s">
        <v>45</v>
      </c>
      <c r="K253" s="5" t="s">
        <v>46</v>
      </c>
      <c r="L253" s="53"/>
      <c r="M253" s="53">
        <v>210</v>
      </c>
      <c r="N253" s="53" t="s">
        <v>45</v>
      </c>
      <c r="O253" s="53" t="s">
        <v>45</v>
      </c>
      <c r="P253" s="54">
        <v>17.142857143</v>
      </c>
      <c r="Q253" s="5" t="s">
        <v>46</v>
      </c>
      <c r="R253" s="5" t="s">
        <v>46</v>
      </c>
      <c r="S253" s="5" t="s">
        <v>45</v>
      </c>
      <c r="T253" s="5" t="s">
        <v>46</v>
      </c>
      <c r="U253" s="53"/>
      <c r="V253" s="53">
        <v>15899</v>
      </c>
      <c r="W253" s="53">
        <v>1822</v>
      </c>
      <c r="X253" s="53">
        <v>2243</v>
      </c>
      <c r="Y253" s="53">
        <v>2008</v>
      </c>
      <c r="Z253" s="5">
        <f t="shared" si="51"/>
        <v>1</v>
      </c>
      <c r="AA253" s="5">
        <f t="shared" si="52"/>
        <v>1</v>
      </c>
      <c r="AB253" s="5">
        <f t="shared" si="53"/>
        <v>0</v>
      </c>
      <c r="AC253" s="5">
        <f t="shared" si="54"/>
        <v>0</v>
      </c>
      <c r="AD253" s="5">
        <f t="shared" si="55"/>
        <v>0</v>
      </c>
      <c r="AE253" s="5">
        <f t="shared" si="56"/>
        <v>0</v>
      </c>
      <c r="AF253" s="55" t="str">
        <f t="shared" si="57"/>
        <v>SRSA</v>
      </c>
      <c r="AG253" s="55">
        <f t="shared" si="58"/>
        <v>0</v>
      </c>
      <c r="AH253" s="55">
        <f t="shared" si="59"/>
        <v>0</v>
      </c>
      <c r="AI253" s="5">
        <f t="shared" si="60"/>
        <v>1</v>
      </c>
      <c r="AJ253" s="5">
        <f t="shared" si="61"/>
        <v>0</v>
      </c>
      <c r="AK253" s="5">
        <f t="shared" si="62"/>
        <v>0</v>
      </c>
      <c r="AL253" s="5">
        <f t="shared" si="63"/>
        <v>0</v>
      </c>
      <c r="AM253" s="5">
        <f t="shared" si="64"/>
        <v>0</v>
      </c>
      <c r="AN253" s="5">
        <f t="shared" si="65"/>
        <v>0</v>
      </c>
      <c r="AO253" s="5">
        <f t="shared" si="66"/>
        <v>0</v>
      </c>
      <c r="AP253" s="58">
        <f t="shared" si="67"/>
        <v>21972</v>
      </c>
    </row>
    <row r="254" spans="1:42" s="5" customFormat="1" ht="12.75">
      <c r="A254" s="5">
        <v>3020070</v>
      </c>
      <c r="B254" s="5">
        <v>847</v>
      </c>
      <c r="C254" s="5" t="s">
        <v>657</v>
      </c>
      <c r="D254" s="5" t="s">
        <v>655</v>
      </c>
      <c r="E254" s="5" t="s">
        <v>656</v>
      </c>
      <c r="F254" s="50">
        <v>59063</v>
      </c>
      <c r="G254" s="51" t="s">
        <v>44</v>
      </c>
      <c r="H254" s="5">
        <v>4066332361</v>
      </c>
      <c r="I254" s="52">
        <v>7</v>
      </c>
      <c r="J254" s="52" t="s">
        <v>45</v>
      </c>
      <c r="K254" s="5" t="s">
        <v>46</v>
      </c>
      <c r="L254" s="53"/>
      <c r="M254" s="53">
        <v>76</v>
      </c>
      <c r="N254" s="53" t="s">
        <v>45</v>
      </c>
      <c r="O254" s="53" t="s">
        <v>45</v>
      </c>
      <c r="P254" s="54">
        <v>2.7027027027</v>
      </c>
      <c r="Q254" s="5" t="s">
        <v>46</v>
      </c>
      <c r="R254" s="5" t="s">
        <v>46</v>
      </c>
      <c r="S254" s="5" t="s">
        <v>45</v>
      </c>
      <c r="T254" s="5" t="s">
        <v>46</v>
      </c>
      <c r="U254" s="53"/>
      <c r="V254" s="53">
        <v>5403</v>
      </c>
      <c r="W254" s="53">
        <v>434</v>
      </c>
      <c r="X254" s="53">
        <v>714</v>
      </c>
      <c r="Y254" s="53">
        <v>853</v>
      </c>
      <c r="Z254" s="5">
        <f t="shared" si="51"/>
        <v>1</v>
      </c>
      <c r="AA254" s="5">
        <f t="shared" si="52"/>
        <v>1</v>
      </c>
      <c r="AB254" s="5">
        <f t="shared" si="53"/>
        <v>0</v>
      </c>
      <c r="AC254" s="5">
        <f t="shared" si="54"/>
        <v>0</v>
      </c>
      <c r="AD254" s="5">
        <f t="shared" si="55"/>
        <v>0</v>
      </c>
      <c r="AE254" s="5">
        <f t="shared" si="56"/>
        <v>0</v>
      </c>
      <c r="AF254" s="55" t="str">
        <f t="shared" si="57"/>
        <v>SRSA</v>
      </c>
      <c r="AG254" s="55">
        <f t="shared" si="58"/>
        <v>0</v>
      </c>
      <c r="AH254" s="55">
        <f t="shared" si="59"/>
        <v>0</v>
      </c>
      <c r="AI254" s="5">
        <f t="shared" si="60"/>
        <v>1</v>
      </c>
      <c r="AJ254" s="5">
        <f t="shared" si="61"/>
        <v>0</v>
      </c>
      <c r="AK254" s="5">
        <f t="shared" si="62"/>
        <v>0</v>
      </c>
      <c r="AL254" s="5">
        <f t="shared" si="63"/>
        <v>0</v>
      </c>
      <c r="AM254" s="5">
        <f t="shared" si="64"/>
        <v>0</v>
      </c>
      <c r="AN254" s="5">
        <f t="shared" si="65"/>
        <v>0</v>
      </c>
      <c r="AO254" s="5">
        <f t="shared" si="66"/>
        <v>0</v>
      </c>
      <c r="AP254" s="58">
        <f t="shared" si="67"/>
        <v>7404</v>
      </c>
    </row>
    <row r="255" spans="1:42" s="5" customFormat="1" ht="12.75">
      <c r="A255" s="5">
        <v>3020170</v>
      </c>
      <c r="B255" s="5">
        <v>362</v>
      </c>
      <c r="C255" s="5" t="s">
        <v>658</v>
      </c>
      <c r="D255" s="5" t="s">
        <v>659</v>
      </c>
      <c r="E255" s="5" t="s">
        <v>660</v>
      </c>
      <c r="F255" s="50">
        <v>59714</v>
      </c>
      <c r="G255" s="51" t="s">
        <v>44</v>
      </c>
      <c r="H255" s="5">
        <v>4063887879</v>
      </c>
      <c r="I255" s="52">
        <v>7</v>
      </c>
      <c r="J255" s="52" t="s">
        <v>45</v>
      </c>
      <c r="K255" s="5" t="s">
        <v>46</v>
      </c>
      <c r="L255" s="53"/>
      <c r="M255" s="53">
        <v>14</v>
      </c>
      <c r="N255" s="53" t="s">
        <v>46</v>
      </c>
      <c r="O255" s="53" t="s">
        <v>45</v>
      </c>
      <c r="P255" s="54">
        <v>6.6666666667</v>
      </c>
      <c r="Q255" s="5" t="s">
        <v>46</v>
      </c>
      <c r="R255" s="5" t="s">
        <v>46</v>
      </c>
      <c r="S255" s="5" t="s">
        <v>45</v>
      </c>
      <c r="T255" s="5" t="s">
        <v>46</v>
      </c>
      <c r="U255" s="53"/>
      <c r="V255" s="53">
        <v>789</v>
      </c>
      <c r="W255" s="53">
        <v>0</v>
      </c>
      <c r="X255" s="53">
        <v>54</v>
      </c>
      <c r="Y255" s="53">
        <v>562</v>
      </c>
      <c r="Z255" s="5">
        <f t="shared" si="51"/>
        <v>1</v>
      </c>
      <c r="AA255" s="5">
        <f t="shared" si="52"/>
        <v>1</v>
      </c>
      <c r="AB255" s="5">
        <f t="shared" si="53"/>
        <v>0</v>
      </c>
      <c r="AC255" s="5">
        <f t="shared" si="54"/>
        <v>0</v>
      </c>
      <c r="AD255" s="5">
        <f t="shared" si="55"/>
        <v>0</v>
      </c>
      <c r="AE255" s="5">
        <f t="shared" si="56"/>
        <v>0</v>
      </c>
      <c r="AF255" s="55" t="str">
        <f t="shared" si="57"/>
        <v>SRSA</v>
      </c>
      <c r="AG255" s="55">
        <f t="shared" si="58"/>
        <v>0</v>
      </c>
      <c r="AH255" s="55">
        <f t="shared" si="59"/>
        <v>0</v>
      </c>
      <c r="AI255" s="5">
        <f t="shared" si="60"/>
        <v>1</v>
      </c>
      <c r="AJ255" s="5">
        <f t="shared" si="61"/>
        <v>0</v>
      </c>
      <c r="AK255" s="5">
        <f t="shared" si="62"/>
        <v>0</v>
      </c>
      <c r="AL255" s="5">
        <f t="shared" si="63"/>
        <v>0</v>
      </c>
      <c r="AM255" s="5">
        <f t="shared" si="64"/>
        <v>0</v>
      </c>
      <c r="AN255" s="5">
        <f t="shared" si="65"/>
        <v>0</v>
      </c>
      <c r="AO255" s="5">
        <f t="shared" si="66"/>
        <v>0</v>
      </c>
      <c r="AP255" s="58">
        <f t="shared" si="67"/>
        <v>1405</v>
      </c>
    </row>
    <row r="256" spans="1:42" s="5" customFormat="1" ht="12.75">
      <c r="A256" s="5">
        <v>3020220</v>
      </c>
      <c r="B256" s="5">
        <v>196</v>
      </c>
      <c r="C256" s="5" t="s">
        <v>661</v>
      </c>
      <c r="D256" s="5" t="s">
        <v>662</v>
      </c>
      <c r="E256" s="5" t="s">
        <v>663</v>
      </c>
      <c r="F256" s="50">
        <v>59253</v>
      </c>
      <c r="G256" s="51" t="s">
        <v>44</v>
      </c>
      <c r="H256" s="5">
        <v>4068934377</v>
      </c>
      <c r="I256" s="52">
        <v>7</v>
      </c>
      <c r="J256" s="52" t="s">
        <v>45</v>
      </c>
      <c r="K256" s="5" t="s">
        <v>46</v>
      </c>
      <c r="L256" s="53"/>
      <c r="M256" s="53">
        <v>27</v>
      </c>
      <c r="N256" s="53" t="s">
        <v>45</v>
      </c>
      <c r="O256" s="53" t="s">
        <v>45</v>
      </c>
      <c r="P256" s="54">
        <v>10.810810811</v>
      </c>
      <c r="Q256" s="5" t="s">
        <v>46</v>
      </c>
      <c r="R256" s="5" t="s">
        <v>46</v>
      </c>
      <c r="S256" s="5" t="s">
        <v>45</v>
      </c>
      <c r="T256" s="5" t="s">
        <v>46</v>
      </c>
      <c r="U256" s="53"/>
      <c r="V256" s="53">
        <v>2972</v>
      </c>
      <c r="W256" s="53">
        <v>402</v>
      </c>
      <c r="X256" s="53">
        <v>419</v>
      </c>
      <c r="Y256" s="53">
        <v>951</v>
      </c>
      <c r="Z256" s="5">
        <f t="shared" si="51"/>
        <v>1</v>
      </c>
      <c r="AA256" s="5">
        <f t="shared" si="52"/>
        <v>1</v>
      </c>
      <c r="AB256" s="5">
        <f t="shared" si="53"/>
        <v>0</v>
      </c>
      <c r="AC256" s="5">
        <f t="shared" si="54"/>
        <v>0</v>
      </c>
      <c r="AD256" s="5">
        <f t="shared" si="55"/>
        <v>0</v>
      </c>
      <c r="AE256" s="5">
        <f t="shared" si="56"/>
        <v>0</v>
      </c>
      <c r="AF256" s="55" t="str">
        <f t="shared" si="57"/>
        <v>SRSA</v>
      </c>
      <c r="AG256" s="55">
        <f t="shared" si="58"/>
        <v>0</v>
      </c>
      <c r="AH256" s="55">
        <f t="shared" si="59"/>
        <v>0</v>
      </c>
      <c r="AI256" s="5">
        <f t="shared" si="60"/>
        <v>1</v>
      </c>
      <c r="AJ256" s="5">
        <f t="shared" si="61"/>
        <v>0</v>
      </c>
      <c r="AK256" s="5">
        <f t="shared" si="62"/>
        <v>0</v>
      </c>
      <c r="AL256" s="5">
        <f t="shared" si="63"/>
        <v>0</v>
      </c>
      <c r="AM256" s="5">
        <f t="shared" si="64"/>
        <v>0</v>
      </c>
      <c r="AN256" s="5">
        <f t="shared" si="65"/>
        <v>0</v>
      </c>
      <c r="AO256" s="5">
        <f t="shared" si="66"/>
        <v>0</v>
      </c>
      <c r="AP256" s="58">
        <f t="shared" si="67"/>
        <v>4744</v>
      </c>
    </row>
    <row r="257" spans="1:42" s="5" customFormat="1" ht="12.75">
      <c r="A257" s="5">
        <v>3020240</v>
      </c>
      <c r="B257" s="5">
        <v>898</v>
      </c>
      <c r="C257" s="5" t="s">
        <v>664</v>
      </c>
      <c r="D257" s="5" t="s">
        <v>458</v>
      </c>
      <c r="E257" s="5" t="s">
        <v>665</v>
      </c>
      <c r="F257" s="50">
        <v>59467</v>
      </c>
      <c r="G257" s="51" t="s">
        <v>44</v>
      </c>
      <c r="H257" s="5">
        <v>4064692288</v>
      </c>
      <c r="I257" s="52">
        <v>7</v>
      </c>
      <c r="J257" s="52" t="s">
        <v>45</v>
      </c>
      <c r="K257" s="5" t="s">
        <v>46</v>
      </c>
      <c r="L257" s="53"/>
      <c r="M257" s="53">
        <v>28</v>
      </c>
      <c r="N257" s="53" t="s">
        <v>45</v>
      </c>
      <c r="O257" s="53" t="s">
        <v>45</v>
      </c>
      <c r="P257" s="54">
        <v>43.103448276</v>
      </c>
      <c r="Q257" s="5" t="s">
        <v>45</v>
      </c>
      <c r="R257" s="5" t="s">
        <v>45</v>
      </c>
      <c r="S257" s="5" t="s">
        <v>45</v>
      </c>
      <c r="T257" s="5" t="s">
        <v>46</v>
      </c>
      <c r="U257" s="53"/>
      <c r="V257" s="53">
        <v>2082</v>
      </c>
      <c r="W257" s="53">
        <v>0</v>
      </c>
      <c r="X257" s="53">
        <v>117</v>
      </c>
      <c r="Y257" s="53">
        <v>656</v>
      </c>
      <c r="Z257" s="5">
        <f t="shared" si="51"/>
        <v>1</v>
      </c>
      <c r="AA257" s="5">
        <f t="shared" si="52"/>
        <v>1</v>
      </c>
      <c r="AB257" s="5">
        <f t="shared" si="53"/>
        <v>0</v>
      </c>
      <c r="AC257" s="5">
        <f t="shared" si="54"/>
        <v>0</v>
      </c>
      <c r="AD257" s="5">
        <f t="shared" si="55"/>
        <v>0</v>
      </c>
      <c r="AE257" s="5">
        <f t="shared" si="56"/>
        <v>0</v>
      </c>
      <c r="AF257" s="55" t="str">
        <f t="shared" si="57"/>
        <v>SRSA</v>
      </c>
      <c r="AG257" s="55">
        <f t="shared" si="58"/>
        <v>0</v>
      </c>
      <c r="AH257" s="55">
        <f t="shared" si="59"/>
        <v>0</v>
      </c>
      <c r="AI257" s="5">
        <f t="shared" si="60"/>
        <v>1</v>
      </c>
      <c r="AJ257" s="5">
        <f t="shared" si="61"/>
        <v>1</v>
      </c>
      <c r="AK257" s="5" t="str">
        <f t="shared" si="62"/>
        <v>Initial</v>
      </c>
      <c r="AL257" s="5" t="str">
        <f t="shared" si="63"/>
        <v>SRSA</v>
      </c>
      <c r="AM257" s="5">
        <f t="shared" si="64"/>
        <v>0</v>
      </c>
      <c r="AN257" s="5">
        <f t="shared" si="65"/>
        <v>0</v>
      </c>
      <c r="AO257" s="5">
        <f t="shared" si="66"/>
        <v>0</v>
      </c>
      <c r="AP257" s="58">
        <f t="shared" si="67"/>
        <v>2855</v>
      </c>
    </row>
    <row r="258" spans="1:42" s="5" customFormat="1" ht="12.75">
      <c r="A258" s="5">
        <v>3012840</v>
      </c>
      <c r="B258" s="5">
        <v>416</v>
      </c>
      <c r="C258" s="5" t="s">
        <v>446</v>
      </c>
      <c r="D258" s="5" t="s">
        <v>447</v>
      </c>
      <c r="E258" s="5" t="s">
        <v>448</v>
      </c>
      <c r="F258" s="50">
        <v>59858</v>
      </c>
      <c r="G258" s="51" t="s">
        <v>44</v>
      </c>
      <c r="H258" s="5">
        <v>4068593980</v>
      </c>
      <c r="I258" s="52">
        <v>7</v>
      </c>
      <c r="J258" s="52" t="s">
        <v>45</v>
      </c>
      <c r="K258" s="5" t="s">
        <v>46</v>
      </c>
      <c r="L258" s="53"/>
      <c r="M258" s="53">
        <v>209</v>
      </c>
      <c r="N258" s="53" t="s">
        <v>45</v>
      </c>
      <c r="O258" s="53" t="s">
        <v>45</v>
      </c>
      <c r="P258" s="54">
        <v>23.32361516</v>
      </c>
      <c r="Q258" s="5" t="s">
        <v>45</v>
      </c>
      <c r="R258" s="5" t="s">
        <v>46</v>
      </c>
      <c r="S258" s="5" t="s">
        <v>45</v>
      </c>
      <c r="T258" s="5" t="s">
        <v>46</v>
      </c>
      <c r="U258" s="53"/>
      <c r="V258" s="53">
        <v>25001</v>
      </c>
      <c r="W258" s="53">
        <v>3044</v>
      </c>
      <c r="X258" s="53">
        <v>3388</v>
      </c>
      <c r="Y258" s="53">
        <v>2361</v>
      </c>
      <c r="Z258" s="5">
        <f t="shared" si="51"/>
        <v>1</v>
      </c>
      <c r="AA258" s="5">
        <f t="shared" si="52"/>
        <v>1</v>
      </c>
      <c r="AB258" s="5">
        <f t="shared" si="53"/>
        <v>0</v>
      </c>
      <c r="AC258" s="5">
        <f t="shared" si="54"/>
        <v>0</v>
      </c>
      <c r="AD258" s="5">
        <f t="shared" si="55"/>
        <v>0</v>
      </c>
      <c r="AE258" s="5">
        <f t="shared" si="56"/>
        <v>0</v>
      </c>
      <c r="AF258" s="55" t="str">
        <f t="shared" si="57"/>
        <v>SRSA</v>
      </c>
      <c r="AG258" s="55">
        <f t="shared" si="58"/>
        <v>0</v>
      </c>
      <c r="AH258" s="55">
        <f t="shared" si="59"/>
        <v>0</v>
      </c>
      <c r="AI258" s="5">
        <f t="shared" si="60"/>
        <v>1</v>
      </c>
      <c r="AJ258" s="5">
        <f t="shared" si="61"/>
        <v>1</v>
      </c>
      <c r="AK258" s="5" t="str">
        <f t="shared" si="62"/>
        <v>Initial</v>
      </c>
      <c r="AL258" s="5" t="str">
        <f t="shared" si="63"/>
        <v>SRSA</v>
      </c>
      <c r="AM258" s="5">
        <f t="shared" si="64"/>
        <v>0</v>
      </c>
      <c r="AN258" s="5">
        <f t="shared" si="65"/>
        <v>0</v>
      </c>
      <c r="AO258" s="5">
        <f t="shared" si="66"/>
        <v>0</v>
      </c>
      <c r="AP258" s="58">
        <f t="shared" si="67"/>
        <v>33794</v>
      </c>
    </row>
    <row r="259" spans="1:42" s="5" customFormat="1" ht="12.75">
      <c r="A259" s="5">
        <v>3020670</v>
      </c>
      <c r="B259" s="5">
        <v>620</v>
      </c>
      <c r="C259" s="5" t="s">
        <v>666</v>
      </c>
      <c r="D259" s="5" t="s">
        <v>667</v>
      </c>
      <c r="E259" s="5" t="s">
        <v>668</v>
      </c>
      <c r="F259" s="50">
        <v>59047</v>
      </c>
      <c r="G259" s="51" t="s">
        <v>44</v>
      </c>
      <c r="H259" s="5">
        <v>4062227362</v>
      </c>
      <c r="I259" s="52">
        <v>7</v>
      </c>
      <c r="J259" s="52" t="s">
        <v>45</v>
      </c>
      <c r="K259" s="5" t="s">
        <v>45</v>
      </c>
      <c r="L259" s="53"/>
      <c r="M259" s="53">
        <v>25</v>
      </c>
      <c r="N259" s="53" t="s">
        <v>45</v>
      </c>
      <c r="O259" s="53" t="s">
        <v>45</v>
      </c>
      <c r="P259" s="54">
        <v>20</v>
      </c>
      <c r="Q259" s="5" t="s">
        <v>45</v>
      </c>
      <c r="R259" s="5" t="s">
        <v>46</v>
      </c>
      <c r="S259" s="5" t="s">
        <v>45</v>
      </c>
      <c r="T259" s="5" t="s">
        <v>46</v>
      </c>
      <c r="U259" s="53"/>
      <c r="V259" s="53">
        <v>2276</v>
      </c>
      <c r="W259" s="53">
        <v>0</v>
      </c>
      <c r="X259" s="53">
        <v>126</v>
      </c>
      <c r="Y259" s="53">
        <v>684</v>
      </c>
      <c r="Z259" s="5">
        <f t="shared" si="51"/>
        <v>1</v>
      </c>
      <c r="AA259" s="5">
        <f t="shared" si="52"/>
        <v>1</v>
      </c>
      <c r="AB259" s="5">
        <f t="shared" si="53"/>
        <v>0</v>
      </c>
      <c r="AC259" s="5">
        <f t="shared" si="54"/>
        <v>0</v>
      </c>
      <c r="AD259" s="5">
        <f t="shared" si="55"/>
        <v>0</v>
      </c>
      <c r="AE259" s="5">
        <f t="shared" si="56"/>
        <v>0</v>
      </c>
      <c r="AF259" s="55" t="str">
        <f t="shared" si="57"/>
        <v>SRSA</v>
      </c>
      <c r="AG259" s="55">
        <f t="shared" si="58"/>
        <v>0</v>
      </c>
      <c r="AH259" s="55">
        <f t="shared" si="59"/>
        <v>0</v>
      </c>
      <c r="AI259" s="5">
        <f t="shared" si="60"/>
        <v>1</v>
      </c>
      <c r="AJ259" s="5">
        <f t="shared" si="61"/>
        <v>1</v>
      </c>
      <c r="AK259" s="5" t="str">
        <f t="shared" si="62"/>
        <v>Initial</v>
      </c>
      <c r="AL259" s="5" t="str">
        <f t="shared" si="63"/>
        <v>SRSA</v>
      </c>
      <c r="AM259" s="5">
        <f t="shared" si="64"/>
        <v>0</v>
      </c>
      <c r="AN259" s="5">
        <f t="shared" si="65"/>
        <v>0</v>
      </c>
      <c r="AO259" s="5">
        <f t="shared" si="66"/>
        <v>0</v>
      </c>
      <c r="AP259" s="58">
        <f t="shared" si="67"/>
        <v>3086</v>
      </c>
    </row>
    <row r="260" spans="1:42" s="5" customFormat="1" ht="12.75">
      <c r="A260" s="5">
        <v>3020690</v>
      </c>
      <c r="B260" s="5">
        <v>385</v>
      </c>
      <c r="C260" s="5" t="s">
        <v>669</v>
      </c>
      <c r="D260" s="5" t="s">
        <v>670</v>
      </c>
      <c r="E260" s="5" t="s">
        <v>671</v>
      </c>
      <c r="F260" s="50">
        <v>59318</v>
      </c>
      <c r="G260" s="51" t="s">
        <v>44</v>
      </c>
      <c r="H260" s="5">
        <v>4065572471</v>
      </c>
      <c r="I260" s="52">
        <v>7</v>
      </c>
      <c r="J260" s="52" t="s">
        <v>45</v>
      </c>
      <c r="K260" s="5" t="s">
        <v>46</v>
      </c>
      <c r="L260" s="53"/>
      <c r="M260" s="53">
        <v>7</v>
      </c>
      <c r="N260" s="53" t="s">
        <v>45</v>
      </c>
      <c r="O260" s="53" t="s">
        <v>45</v>
      </c>
      <c r="P260" s="54">
        <v>25</v>
      </c>
      <c r="Q260" s="5" t="s">
        <v>45</v>
      </c>
      <c r="R260" s="5" t="s">
        <v>46</v>
      </c>
      <c r="S260" s="5" t="s">
        <v>45</v>
      </c>
      <c r="T260" s="5" t="s">
        <v>46</v>
      </c>
      <c r="U260" s="53"/>
      <c r="V260" s="53">
        <v>1860</v>
      </c>
      <c r="W260" s="53">
        <v>497</v>
      </c>
      <c r="X260" s="53">
        <v>318</v>
      </c>
      <c r="Y260" s="53">
        <v>594</v>
      </c>
      <c r="Z260" s="5">
        <f t="shared" si="51"/>
        <v>1</v>
      </c>
      <c r="AA260" s="5">
        <f t="shared" si="52"/>
        <v>1</v>
      </c>
      <c r="AB260" s="5">
        <f t="shared" si="53"/>
        <v>0</v>
      </c>
      <c r="AC260" s="5">
        <f t="shared" si="54"/>
        <v>0</v>
      </c>
      <c r="AD260" s="5">
        <f t="shared" si="55"/>
        <v>0</v>
      </c>
      <c r="AE260" s="5">
        <f t="shared" si="56"/>
        <v>0</v>
      </c>
      <c r="AF260" s="55" t="str">
        <f t="shared" si="57"/>
        <v>SRSA</v>
      </c>
      <c r="AG260" s="55">
        <f t="shared" si="58"/>
        <v>0</v>
      </c>
      <c r="AH260" s="55">
        <f t="shared" si="59"/>
        <v>0</v>
      </c>
      <c r="AI260" s="5">
        <f t="shared" si="60"/>
        <v>1</v>
      </c>
      <c r="AJ260" s="5">
        <f t="shared" si="61"/>
        <v>1</v>
      </c>
      <c r="AK260" s="5" t="str">
        <f t="shared" si="62"/>
        <v>Initial</v>
      </c>
      <c r="AL260" s="5" t="str">
        <f t="shared" si="63"/>
        <v>SRSA</v>
      </c>
      <c r="AM260" s="5">
        <f t="shared" si="64"/>
        <v>0</v>
      </c>
      <c r="AN260" s="5">
        <f t="shared" si="65"/>
        <v>0</v>
      </c>
      <c r="AO260" s="5">
        <f t="shared" si="66"/>
        <v>0</v>
      </c>
      <c r="AP260" s="58">
        <f t="shared" si="67"/>
        <v>3269</v>
      </c>
    </row>
    <row r="261" spans="1:42" s="5" customFormat="1" ht="12.75">
      <c r="A261" s="5">
        <v>3020790</v>
      </c>
      <c r="B261" s="5">
        <v>987</v>
      </c>
      <c r="C261" s="5" t="s">
        <v>672</v>
      </c>
      <c r="D261" s="5" t="s">
        <v>673</v>
      </c>
      <c r="E261" s="5" t="s">
        <v>172</v>
      </c>
      <c r="F261" s="50">
        <v>59105</v>
      </c>
      <c r="G261" s="51" t="s">
        <v>44</v>
      </c>
      <c r="H261" s="5">
        <v>4062529205</v>
      </c>
      <c r="I261" s="52">
        <v>4</v>
      </c>
      <c r="J261" s="52" t="s">
        <v>46</v>
      </c>
      <c r="K261" s="5" t="s">
        <v>46</v>
      </c>
      <c r="L261" s="53" t="s">
        <v>45</v>
      </c>
      <c r="M261" s="53">
        <v>49</v>
      </c>
      <c r="N261" s="53" t="s">
        <v>46</v>
      </c>
      <c r="O261" s="53" t="s">
        <v>45</v>
      </c>
      <c r="P261" s="54">
        <v>11.258278146</v>
      </c>
      <c r="Q261" s="5" t="s">
        <v>46</v>
      </c>
      <c r="R261" s="5" t="s">
        <v>45</v>
      </c>
      <c r="S261" s="5" t="s">
        <v>46</v>
      </c>
      <c r="T261" s="5" t="s">
        <v>46</v>
      </c>
      <c r="U261" s="53"/>
      <c r="V261" s="53">
        <v>8389</v>
      </c>
      <c r="W261" s="53">
        <v>1136</v>
      </c>
      <c r="X261" s="53">
        <v>1048</v>
      </c>
      <c r="Y261" s="53">
        <v>943</v>
      </c>
      <c r="Z261" s="5">
        <f t="shared" si="51"/>
        <v>1</v>
      </c>
      <c r="AA261" s="5">
        <f t="shared" si="52"/>
        <v>1</v>
      </c>
      <c r="AB261" s="5">
        <f t="shared" si="53"/>
        <v>0</v>
      </c>
      <c r="AC261" s="5">
        <f t="shared" si="54"/>
        <v>0</v>
      </c>
      <c r="AD261" s="5">
        <f t="shared" si="55"/>
        <v>0</v>
      </c>
      <c r="AE261" s="5">
        <f t="shared" si="56"/>
        <v>0</v>
      </c>
      <c r="AF261" s="55" t="str">
        <f t="shared" si="57"/>
        <v>SRSA</v>
      </c>
      <c r="AG261" s="55">
        <f t="shared" si="58"/>
        <v>0</v>
      </c>
      <c r="AH261" s="55">
        <f t="shared" si="59"/>
        <v>0</v>
      </c>
      <c r="AI261" s="5">
        <f t="shared" si="60"/>
        <v>0</v>
      </c>
      <c r="AJ261" s="5">
        <f t="shared" si="61"/>
        <v>0</v>
      </c>
      <c r="AK261" s="5">
        <f t="shared" si="62"/>
        <v>0</v>
      </c>
      <c r="AL261" s="5">
        <f t="shared" si="63"/>
        <v>0</v>
      </c>
      <c r="AM261" s="5">
        <f t="shared" si="64"/>
        <v>0</v>
      </c>
      <c r="AN261" s="5">
        <f t="shared" si="65"/>
        <v>0</v>
      </c>
      <c r="AO261" s="5">
        <f t="shared" si="66"/>
        <v>0</v>
      </c>
      <c r="AP261" s="58">
        <f t="shared" si="67"/>
        <v>11516</v>
      </c>
    </row>
    <row r="262" spans="1:42" s="5" customFormat="1" ht="12.75">
      <c r="A262" s="5">
        <v>3020820</v>
      </c>
      <c r="B262" s="5">
        <v>802</v>
      </c>
      <c r="C262" s="5" t="s">
        <v>674</v>
      </c>
      <c r="D262" s="5" t="s">
        <v>675</v>
      </c>
      <c r="E262" s="5" t="s">
        <v>215</v>
      </c>
      <c r="F262" s="50">
        <v>59859</v>
      </c>
      <c r="G262" s="51" t="s">
        <v>44</v>
      </c>
      <c r="H262" s="5">
        <v>4068263666</v>
      </c>
      <c r="I262" s="52">
        <v>7</v>
      </c>
      <c r="J262" s="52" t="s">
        <v>45</v>
      </c>
      <c r="K262" s="5" t="s">
        <v>46</v>
      </c>
      <c r="L262" s="53"/>
      <c r="M262" s="53">
        <v>278</v>
      </c>
      <c r="N262" s="53" t="s">
        <v>45</v>
      </c>
      <c r="O262" s="53" t="s">
        <v>45</v>
      </c>
      <c r="P262" s="54">
        <v>26.610644258</v>
      </c>
      <c r="Q262" s="5" t="s">
        <v>45</v>
      </c>
      <c r="R262" s="5" t="s">
        <v>46</v>
      </c>
      <c r="S262" s="5" t="s">
        <v>45</v>
      </c>
      <c r="T262" s="5" t="s">
        <v>46</v>
      </c>
      <c r="U262" s="53"/>
      <c r="V262" s="53">
        <v>38291</v>
      </c>
      <c r="W262" s="53">
        <v>4979</v>
      </c>
      <c r="X262" s="53">
        <v>4548</v>
      </c>
      <c r="Y262" s="53">
        <v>3189</v>
      </c>
      <c r="Z262" s="5">
        <f t="shared" si="51"/>
        <v>1</v>
      </c>
      <c r="AA262" s="5">
        <f t="shared" si="52"/>
        <v>1</v>
      </c>
      <c r="AB262" s="5">
        <f t="shared" si="53"/>
        <v>0</v>
      </c>
      <c r="AC262" s="5">
        <f t="shared" si="54"/>
        <v>0</v>
      </c>
      <c r="AD262" s="5">
        <f t="shared" si="55"/>
        <v>0</v>
      </c>
      <c r="AE262" s="5">
        <f t="shared" si="56"/>
        <v>0</v>
      </c>
      <c r="AF262" s="55" t="str">
        <f t="shared" si="57"/>
        <v>SRSA</v>
      </c>
      <c r="AG262" s="55">
        <f t="shared" si="58"/>
        <v>0</v>
      </c>
      <c r="AH262" s="55">
        <f t="shared" si="59"/>
        <v>0</v>
      </c>
      <c r="AI262" s="5">
        <f t="shared" si="60"/>
        <v>1</v>
      </c>
      <c r="AJ262" s="5">
        <f t="shared" si="61"/>
        <v>1</v>
      </c>
      <c r="AK262" s="5" t="str">
        <f t="shared" si="62"/>
        <v>Initial</v>
      </c>
      <c r="AL262" s="5" t="str">
        <f t="shared" si="63"/>
        <v>SRSA</v>
      </c>
      <c r="AM262" s="5">
        <f t="shared" si="64"/>
        <v>0</v>
      </c>
      <c r="AN262" s="5">
        <f t="shared" si="65"/>
        <v>0</v>
      </c>
      <c r="AO262" s="5">
        <f t="shared" si="66"/>
        <v>0</v>
      </c>
      <c r="AP262" s="58">
        <f t="shared" si="67"/>
        <v>51007</v>
      </c>
    </row>
    <row r="263" spans="1:42" s="5" customFormat="1" ht="12.75">
      <c r="A263" s="5">
        <v>3020850</v>
      </c>
      <c r="B263" s="5">
        <v>803</v>
      </c>
      <c r="C263" s="5" t="s">
        <v>676</v>
      </c>
      <c r="D263" s="5" t="s">
        <v>675</v>
      </c>
      <c r="E263" s="5" t="s">
        <v>215</v>
      </c>
      <c r="F263" s="50">
        <v>59859</v>
      </c>
      <c r="G263" s="51" t="s">
        <v>44</v>
      </c>
      <c r="H263" s="5">
        <v>4068263666</v>
      </c>
      <c r="I263" s="52">
        <v>7</v>
      </c>
      <c r="J263" s="52" t="s">
        <v>45</v>
      </c>
      <c r="K263" s="5" t="s">
        <v>46</v>
      </c>
      <c r="L263" s="53"/>
      <c r="M263" s="53">
        <v>165</v>
      </c>
      <c r="N263" s="53" t="s">
        <v>45</v>
      </c>
      <c r="O263" s="53" t="s">
        <v>45</v>
      </c>
      <c r="P263" s="54">
        <v>8.9552238806</v>
      </c>
      <c r="Q263" s="5" t="s">
        <v>46</v>
      </c>
      <c r="R263" s="5" t="s">
        <v>46</v>
      </c>
      <c r="S263" s="5" t="s">
        <v>45</v>
      </c>
      <c r="T263" s="5" t="s">
        <v>46</v>
      </c>
      <c r="U263" s="53"/>
      <c r="V263" s="53">
        <v>11088</v>
      </c>
      <c r="W263" s="53">
        <v>1127</v>
      </c>
      <c r="X263" s="53">
        <v>1618</v>
      </c>
      <c r="Y263" s="53">
        <v>1771</v>
      </c>
      <c r="Z263" s="5">
        <f t="shared" si="51"/>
        <v>1</v>
      </c>
      <c r="AA263" s="5">
        <f t="shared" si="52"/>
        <v>1</v>
      </c>
      <c r="AB263" s="5">
        <f t="shared" si="53"/>
        <v>0</v>
      </c>
      <c r="AC263" s="5">
        <f t="shared" si="54"/>
        <v>0</v>
      </c>
      <c r="AD263" s="5">
        <f t="shared" si="55"/>
        <v>0</v>
      </c>
      <c r="AE263" s="5">
        <f t="shared" si="56"/>
        <v>0</v>
      </c>
      <c r="AF263" s="55" t="str">
        <f t="shared" si="57"/>
        <v>SRSA</v>
      </c>
      <c r="AG263" s="55">
        <f t="shared" si="58"/>
        <v>0</v>
      </c>
      <c r="AH263" s="55">
        <f t="shared" si="59"/>
        <v>0</v>
      </c>
      <c r="AI263" s="5">
        <f t="shared" si="60"/>
        <v>1</v>
      </c>
      <c r="AJ263" s="5">
        <f t="shared" si="61"/>
        <v>0</v>
      </c>
      <c r="AK263" s="5">
        <f t="shared" si="62"/>
        <v>0</v>
      </c>
      <c r="AL263" s="5">
        <f t="shared" si="63"/>
        <v>0</v>
      </c>
      <c r="AM263" s="5">
        <f t="shared" si="64"/>
        <v>0</v>
      </c>
      <c r="AN263" s="5">
        <f t="shared" si="65"/>
        <v>0</v>
      </c>
      <c r="AO263" s="5">
        <f t="shared" si="66"/>
        <v>0</v>
      </c>
      <c r="AP263" s="58">
        <f t="shared" si="67"/>
        <v>15604</v>
      </c>
    </row>
    <row r="264" spans="1:42" s="40" customFormat="1" ht="12.75">
      <c r="A264" s="40">
        <v>3013360</v>
      </c>
      <c r="B264" s="40">
        <v>1214</v>
      </c>
      <c r="C264" s="40" t="s">
        <v>466</v>
      </c>
      <c r="D264" s="40" t="s">
        <v>467</v>
      </c>
      <c r="E264" s="40" t="s">
        <v>468</v>
      </c>
      <c r="F264" s="41">
        <v>59066</v>
      </c>
      <c r="G264" s="42" t="s">
        <v>44</v>
      </c>
      <c r="H264" s="40">
        <v>4062597329</v>
      </c>
      <c r="I264" s="43">
        <v>7</v>
      </c>
      <c r="J264" s="43" t="s">
        <v>45</v>
      </c>
      <c r="K264" s="40" t="s">
        <v>46</v>
      </c>
      <c r="L264" s="44"/>
      <c r="M264" s="44">
        <v>72</v>
      </c>
      <c r="N264" s="44" t="s">
        <v>45</v>
      </c>
      <c r="O264" s="44" t="s">
        <v>45</v>
      </c>
      <c r="P264" s="45">
        <v>30.303030303</v>
      </c>
      <c r="Q264" s="40" t="s">
        <v>45</v>
      </c>
      <c r="R264" s="40" t="s">
        <v>46</v>
      </c>
      <c r="S264" s="40" t="s">
        <v>45</v>
      </c>
      <c r="T264" s="40" t="s">
        <v>46</v>
      </c>
      <c r="U264" s="44"/>
      <c r="V264" s="44">
        <v>6512</v>
      </c>
      <c r="W264" s="44">
        <v>902</v>
      </c>
      <c r="X264" s="44">
        <v>1033</v>
      </c>
      <c r="Y264" s="44">
        <v>828</v>
      </c>
      <c r="Z264" s="40">
        <f t="shared" si="51"/>
        <v>1</v>
      </c>
      <c r="AA264" s="40">
        <f t="shared" si="52"/>
        <v>1</v>
      </c>
      <c r="AB264" s="40">
        <f t="shared" si="53"/>
        <v>0</v>
      </c>
      <c r="AC264" s="40">
        <f t="shared" si="54"/>
        <v>0</v>
      </c>
      <c r="AD264" s="40">
        <f t="shared" si="55"/>
        <v>0</v>
      </c>
      <c r="AE264" s="40">
        <f t="shared" si="56"/>
        <v>0</v>
      </c>
      <c r="AF264" s="46" t="str">
        <f t="shared" si="57"/>
        <v>SRSA</v>
      </c>
      <c r="AG264" s="46">
        <f t="shared" si="58"/>
        <v>0</v>
      </c>
      <c r="AH264" s="46">
        <f t="shared" si="59"/>
        <v>0</v>
      </c>
      <c r="AI264" s="40">
        <f t="shared" si="60"/>
        <v>1</v>
      </c>
      <c r="AJ264" s="40">
        <f t="shared" si="61"/>
        <v>1</v>
      </c>
      <c r="AK264" s="40" t="str">
        <f t="shared" si="62"/>
        <v>Initial</v>
      </c>
      <c r="AL264" s="40" t="str">
        <f t="shared" si="63"/>
        <v>SRSA</v>
      </c>
      <c r="AM264" s="40">
        <f t="shared" si="64"/>
        <v>0</v>
      </c>
      <c r="AN264" s="40">
        <f t="shared" si="65"/>
        <v>0</v>
      </c>
      <c r="AO264" s="40">
        <f t="shared" si="66"/>
        <v>0</v>
      </c>
      <c r="AP264" s="58">
        <f t="shared" si="67"/>
        <v>9275</v>
      </c>
    </row>
    <row r="265" spans="1:42" s="5" customFormat="1" ht="12.75">
      <c r="A265" s="5">
        <v>3020960</v>
      </c>
      <c r="B265" s="5">
        <v>828</v>
      </c>
      <c r="C265" s="5" t="s">
        <v>677</v>
      </c>
      <c r="D265" s="5" t="s">
        <v>678</v>
      </c>
      <c r="E265" s="5" t="s">
        <v>679</v>
      </c>
      <c r="F265" s="50">
        <v>59254</v>
      </c>
      <c r="G265" s="51" t="s">
        <v>44</v>
      </c>
      <c r="H265" s="5">
        <v>4067651803</v>
      </c>
      <c r="I265" s="52">
        <v>7</v>
      </c>
      <c r="J265" s="52" t="s">
        <v>45</v>
      </c>
      <c r="K265" s="5" t="s">
        <v>46</v>
      </c>
      <c r="L265" s="53"/>
      <c r="M265" s="53">
        <v>400</v>
      </c>
      <c r="N265" s="53" t="s">
        <v>45</v>
      </c>
      <c r="O265" s="53" t="s">
        <v>45</v>
      </c>
      <c r="P265" s="54">
        <v>10.8</v>
      </c>
      <c r="Q265" s="5" t="s">
        <v>46</v>
      </c>
      <c r="R265" s="5" t="s">
        <v>46</v>
      </c>
      <c r="S265" s="5" t="s">
        <v>45</v>
      </c>
      <c r="T265" s="5" t="s">
        <v>46</v>
      </c>
      <c r="U265" s="53"/>
      <c r="V265" s="53">
        <v>23470</v>
      </c>
      <c r="W265" s="53">
        <v>2330</v>
      </c>
      <c r="X265" s="53">
        <v>3836</v>
      </c>
      <c r="Y265" s="53">
        <v>3992</v>
      </c>
      <c r="Z265" s="5">
        <f t="shared" si="51"/>
        <v>1</v>
      </c>
      <c r="AA265" s="5">
        <f t="shared" si="52"/>
        <v>1</v>
      </c>
      <c r="AB265" s="5">
        <f t="shared" si="53"/>
        <v>0</v>
      </c>
      <c r="AC265" s="5">
        <f t="shared" si="54"/>
        <v>0</v>
      </c>
      <c r="AD265" s="5">
        <f t="shared" si="55"/>
        <v>0</v>
      </c>
      <c r="AE265" s="5">
        <f t="shared" si="56"/>
        <v>0</v>
      </c>
      <c r="AF265" s="55" t="str">
        <f t="shared" si="57"/>
        <v>SRSA</v>
      </c>
      <c r="AG265" s="55">
        <f t="shared" si="58"/>
        <v>0</v>
      </c>
      <c r="AH265" s="55">
        <f t="shared" si="59"/>
        <v>0</v>
      </c>
      <c r="AI265" s="5">
        <f t="shared" si="60"/>
        <v>1</v>
      </c>
      <c r="AJ265" s="5">
        <f t="shared" si="61"/>
        <v>0</v>
      </c>
      <c r="AK265" s="5">
        <f t="shared" si="62"/>
        <v>0</v>
      </c>
      <c r="AL265" s="5">
        <f t="shared" si="63"/>
        <v>0</v>
      </c>
      <c r="AM265" s="5">
        <f t="shared" si="64"/>
        <v>0</v>
      </c>
      <c r="AN265" s="5">
        <f t="shared" si="65"/>
        <v>0</v>
      </c>
      <c r="AO265" s="5">
        <f t="shared" si="66"/>
        <v>0</v>
      </c>
      <c r="AP265" s="58">
        <f t="shared" si="67"/>
        <v>33628</v>
      </c>
    </row>
    <row r="266" spans="1:42" s="5" customFormat="1" ht="12.75">
      <c r="A266" s="5">
        <v>3021000</v>
      </c>
      <c r="B266" s="5">
        <v>256</v>
      </c>
      <c r="C266" s="5" t="s">
        <v>680</v>
      </c>
      <c r="D266" s="5" t="s">
        <v>681</v>
      </c>
      <c r="E266" s="5" t="s">
        <v>682</v>
      </c>
      <c r="F266" s="50">
        <v>59344</v>
      </c>
      <c r="G266" s="51" t="s">
        <v>44</v>
      </c>
      <c r="H266" s="5">
        <v>4067725666</v>
      </c>
      <c r="I266" s="52">
        <v>7</v>
      </c>
      <c r="J266" s="52" t="s">
        <v>45</v>
      </c>
      <c r="K266" s="5" t="s">
        <v>46</v>
      </c>
      <c r="L266" s="53"/>
      <c r="M266" s="53">
        <v>96</v>
      </c>
      <c r="N266" s="53" t="s">
        <v>45</v>
      </c>
      <c r="O266" s="53" t="s">
        <v>45</v>
      </c>
      <c r="P266" s="54">
        <v>24.719101124</v>
      </c>
      <c r="Q266" s="5" t="s">
        <v>45</v>
      </c>
      <c r="R266" s="5" t="s">
        <v>45</v>
      </c>
      <c r="S266" s="5" t="s">
        <v>45</v>
      </c>
      <c r="T266" s="5" t="s">
        <v>46</v>
      </c>
      <c r="U266" s="53"/>
      <c r="V266" s="53">
        <v>5184</v>
      </c>
      <c r="W266" s="53">
        <v>434</v>
      </c>
      <c r="X266" s="53">
        <v>714</v>
      </c>
      <c r="Y266" s="53">
        <v>1238</v>
      </c>
      <c r="Z266" s="5">
        <f t="shared" si="51"/>
        <v>1</v>
      </c>
      <c r="AA266" s="5">
        <f t="shared" si="52"/>
        <v>1</v>
      </c>
      <c r="AB266" s="5">
        <f t="shared" si="53"/>
        <v>0</v>
      </c>
      <c r="AC266" s="5">
        <f t="shared" si="54"/>
        <v>0</v>
      </c>
      <c r="AD266" s="5">
        <f t="shared" si="55"/>
        <v>0</v>
      </c>
      <c r="AE266" s="5">
        <f t="shared" si="56"/>
        <v>0</v>
      </c>
      <c r="AF266" s="55" t="str">
        <f t="shared" si="57"/>
        <v>SRSA</v>
      </c>
      <c r="AG266" s="55">
        <f t="shared" si="58"/>
        <v>0</v>
      </c>
      <c r="AH266" s="55">
        <f t="shared" si="59"/>
        <v>0</v>
      </c>
      <c r="AI266" s="5">
        <f t="shared" si="60"/>
        <v>1</v>
      </c>
      <c r="AJ266" s="5">
        <f t="shared" si="61"/>
        <v>1</v>
      </c>
      <c r="AK266" s="5" t="str">
        <f t="shared" si="62"/>
        <v>Initial</v>
      </c>
      <c r="AL266" s="5" t="str">
        <f t="shared" si="63"/>
        <v>SRSA</v>
      </c>
      <c r="AM266" s="5">
        <f t="shared" si="64"/>
        <v>0</v>
      </c>
      <c r="AN266" s="5">
        <f t="shared" si="65"/>
        <v>0</v>
      </c>
      <c r="AO266" s="5">
        <f t="shared" si="66"/>
        <v>0</v>
      </c>
      <c r="AP266" s="58">
        <f t="shared" si="67"/>
        <v>7570</v>
      </c>
    </row>
    <row r="267" spans="1:42" s="5" customFormat="1" ht="12.75">
      <c r="A267" s="5">
        <v>3021030</v>
      </c>
      <c r="B267" s="5">
        <v>12</v>
      </c>
      <c r="C267" s="5" t="s">
        <v>683</v>
      </c>
      <c r="D267" s="5" t="s">
        <v>684</v>
      </c>
      <c r="E267" s="5" t="s">
        <v>451</v>
      </c>
      <c r="F267" s="50">
        <v>59725</v>
      </c>
      <c r="G267" s="51" t="s">
        <v>44</v>
      </c>
      <c r="H267" s="5">
        <v>4068343435</v>
      </c>
      <c r="I267" s="52">
        <v>7</v>
      </c>
      <c r="J267" s="52" t="s">
        <v>45</v>
      </c>
      <c r="K267" s="5" t="s">
        <v>46</v>
      </c>
      <c r="L267" s="53"/>
      <c r="M267" s="53">
        <v>4</v>
      </c>
      <c r="N267" s="53" t="s">
        <v>45</v>
      </c>
      <c r="O267" s="53" t="s">
        <v>45</v>
      </c>
      <c r="P267" s="54">
        <v>16.666666667</v>
      </c>
      <c r="Q267" s="5" t="s">
        <v>46</v>
      </c>
      <c r="R267" s="5" t="s">
        <v>45</v>
      </c>
      <c r="S267" s="5" t="s">
        <v>45</v>
      </c>
      <c r="T267" s="5" t="s">
        <v>46</v>
      </c>
      <c r="U267" s="53"/>
      <c r="V267" s="53">
        <v>2474</v>
      </c>
      <c r="W267" s="53">
        <v>607</v>
      </c>
      <c r="X267" s="53">
        <v>373</v>
      </c>
      <c r="Y267" s="53">
        <v>598</v>
      </c>
      <c r="Z267" s="5">
        <f aca="true" t="shared" si="68" ref="Z267:Z330">IF(OR(J267="YES",L267="YES"),1,0)</f>
        <v>1</v>
      </c>
      <c r="AA267" s="5">
        <f aca="true" t="shared" si="69" ref="AA267:AA330">IF(OR(M267&lt;600,N267="YES"),1,0)</f>
        <v>1</v>
      </c>
      <c r="AB267" s="5">
        <f aca="true" t="shared" si="70" ref="AB267:AB330">IF(AND(OR(J267="YES",L267="YES"),(Z267=0)),"Trouble",0)</f>
        <v>0</v>
      </c>
      <c r="AC267" s="5">
        <f aca="true" t="shared" si="71" ref="AC267:AC330">IF(AND(OR(M267&lt;600,N267="YES"),(AA267=0)),"Trouble",0)</f>
        <v>0</v>
      </c>
      <c r="AD267" s="5">
        <f aca="true" t="shared" si="72" ref="AD267:AD330">IF(AND(AND(J267="NO",L267="NO"),(O267="YES")),"Trouble",0)</f>
        <v>0</v>
      </c>
      <c r="AE267" s="5">
        <f aca="true" t="shared" si="73" ref="AE267:AE330">IF(AND(AND(M267&gt;=600,N267="NO"),(O267="YES")),"Trouble",0)</f>
        <v>0</v>
      </c>
      <c r="AF267" s="55" t="str">
        <f aca="true" t="shared" si="74" ref="AF267:AF330">IF(AND(Z267=1,AA267=1),"SRSA",0)</f>
        <v>SRSA</v>
      </c>
      <c r="AG267" s="55">
        <f aca="true" t="shared" si="75" ref="AG267:AG330">IF(AND(AF267=0,O267="YES"),"Trouble",0)</f>
        <v>0</v>
      </c>
      <c r="AH267" s="55">
        <f aca="true" t="shared" si="76" ref="AH267:AH330">IF(AND(AF267="SRSA",O267="NO"),"Trouble",0)</f>
        <v>0</v>
      </c>
      <c r="AI267" s="5">
        <f aca="true" t="shared" si="77" ref="AI267:AI330">IF(S267="YES",1,0)</f>
        <v>1</v>
      </c>
      <c r="AJ267" s="5">
        <f aca="true" t="shared" si="78" ref="AJ267:AJ330">IF(P267&gt;=20,1,0)</f>
        <v>0</v>
      </c>
      <c r="AK267" s="5">
        <f aca="true" t="shared" si="79" ref="AK267:AK330">IF(AND(AI267=1,AJ267=1),"Initial",0)</f>
        <v>0</v>
      </c>
      <c r="AL267" s="5">
        <f aca="true" t="shared" si="80" ref="AL267:AL330">IF(AND(AF267="SRSA",AK267="Initial"),"SRSA",0)</f>
        <v>0</v>
      </c>
      <c r="AM267" s="5">
        <f aca="true" t="shared" si="81" ref="AM267:AM330">IF(AND(AK267="Initial",AL267=0),"RLIS",0)</f>
        <v>0</v>
      </c>
      <c r="AN267" s="5">
        <f aca="true" t="shared" si="82" ref="AN267:AN330">IF(AND(AM267=0,U267="YES"),"Trouble",0)</f>
        <v>0</v>
      </c>
      <c r="AO267" s="5">
        <f aca="true" t="shared" si="83" ref="AO267:AO330">IF(AND(U267="NO",AM267="RLIS"),"Trouble",0)</f>
        <v>0</v>
      </c>
      <c r="AP267" s="58">
        <f t="shared" si="67"/>
        <v>4052</v>
      </c>
    </row>
    <row r="268" spans="1:42" s="40" customFormat="1" ht="12.75">
      <c r="A268" s="40">
        <v>3021240</v>
      </c>
      <c r="B268" s="40">
        <v>775</v>
      </c>
      <c r="C268" s="40" t="s">
        <v>688</v>
      </c>
      <c r="D268" s="40" t="s">
        <v>222</v>
      </c>
      <c r="E268" s="40" t="s">
        <v>689</v>
      </c>
      <c r="F268" s="41">
        <v>59255</v>
      </c>
      <c r="G268" s="42" t="s">
        <v>44</v>
      </c>
      <c r="H268" s="40">
        <v>4067685618</v>
      </c>
      <c r="I268" s="43">
        <v>7</v>
      </c>
      <c r="J268" s="43" t="s">
        <v>45</v>
      </c>
      <c r="K268" s="40" t="s">
        <v>46</v>
      </c>
      <c r="L268" s="44"/>
      <c r="M268" s="44">
        <v>674</v>
      </c>
      <c r="N268" s="44" t="s">
        <v>45</v>
      </c>
      <c r="O268" s="44" t="s">
        <v>45</v>
      </c>
      <c r="P268" s="45">
        <v>48.864994026</v>
      </c>
      <c r="Q268" s="40" t="s">
        <v>45</v>
      </c>
      <c r="R268" s="40" t="s">
        <v>46</v>
      </c>
      <c r="S268" s="40" t="s">
        <v>45</v>
      </c>
      <c r="T268" s="40" t="s">
        <v>46</v>
      </c>
      <c r="U268" s="44"/>
      <c r="V268" s="44">
        <v>123398</v>
      </c>
      <c r="W268" s="44">
        <v>19766</v>
      </c>
      <c r="X268" s="44">
        <v>14596</v>
      </c>
      <c r="Y268" s="44">
        <v>9099</v>
      </c>
      <c r="Z268" s="40">
        <f t="shared" si="68"/>
        <v>1</v>
      </c>
      <c r="AA268" s="40">
        <f t="shared" si="69"/>
        <v>1</v>
      </c>
      <c r="AB268" s="40">
        <f t="shared" si="70"/>
        <v>0</v>
      </c>
      <c r="AC268" s="40">
        <f t="shared" si="71"/>
        <v>0</v>
      </c>
      <c r="AD268" s="40">
        <f t="shared" si="72"/>
        <v>0</v>
      </c>
      <c r="AE268" s="40">
        <f t="shared" si="73"/>
        <v>0</v>
      </c>
      <c r="AF268" s="46" t="str">
        <f t="shared" si="74"/>
        <v>SRSA</v>
      </c>
      <c r="AG268" s="46">
        <f t="shared" si="75"/>
        <v>0</v>
      </c>
      <c r="AH268" s="46">
        <f t="shared" si="76"/>
        <v>0</v>
      </c>
      <c r="AI268" s="40">
        <f t="shared" si="77"/>
        <v>1</v>
      </c>
      <c r="AJ268" s="40">
        <f t="shared" si="78"/>
        <v>1</v>
      </c>
      <c r="AK268" s="40" t="str">
        <f t="shared" si="79"/>
        <v>Initial</v>
      </c>
      <c r="AL268" s="40" t="str">
        <f t="shared" si="80"/>
        <v>SRSA</v>
      </c>
      <c r="AM268" s="40">
        <f t="shared" si="81"/>
        <v>0</v>
      </c>
      <c r="AN268" s="40">
        <f t="shared" si="82"/>
        <v>0</v>
      </c>
      <c r="AO268" s="40">
        <f t="shared" si="83"/>
        <v>0</v>
      </c>
      <c r="AP268" s="58">
        <f t="shared" si="67"/>
        <v>166859</v>
      </c>
    </row>
    <row r="269" spans="1:42" s="5" customFormat="1" ht="12.75">
      <c r="A269" s="5">
        <v>3021270</v>
      </c>
      <c r="B269" s="5">
        <v>776</v>
      </c>
      <c r="C269" s="5" t="s">
        <v>690</v>
      </c>
      <c r="D269" s="5" t="s">
        <v>222</v>
      </c>
      <c r="E269" s="5" t="s">
        <v>689</v>
      </c>
      <c r="F269" s="50">
        <v>59255</v>
      </c>
      <c r="G269" s="51" t="s">
        <v>44</v>
      </c>
      <c r="H269" s="5">
        <v>4067685618</v>
      </c>
      <c r="I269" s="52">
        <v>7</v>
      </c>
      <c r="J269" s="52" t="s">
        <v>45</v>
      </c>
      <c r="K269" s="5" t="s">
        <v>46</v>
      </c>
      <c r="L269" s="53"/>
      <c r="M269" s="53">
        <v>225</v>
      </c>
      <c r="N269" s="53" t="s">
        <v>45</v>
      </c>
      <c r="O269" s="53" t="s">
        <v>45</v>
      </c>
      <c r="P269" s="54">
        <v>37.037037037</v>
      </c>
      <c r="Q269" s="5" t="s">
        <v>45</v>
      </c>
      <c r="R269" s="5" t="s">
        <v>46</v>
      </c>
      <c r="S269" s="5" t="s">
        <v>45</v>
      </c>
      <c r="T269" s="5" t="s">
        <v>46</v>
      </c>
      <c r="U269" s="53"/>
      <c r="V269" s="53">
        <v>24207</v>
      </c>
      <c r="W269" s="53">
        <v>3278</v>
      </c>
      <c r="X269" s="53">
        <v>3050</v>
      </c>
      <c r="Y269" s="53">
        <v>2410</v>
      </c>
      <c r="Z269" s="5">
        <f t="shared" si="68"/>
        <v>1</v>
      </c>
      <c r="AA269" s="5">
        <f t="shared" si="69"/>
        <v>1</v>
      </c>
      <c r="AB269" s="5">
        <f t="shared" si="70"/>
        <v>0</v>
      </c>
      <c r="AC269" s="5">
        <f t="shared" si="71"/>
        <v>0</v>
      </c>
      <c r="AD269" s="5">
        <f t="shared" si="72"/>
        <v>0</v>
      </c>
      <c r="AE269" s="5">
        <f t="shared" si="73"/>
        <v>0</v>
      </c>
      <c r="AF269" s="55" t="str">
        <f t="shared" si="74"/>
        <v>SRSA</v>
      </c>
      <c r="AG269" s="55">
        <f t="shared" si="75"/>
        <v>0</v>
      </c>
      <c r="AH269" s="55">
        <f t="shared" si="76"/>
        <v>0</v>
      </c>
      <c r="AI269" s="5">
        <f t="shared" si="77"/>
        <v>1</v>
      </c>
      <c r="AJ269" s="5">
        <f t="shared" si="78"/>
        <v>1</v>
      </c>
      <c r="AK269" s="5" t="str">
        <f t="shared" si="79"/>
        <v>Initial</v>
      </c>
      <c r="AL269" s="5" t="str">
        <f t="shared" si="80"/>
        <v>SRSA</v>
      </c>
      <c r="AM269" s="5">
        <f t="shared" si="81"/>
        <v>0</v>
      </c>
      <c r="AN269" s="5">
        <f t="shared" si="82"/>
        <v>0</v>
      </c>
      <c r="AO269" s="5">
        <f t="shared" si="83"/>
        <v>0</v>
      </c>
      <c r="AP269" s="58">
        <f aca="true" t="shared" si="84" ref="AP269:AP332">SUM(V269:Y269)</f>
        <v>32945</v>
      </c>
    </row>
    <row r="270" spans="1:42" s="5" customFormat="1" ht="12.75">
      <c r="A270" s="5">
        <v>3021330</v>
      </c>
      <c r="B270" s="5">
        <v>589</v>
      </c>
      <c r="C270" s="5" t="s">
        <v>691</v>
      </c>
      <c r="D270" s="5" t="s">
        <v>692</v>
      </c>
      <c r="E270" s="5" t="s">
        <v>175</v>
      </c>
      <c r="F270" s="50">
        <v>59823</v>
      </c>
      <c r="G270" s="51" t="s">
        <v>44</v>
      </c>
      <c r="H270" s="5">
        <v>4062445581</v>
      </c>
      <c r="I270" s="52">
        <v>7</v>
      </c>
      <c r="J270" s="52" t="s">
        <v>45</v>
      </c>
      <c r="K270" s="5" t="s">
        <v>46</v>
      </c>
      <c r="L270" s="53"/>
      <c r="M270" s="53">
        <v>100</v>
      </c>
      <c r="N270" s="53" t="s">
        <v>46</v>
      </c>
      <c r="O270" s="53" t="s">
        <v>45</v>
      </c>
      <c r="P270" s="54">
        <v>23.134328358</v>
      </c>
      <c r="Q270" s="5" t="s">
        <v>45</v>
      </c>
      <c r="R270" s="5" t="s">
        <v>46</v>
      </c>
      <c r="S270" s="5" t="s">
        <v>45</v>
      </c>
      <c r="T270" s="5" t="s">
        <v>46</v>
      </c>
      <c r="U270" s="53"/>
      <c r="V270" s="53">
        <v>15389</v>
      </c>
      <c r="W270" s="53">
        <v>2085</v>
      </c>
      <c r="X270" s="53">
        <v>2166</v>
      </c>
      <c r="Y270" s="53">
        <v>1324</v>
      </c>
      <c r="Z270" s="5">
        <f t="shared" si="68"/>
        <v>1</v>
      </c>
      <c r="AA270" s="5">
        <f t="shared" si="69"/>
        <v>1</v>
      </c>
      <c r="AB270" s="5">
        <f t="shared" si="70"/>
        <v>0</v>
      </c>
      <c r="AC270" s="5">
        <f t="shared" si="71"/>
        <v>0</v>
      </c>
      <c r="AD270" s="5">
        <f t="shared" si="72"/>
        <v>0</v>
      </c>
      <c r="AE270" s="5">
        <f t="shared" si="73"/>
        <v>0</v>
      </c>
      <c r="AF270" s="55" t="str">
        <f t="shared" si="74"/>
        <v>SRSA</v>
      </c>
      <c r="AG270" s="55">
        <f t="shared" si="75"/>
        <v>0</v>
      </c>
      <c r="AH270" s="55">
        <f t="shared" si="76"/>
        <v>0</v>
      </c>
      <c r="AI270" s="5">
        <f t="shared" si="77"/>
        <v>1</v>
      </c>
      <c r="AJ270" s="5">
        <f t="shared" si="78"/>
        <v>1</v>
      </c>
      <c r="AK270" s="5" t="str">
        <f t="shared" si="79"/>
        <v>Initial</v>
      </c>
      <c r="AL270" s="5" t="str">
        <f t="shared" si="80"/>
        <v>SRSA</v>
      </c>
      <c r="AM270" s="5">
        <f t="shared" si="81"/>
        <v>0</v>
      </c>
      <c r="AN270" s="5">
        <f t="shared" si="82"/>
        <v>0</v>
      </c>
      <c r="AO270" s="5">
        <f t="shared" si="83"/>
        <v>0</v>
      </c>
      <c r="AP270" s="58">
        <f t="shared" si="84"/>
        <v>20964</v>
      </c>
    </row>
    <row r="271" spans="1:42" s="5" customFormat="1" ht="12.75">
      <c r="A271" s="5">
        <v>3004860</v>
      </c>
      <c r="B271" s="5">
        <v>706</v>
      </c>
      <c r="C271" s="5" t="s">
        <v>192</v>
      </c>
      <c r="D271" s="5" t="s">
        <v>48</v>
      </c>
      <c r="E271" s="5" t="s">
        <v>49</v>
      </c>
      <c r="F271" s="50">
        <v>59317</v>
      </c>
      <c r="G271" s="51" t="s">
        <v>44</v>
      </c>
      <c r="H271" s="5">
        <v>4064362658</v>
      </c>
      <c r="I271" s="52">
        <v>7</v>
      </c>
      <c r="J271" s="52" t="s">
        <v>45</v>
      </c>
      <c r="K271" s="5" t="s">
        <v>46</v>
      </c>
      <c r="L271" s="53"/>
      <c r="M271" s="53">
        <v>142</v>
      </c>
      <c r="N271" s="53" t="s">
        <v>45</v>
      </c>
      <c r="O271" s="53" t="s">
        <v>45</v>
      </c>
      <c r="P271" s="54">
        <v>13.636363636</v>
      </c>
      <c r="Q271" s="5" t="s">
        <v>46</v>
      </c>
      <c r="R271" s="5" t="s">
        <v>46</v>
      </c>
      <c r="S271" s="5" t="s">
        <v>45</v>
      </c>
      <c r="T271" s="5" t="s">
        <v>46</v>
      </c>
      <c r="U271" s="53"/>
      <c r="V271" s="53">
        <v>4581</v>
      </c>
      <c r="W271" s="53">
        <v>0</v>
      </c>
      <c r="X271" s="53">
        <v>582</v>
      </c>
      <c r="Y271" s="53">
        <v>1205</v>
      </c>
      <c r="Z271" s="5">
        <f t="shared" si="68"/>
        <v>1</v>
      </c>
      <c r="AA271" s="5">
        <f t="shared" si="69"/>
        <v>1</v>
      </c>
      <c r="AB271" s="5">
        <f t="shared" si="70"/>
        <v>0</v>
      </c>
      <c r="AC271" s="5">
        <f t="shared" si="71"/>
        <v>0</v>
      </c>
      <c r="AD271" s="5">
        <f t="shared" si="72"/>
        <v>0</v>
      </c>
      <c r="AE271" s="5">
        <f t="shared" si="73"/>
        <v>0</v>
      </c>
      <c r="AF271" s="55" t="str">
        <f t="shared" si="74"/>
        <v>SRSA</v>
      </c>
      <c r="AG271" s="55">
        <f t="shared" si="75"/>
        <v>0</v>
      </c>
      <c r="AH271" s="55">
        <f t="shared" si="76"/>
        <v>0</v>
      </c>
      <c r="AI271" s="5">
        <f t="shared" si="77"/>
        <v>1</v>
      </c>
      <c r="AJ271" s="5">
        <f t="shared" si="78"/>
        <v>0</v>
      </c>
      <c r="AK271" s="5">
        <f t="shared" si="79"/>
        <v>0</v>
      </c>
      <c r="AL271" s="5">
        <f t="shared" si="80"/>
        <v>0</v>
      </c>
      <c r="AM271" s="5">
        <f t="shared" si="81"/>
        <v>0</v>
      </c>
      <c r="AN271" s="5">
        <f t="shared" si="82"/>
        <v>0</v>
      </c>
      <c r="AO271" s="5">
        <f t="shared" si="83"/>
        <v>0</v>
      </c>
      <c r="AP271" s="58">
        <f t="shared" si="84"/>
        <v>6368</v>
      </c>
    </row>
    <row r="272" spans="1:42" s="5" customFormat="1" ht="12.75">
      <c r="A272" s="5">
        <v>3021510</v>
      </c>
      <c r="B272" s="5">
        <v>894</v>
      </c>
      <c r="C272" s="5" t="s">
        <v>696</v>
      </c>
      <c r="D272" s="5" t="s">
        <v>697</v>
      </c>
      <c r="E272" s="5" t="s">
        <v>698</v>
      </c>
      <c r="F272" s="50">
        <v>59468</v>
      </c>
      <c r="G272" s="51" t="s">
        <v>44</v>
      </c>
      <c r="H272" s="5">
        <v>4064632251</v>
      </c>
      <c r="I272" s="52">
        <v>7</v>
      </c>
      <c r="J272" s="52" t="s">
        <v>45</v>
      </c>
      <c r="K272" s="5" t="s">
        <v>46</v>
      </c>
      <c r="L272" s="53"/>
      <c r="M272" s="53">
        <v>88</v>
      </c>
      <c r="N272" s="53" t="s">
        <v>45</v>
      </c>
      <c r="O272" s="53" t="s">
        <v>45</v>
      </c>
      <c r="P272" s="54">
        <v>22.033898305</v>
      </c>
      <c r="Q272" s="5" t="s">
        <v>45</v>
      </c>
      <c r="R272" s="5" t="s">
        <v>46</v>
      </c>
      <c r="S272" s="5" t="s">
        <v>45</v>
      </c>
      <c r="T272" s="5" t="s">
        <v>46</v>
      </c>
      <c r="U272" s="53"/>
      <c r="V272" s="53">
        <v>8764</v>
      </c>
      <c r="W272" s="53">
        <v>1009</v>
      </c>
      <c r="X272" s="53">
        <v>1053</v>
      </c>
      <c r="Y272" s="53">
        <v>1029</v>
      </c>
      <c r="Z272" s="5">
        <f t="shared" si="68"/>
        <v>1</v>
      </c>
      <c r="AA272" s="5">
        <f t="shared" si="69"/>
        <v>1</v>
      </c>
      <c r="AB272" s="5">
        <f t="shared" si="70"/>
        <v>0</v>
      </c>
      <c r="AC272" s="5">
        <f t="shared" si="71"/>
        <v>0</v>
      </c>
      <c r="AD272" s="5">
        <f t="shared" si="72"/>
        <v>0</v>
      </c>
      <c r="AE272" s="5">
        <f t="shared" si="73"/>
        <v>0</v>
      </c>
      <c r="AF272" s="55" t="str">
        <f t="shared" si="74"/>
        <v>SRSA</v>
      </c>
      <c r="AG272" s="55">
        <f t="shared" si="75"/>
        <v>0</v>
      </c>
      <c r="AH272" s="55">
        <f t="shared" si="76"/>
        <v>0</v>
      </c>
      <c r="AI272" s="5">
        <f t="shared" si="77"/>
        <v>1</v>
      </c>
      <c r="AJ272" s="5">
        <f t="shared" si="78"/>
        <v>1</v>
      </c>
      <c r="AK272" s="5" t="str">
        <f t="shared" si="79"/>
        <v>Initial</v>
      </c>
      <c r="AL272" s="5" t="str">
        <f t="shared" si="80"/>
        <v>SRSA</v>
      </c>
      <c r="AM272" s="5">
        <f t="shared" si="81"/>
        <v>0</v>
      </c>
      <c r="AN272" s="5">
        <f t="shared" si="82"/>
        <v>0</v>
      </c>
      <c r="AO272" s="5">
        <f t="shared" si="83"/>
        <v>0</v>
      </c>
      <c r="AP272" s="58">
        <f t="shared" si="84"/>
        <v>11855</v>
      </c>
    </row>
    <row r="273" spans="1:42" s="5" customFormat="1" ht="12.75">
      <c r="A273" s="5">
        <v>3021540</v>
      </c>
      <c r="B273" s="5">
        <v>895</v>
      </c>
      <c r="C273" s="5" t="s">
        <v>699</v>
      </c>
      <c r="D273" s="5" t="s">
        <v>697</v>
      </c>
      <c r="E273" s="5" t="s">
        <v>698</v>
      </c>
      <c r="F273" s="50">
        <v>59468</v>
      </c>
      <c r="G273" s="51" t="s">
        <v>44</v>
      </c>
      <c r="H273" s="5">
        <v>4064632251</v>
      </c>
      <c r="I273" s="52">
        <v>7</v>
      </c>
      <c r="J273" s="52" t="s">
        <v>45</v>
      </c>
      <c r="K273" s="5" t="s">
        <v>46</v>
      </c>
      <c r="L273" s="53"/>
      <c r="M273" s="53">
        <v>48</v>
      </c>
      <c r="N273" s="53" t="s">
        <v>45</v>
      </c>
      <c r="O273" s="53" t="s">
        <v>45</v>
      </c>
      <c r="P273" s="54">
        <v>30.303030303</v>
      </c>
      <c r="Q273" s="5" t="s">
        <v>45</v>
      </c>
      <c r="R273" s="5" t="s">
        <v>46</v>
      </c>
      <c r="S273" s="5" t="s">
        <v>45</v>
      </c>
      <c r="T273" s="5" t="s">
        <v>46</v>
      </c>
      <c r="U273" s="53"/>
      <c r="V273" s="53">
        <v>2982</v>
      </c>
      <c r="W273" s="53">
        <v>0</v>
      </c>
      <c r="X273" s="53">
        <v>256</v>
      </c>
      <c r="Y273" s="53">
        <v>545</v>
      </c>
      <c r="Z273" s="5">
        <f t="shared" si="68"/>
        <v>1</v>
      </c>
      <c r="AA273" s="5">
        <f t="shared" si="69"/>
        <v>1</v>
      </c>
      <c r="AB273" s="5">
        <f t="shared" si="70"/>
        <v>0</v>
      </c>
      <c r="AC273" s="5">
        <f t="shared" si="71"/>
        <v>0</v>
      </c>
      <c r="AD273" s="5">
        <f t="shared" si="72"/>
        <v>0</v>
      </c>
      <c r="AE273" s="5">
        <f t="shared" si="73"/>
        <v>0</v>
      </c>
      <c r="AF273" s="55" t="str">
        <f t="shared" si="74"/>
        <v>SRSA</v>
      </c>
      <c r="AG273" s="55">
        <f t="shared" si="75"/>
        <v>0</v>
      </c>
      <c r="AH273" s="55">
        <f t="shared" si="76"/>
        <v>0</v>
      </c>
      <c r="AI273" s="5">
        <f t="shared" si="77"/>
        <v>1</v>
      </c>
      <c r="AJ273" s="5">
        <f t="shared" si="78"/>
        <v>1</v>
      </c>
      <c r="AK273" s="5" t="str">
        <f t="shared" si="79"/>
        <v>Initial</v>
      </c>
      <c r="AL273" s="5" t="str">
        <f t="shared" si="80"/>
        <v>SRSA</v>
      </c>
      <c r="AM273" s="5">
        <f t="shared" si="81"/>
        <v>0</v>
      </c>
      <c r="AN273" s="5">
        <f t="shared" si="82"/>
        <v>0</v>
      </c>
      <c r="AO273" s="5">
        <f t="shared" si="83"/>
        <v>0</v>
      </c>
      <c r="AP273" s="58">
        <f t="shared" si="84"/>
        <v>3783</v>
      </c>
    </row>
    <row r="274" spans="1:42" s="40" customFormat="1" ht="12.75">
      <c r="A274" s="40">
        <v>3021720</v>
      </c>
      <c r="B274" s="40">
        <v>21</v>
      </c>
      <c r="C274" s="40" t="s">
        <v>700</v>
      </c>
      <c r="D274" s="40" t="s">
        <v>467</v>
      </c>
      <c r="E274" s="40" t="s">
        <v>468</v>
      </c>
      <c r="F274" s="41">
        <v>59066</v>
      </c>
      <c r="G274" s="42" t="s">
        <v>44</v>
      </c>
      <c r="H274" s="40">
        <v>4062597329</v>
      </c>
      <c r="I274" s="43">
        <v>7</v>
      </c>
      <c r="J274" s="43" t="s">
        <v>45</v>
      </c>
      <c r="K274" s="40" t="s">
        <v>46</v>
      </c>
      <c r="L274" s="44"/>
      <c r="M274" s="44">
        <v>53</v>
      </c>
      <c r="N274" s="44" t="s">
        <v>45</v>
      </c>
      <c r="O274" s="44" t="s">
        <v>45</v>
      </c>
      <c r="P274" s="45">
        <v>36.666666667</v>
      </c>
      <c r="Q274" s="40" t="s">
        <v>45</v>
      </c>
      <c r="R274" s="40" t="s">
        <v>46</v>
      </c>
      <c r="S274" s="40" t="s">
        <v>45</v>
      </c>
      <c r="T274" s="40" t="s">
        <v>46</v>
      </c>
      <c r="U274" s="44"/>
      <c r="V274" s="44">
        <v>33821</v>
      </c>
      <c r="W274" s="44">
        <v>5857</v>
      </c>
      <c r="X274" s="44">
        <v>4726</v>
      </c>
      <c r="Y274" s="44">
        <v>1512</v>
      </c>
      <c r="Z274" s="40">
        <f t="shared" si="68"/>
        <v>1</v>
      </c>
      <c r="AA274" s="40">
        <f t="shared" si="69"/>
        <v>1</v>
      </c>
      <c r="AB274" s="40">
        <f t="shared" si="70"/>
        <v>0</v>
      </c>
      <c r="AC274" s="40">
        <f t="shared" si="71"/>
        <v>0</v>
      </c>
      <c r="AD274" s="40">
        <f t="shared" si="72"/>
        <v>0</v>
      </c>
      <c r="AE274" s="40">
        <f t="shared" si="73"/>
        <v>0</v>
      </c>
      <c r="AF274" s="46" t="str">
        <f t="shared" si="74"/>
        <v>SRSA</v>
      </c>
      <c r="AG274" s="46">
        <f t="shared" si="75"/>
        <v>0</v>
      </c>
      <c r="AH274" s="46">
        <f t="shared" si="76"/>
        <v>0</v>
      </c>
      <c r="AI274" s="40">
        <f t="shared" si="77"/>
        <v>1</v>
      </c>
      <c r="AJ274" s="40">
        <f t="shared" si="78"/>
        <v>1</v>
      </c>
      <c r="AK274" s="40" t="str">
        <f t="shared" si="79"/>
        <v>Initial</v>
      </c>
      <c r="AL274" s="40" t="str">
        <f t="shared" si="80"/>
        <v>SRSA</v>
      </c>
      <c r="AM274" s="40">
        <f t="shared" si="81"/>
        <v>0</v>
      </c>
      <c r="AN274" s="40">
        <f t="shared" si="82"/>
        <v>0</v>
      </c>
      <c r="AO274" s="40">
        <f t="shared" si="83"/>
        <v>0</v>
      </c>
      <c r="AP274" s="58">
        <f t="shared" si="84"/>
        <v>45916</v>
      </c>
    </row>
    <row r="275" spans="1:42" s="5" customFormat="1" ht="12.75">
      <c r="A275" s="5">
        <v>3021850</v>
      </c>
      <c r="B275" s="5">
        <v>842</v>
      </c>
      <c r="C275" s="5" t="s">
        <v>701</v>
      </c>
      <c r="D275" s="5" t="s">
        <v>702</v>
      </c>
      <c r="E275" s="5" t="s">
        <v>703</v>
      </c>
      <c r="F275" s="50">
        <v>59748</v>
      </c>
      <c r="G275" s="51" t="s">
        <v>44</v>
      </c>
      <c r="H275" s="5">
        <v>4067825470</v>
      </c>
      <c r="I275" s="52">
        <v>7</v>
      </c>
      <c r="J275" s="52" t="s">
        <v>45</v>
      </c>
      <c r="K275" s="5" t="s">
        <v>46</v>
      </c>
      <c r="L275" s="53"/>
      <c r="M275" s="53">
        <v>128</v>
      </c>
      <c r="N275" s="53" t="s">
        <v>46</v>
      </c>
      <c r="O275" s="53" t="s">
        <v>45</v>
      </c>
      <c r="P275" s="54">
        <v>18.357487923</v>
      </c>
      <c r="Q275" s="5" t="s">
        <v>46</v>
      </c>
      <c r="R275" s="5" t="s">
        <v>46</v>
      </c>
      <c r="S275" s="5" t="s">
        <v>45</v>
      </c>
      <c r="T275" s="5" t="s">
        <v>46</v>
      </c>
      <c r="U275" s="53"/>
      <c r="V275" s="53">
        <v>4840</v>
      </c>
      <c r="W275" s="53">
        <v>0</v>
      </c>
      <c r="X275" s="53">
        <v>603</v>
      </c>
      <c r="Y275" s="53">
        <v>1238</v>
      </c>
      <c r="Z275" s="5">
        <f t="shared" si="68"/>
        <v>1</v>
      </c>
      <c r="AA275" s="5">
        <f t="shared" si="69"/>
        <v>1</v>
      </c>
      <c r="AB275" s="5">
        <f t="shared" si="70"/>
        <v>0</v>
      </c>
      <c r="AC275" s="5">
        <f t="shared" si="71"/>
        <v>0</v>
      </c>
      <c r="AD275" s="5">
        <f t="shared" si="72"/>
        <v>0</v>
      </c>
      <c r="AE275" s="5">
        <f t="shared" si="73"/>
        <v>0</v>
      </c>
      <c r="AF275" s="55" t="str">
        <f t="shared" si="74"/>
        <v>SRSA</v>
      </c>
      <c r="AG275" s="55">
        <f t="shared" si="75"/>
        <v>0</v>
      </c>
      <c r="AH275" s="55">
        <f t="shared" si="76"/>
        <v>0</v>
      </c>
      <c r="AI275" s="5">
        <f t="shared" si="77"/>
        <v>1</v>
      </c>
      <c r="AJ275" s="5">
        <f t="shared" si="78"/>
        <v>0</v>
      </c>
      <c r="AK275" s="5">
        <f t="shared" si="79"/>
        <v>0</v>
      </c>
      <c r="AL275" s="5">
        <f t="shared" si="80"/>
        <v>0</v>
      </c>
      <c r="AM275" s="5">
        <f t="shared" si="81"/>
        <v>0</v>
      </c>
      <c r="AN275" s="5">
        <f t="shared" si="82"/>
        <v>0</v>
      </c>
      <c r="AO275" s="5">
        <f t="shared" si="83"/>
        <v>0</v>
      </c>
      <c r="AP275" s="58">
        <f t="shared" si="84"/>
        <v>6681</v>
      </c>
    </row>
    <row r="276" spans="1:42" s="5" customFormat="1" ht="12.75">
      <c r="A276" s="5">
        <v>3021870</v>
      </c>
      <c r="B276" s="5">
        <v>858</v>
      </c>
      <c r="C276" s="5" t="s">
        <v>704</v>
      </c>
      <c r="D276" s="5" t="s">
        <v>511</v>
      </c>
      <c r="E276" s="5" t="s">
        <v>705</v>
      </c>
      <c r="F276" s="50">
        <v>59067</v>
      </c>
      <c r="G276" s="51" t="s">
        <v>44</v>
      </c>
      <c r="H276" s="5">
        <v>4066632216</v>
      </c>
      <c r="I276" s="52">
        <v>7</v>
      </c>
      <c r="J276" s="52" t="s">
        <v>45</v>
      </c>
      <c r="K276" s="5" t="s">
        <v>46</v>
      </c>
      <c r="L276" s="53"/>
      <c r="M276" s="53">
        <v>47</v>
      </c>
      <c r="N276" s="53" t="s">
        <v>45</v>
      </c>
      <c r="O276" s="53" t="s">
        <v>45</v>
      </c>
      <c r="P276" s="54">
        <v>30.952380952</v>
      </c>
      <c r="Q276" s="5" t="s">
        <v>45</v>
      </c>
      <c r="R276" s="5" t="s">
        <v>46</v>
      </c>
      <c r="S276" s="5" t="s">
        <v>45</v>
      </c>
      <c r="T276" s="5" t="s">
        <v>46</v>
      </c>
      <c r="U276" s="53"/>
      <c r="V276" s="53">
        <v>4095</v>
      </c>
      <c r="W276" s="53">
        <v>478</v>
      </c>
      <c r="X276" s="53">
        <v>578</v>
      </c>
      <c r="Y276" s="53">
        <v>775</v>
      </c>
      <c r="Z276" s="5">
        <f t="shared" si="68"/>
        <v>1</v>
      </c>
      <c r="AA276" s="5">
        <f t="shared" si="69"/>
        <v>1</v>
      </c>
      <c r="AB276" s="5">
        <f t="shared" si="70"/>
        <v>0</v>
      </c>
      <c r="AC276" s="5">
        <f t="shared" si="71"/>
        <v>0</v>
      </c>
      <c r="AD276" s="5">
        <f t="shared" si="72"/>
        <v>0</v>
      </c>
      <c r="AE276" s="5">
        <f t="shared" si="73"/>
        <v>0</v>
      </c>
      <c r="AF276" s="55" t="str">
        <f t="shared" si="74"/>
        <v>SRSA</v>
      </c>
      <c r="AG276" s="55">
        <f t="shared" si="75"/>
        <v>0</v>
      </c>
      <c r="AH276" s="55">
        <f t="shared" si="76"/>
        <v>0</v>
      </c>
      <c r="AI276" s="5">
        <f t="shared" si="77"/>
        <v>1</v>
      </c>
      <c r="AJ276" s="5">
        <f t="shared" si="78"/>
        <v>1</v>
      </c>
      <c r="AK276" s="5" t="str">
        <f t="shared" si="79"/>
        <v>Initial</v>
      </c>
      <c r="AL276" s="5" t="str">
        <f t="shared" si="80"/>
        <v>SRSA</v>
      </c>
      <c r="AM276" s="5">
        <f t="shared" si="81"/>
        <v>0</v>
      </c>
      <c r="AN276" s="5">
        <f t="shared" si="82"/>
        <v>0</v>
      </c>
      <c r="AO276" s="5">
        <f t="shared" si="83"/>
        <v>0</v>
      </c>
      <c r="AP276" s="58">
        <f t="shared" si="84"/>
        <v>5926</v>
      </c>
    </row>
    <row r="277" spans="1:42" s="5" customFormat="1" ht="12.75">
      <c r="A277" s="5">
        <v>3021900</v>
      </c>
      <c r="B277" s="5">
        <v>859</v>
      </c>
      <c r="C277" s="5" t="s">
        <v>706</v>
      </c>
      <c r="D277" s="5" t="s">
        <v>511</v>
      </c>
      <c r="E277" s="5" t="s">
        <v>705</v>
      </c>
      <c r="F277" s="50">
        <v>59067</v>
      </c>
      <c r="G277" s="51" t="s">
        <v>44</v>
      </c>
      <c r="H277" s="5">
        <v>4066632216</v>
      </c>
      <c r="I277" s="52">
        <v>7</v>
      </c>
      <c r="J277" s="52" t="s">
        <v>45</v>
      </c>
      <c r="K277" s="5" t="s">
        <v>46</v>
      </c>
      <c r="L277" s="53"/>
      <c r="M277" s="53">
        <v>27</v>
      </c>
      <c r="N277" s="53" t="s">
        <v>45</v>
      </c>
      <c r="O277" s="53" t="s">
        <v>45</v>
      </c>
      <c r="P277" s="54">
        <v>19.047619048</v>
      </c>
      <c r="Q277" s="5" t="s">
        <v>46</v>
      </c>
      <c r="R277" s="5" t="s">
        <v>45</v>
      </c>
      <c r="S277" s="5" t="s">
        <v>45</v>
      </c>
      <c r="T277" s="5" t="s">
        <v>46</v>
      </c>
      <c r="U277" s="53"/>
      <c r="V277" s="53">
        <v>2995</v>
      </c>
      <c r="W277" s="53">
        <v>469</v>
      </c>
      <c r="X277" s="53">
        <v>410</v>
      </c>
      <c r="Y277" s="53">
        <v>451</v>
      </c>
      <c r="Z277" s="5">
        <f t="shared" si="68"/>
        <v>1</v>
      </c>
      <c r="AA277" s="5">
        <f t="shared" si="69"/>
        <v>1</v>
      </c>
      <c r="AB277" s="5">
        <f t="shared" si="70"/>
        <v>0</v>
      </c>
      <c r="AC277" s="5">
        <f t="shared" si="71"/>
        <v>0</v>
      </c>
      <c r="AD277" s="5">
        <f t="shared" si="72"/>
        <v>0</v>
      </c>
      <c r="AE277" s="5">
        <f t="shared" si="73"/>
        <v>0</v>
      </c>
      <c r="AF277" s="55" t="str">
        <f t="shared" si="74"/>
        <v>SRSA</v>
      </c>
      <c r="AG277" s="55">
        <f t="shared" si="75"/>
        <v>0</v>
      </c>
      <c r="AH277" s="55">
        <f t="shared" si="76"/>
        <v>0</v>
      </c>
      <c r="AI277" s="5">
        <f t="shared" si="77"/>
        <v>1</v>
      </c>
      <c r="AJ277" s="5">
        <f t="shared" si="78"/>
        <v>0</v>
      </c>
      <c r="AK277" s="5">
        <f t="shared" si="79"/>
        <v>0</v>
      </c>
      <c r="AL277" s="5">
        <f t="shared" si="80"/>
        <v>0</v>
      </c>
      <c r="AM277" s="5">
        <f t="shared" si="81"/>
        <v>0</v>
      </c>
      <c r="AN277" s="5">
        <f t="shared" si="82"/>
        <v>0</v>
      </c>
      <c r="AO277" s="5">
        <f t="shared" si="83"/>
        <v>0</v>
      </c>
      <c r="AP277" s="58">
        <f t="shared" si="84"/>
        <v>4325</v>
      </c>
    </row>
    <row r="278" spans="1:42" s="5" customFormat="1" ht="12.75">
      <c r="A278" s="5">
        <v>3021960</v>
      </c>
      <c r="B278" s="5">
        <v>754</v>
      </c>
      <c r="C278" s="5" t="s">
        <v>707</v>
      </c>
      <c r="D278" s="5" t="s">
        <v>708</v>
      </c>
      <c r="E278" s="5" t="s">
        <v>206</v>
      </c>
      <c r="F278" s="50">
        <v>59270</v>
      </c>
      <c r="G278" s="51" t="s">
        <v>44</v>
      </c>
      <c r="H278" s="5">
        <v>4064821088</v>
      </c>
      <c r="I278" s="52">
        <v>7</v>
      </c>
      <c r="J278" s="52" t="s">
        <v>45</v>
      </c>
      <c r="K278" s="5" t="s">
        <v>45</v>
      </c>
      <c r="L278" s="53"/>
      <c r="M278" s="53">
        <v>55</v>
      </c>
      <c r="N278" s="53" t="s">
        <v>45</v>
      </c>
      <c r="O278" s="53" t="s">
        <v>45</v>
      </c>
      <c r="P278" s="54">
        <v>0</v>
      </c>
      <c r="Q278" s="5" t="s">
        <v>46</v>
      </c>
      <c r="R278" s="5" t="s">
        <v>46</v>
      </c>
      <c r="S278" s="5" t="s">
        <v>45</v>
      </c>
      <c r="T278" s="5" t="s">
        <v>46</v>
      </c>
      <c r="U278" s="53"/>
      <c r="V278" s="53">
        <v>4471</v>
      </c>
      <c r="W278" s="53">
        <v>368</v>
      </c>
      <c r="X278" s="53">
        <v>489</v>
      </c>
      <c r="Y278" s="53">
        <v>807</v>
      </c>
      <c r="Z278" s="5">
        <f t="shared" si="68"/>
        <v>1</v>
      </c>
      <c r="AA278" s="5">
        <f t="shared" si="69"/>
        <v>1</v>
      </c>
      <c r="AB278" s="5">
        <f t="shared" si="70"/>
        <v>0</v>
      </c>
      <c r="AC278" s="5">
        <f t="shared" si="71"/>
        <v>0</v>
      </c>
      <c r="AD278" s="5">
        <f t="shared" si="72"/>
        <v>0</v>
      </c>
      <c r="AE278" s="5">
        <f t="shared" si="73"/>
        <v>0</v>
      </c>
      <c r="AF278" s="55" t="str">
        <f t="shared" si="74"/>
        <v>SRSA</v>
      </c>
      <c r="AG278" s="55">
        <f t="shared" si="75"/>
        <v>0</v>
      </c>
      <c r="AH278" s="55">
        <f t="shared" si="76"/>
        <v>0</v>
      </c>
      <c r="AI278" s="5">
        <f t="shared" si="77"/>
        <v>1</v>
      </c>
      <c r="AJ278" s="5">
        <f t="shared" si="78"/>
        <v>0</v>
      </c>
      <c r="AK278" s="5">
        <f t="shared" si="79"/>
        <v>0</v>
      </c>
      <c r="AL278" s="5">
        <f t="shared" si="80"/>
        <v>0</v>
      </c>
      <c r="AM278" s="5">
        <f t="shared" si="81"/>
        <v>0</v>
      </c>
      <c r="AN278" s="5">
        <f t="shared" si="82"/>
        <v>0</v>
      </c>
      <c r="AO278" s="5">
        <f t="shared" si="83"/>
        <v>0</v>
      </c>
      <c r="AP278" s="58">
        <f t="shared" si="84"/>
        <v>6135</v>
      </c>
    </row>
    <row r="279" spans="1:42" s="5" customFormat="1" ht="12.75">
      <c r="A279" s="5">
        <v>3022020</v>
      </c>
      <c r="B279" s="5">
        <v>471</v>
      </c>
      <c r="C279" s="5" t="s">
        <v>709</v>
      </c>
      <c r="D279" s="5" t="s">
        <v>710</v>
      </c>
      <c r="E279" s="5" t="s">
        <v>711</v>
      </c>
      <c r="F279" s="50">
        <v>59469</v>
      </c>
      <c r="G279" s="51" t="s">
        <v>44</v>
      </c>
      <c r="H279" s="5">
        <v>4067384385</v>
      </c>
      <c r="I279" s="52">
        <v>7</v>
      </c>
      <c r="J279" s="52" t="s">
        <v>45</v>
      </c>
      <c r="K279" s="5" t="s">
        <v>46</v>
      </c>
      <c r="L279" s="53"/>
      <c r="M279" s="53">
        <v>11</v>
      </c>
      <c r="N279" s="53" t="s">
        <v>45</v>
      </c>
      <c r="O279" s="53" t="s">
        <v>45</v>
      </c>
      <c r="P279" s="54">
        <v>21.739130435</v>
      </c>
      <c r="Q279" s="5" t="s">
        <v>45</v>
      </c>
      <c r="R279" s="5" t="s">
        <v>46</v>
      </c>
      <c r="S279" s="5" t="s">
        <v>45</v>
      </c>
      <c r="T279" s="5" t="s">
        <v>46</v>
      </c>
      <c r="U279" s="53"/>
      <c r="V279" s="53">
        <v>1490</v>
      </c>
      <c r="W279" s="53">
        <v>0</v>
      </c>
      <c r="X279" s="53">
        <v>34</v>
      </c>
      <c r="Y279" s="53">
        <v>574</v>
      </c>
      <c r="Z279" s="5">
        <f t="shared" si="68"/>
        <v>1</v>
      </c>
      <c r="AA279" s="5">
        <f t="shared" si="69"/>
        <v>1</v>
      </c>
      <c r="AB279" s="5">
        <f t="shared" si="70"/>
        <v>0</v>
      </c>
      <c r="AC279" s="5">
        <f t="shared" si="71"/>
        <v>0</v>
      </c>
      <c r="AD279" s="5">
        <f t="shared" si="72"/>
        <v>0</v>
      </c>
      <c r="AE279" s="5">
        <f t="shared" si="73"/>
        <v>0</v>
      </c>
      <c r="AF279" s="55" t="str">
        <f t="shared" si="74"/>
        <v>SRSA</v>
      </c>
      <c r="AG279" s="55">
        <f t="shared" si="75"/>
        <v>0</v>
      </c>
      <c r="AH279" s="55">
        <f t="shared" si="76"/>
        <v>0</v>
      </c>
      <c r="AI279" s="5">
        <f t="shared" si="77"/>
        <v>1</v>
      </c>
      <c r="AJ279" s="5">
        <f t="shared" si="78"/>
        <v>1</v>
      </c>
      <c r="AK279" s="5" t="str">
        <f t="shared" si="79"/>
        <v>Initial</v>
      </c>
      <c r="AL279" s="5" t="str">
        <f t="shared" si="80"/>
        <v>SRSA</v>
      </c>
      <c r="AM279" s="5">
        <f t="shared" si="81"/>
        <v>0</v>
      </c>
      <c r="AN279" s="5">
        <f t="shared" si="82"/>
        <v>0</v>
      </c>
      <c r="AO279" s="5">
        <f t="shared" si="83"/>
        <v>0</v>
      </c>
      <c r="AP279" s="58">
        <f t="shared" si="84"/>
        <v>2098</v>
      </c>
    </row>
    <row r="280" spans="1:42" s="5" customFormat="1" ht="12.75">
      <c r="A280" s="5">
        <v>3022080</v>
      </c>
      <c r="B280" s="5">
        <v>56</v>
      </c>
      <c r="C280" s="5" t="s">
        <v>712</v>
      </c>
      <c r="D280" s="5" t="s">
        <v>713</v>
      </c>
      <c r="E280" s="5" t="s">
        <v>714</v>
      </c>
      <c r="F280" s="50">
        <v>59068</v>
      </c>
      <c r="G280" s="51" t="s">
        <v>44</v>
      </c>
      <c r="H280" s="5">
        <v>4064461804</v>
      </c>
      <c r="I280" s="52">
        <v>7</v>
      </c>
      <c r="J280" s="52" t="s">
        <v>45</v>
      </c>
      <c r="K280" s="5" t="s">
        <v>46</v>
      </c>
      <c r="L280" s="53"/>
      <c r="M280" s="53">
        <v>324</v>
      </c>
      <c r="N280" s="53" t="s">
        <v>45</v>
      </c>
      <c r="O280" s="53" t="s">
        <v>45</v>
      </c>
      <c r="P280" s="54">
        <v>3.8147138965</v>
      </c>
      <c r="Q280" s="5" t="s">
        <v>46</v>
      </c>
      <c r="R280" s="5" t="s">
        <v>46</v>
      </c>
      <c r="S280" s="5" t="s">
        <v>45</v>
      </c>
      <c r="T280" s="5" t="s">
        <v>46</v>
      </c>
      <c r="U280" s="53"/>
      <c r="V280" s="53">
        <v>29150</v>
      </c>
      <c r="W280" s="53">
        <v>3041</v>
      </c>
      <c r="X280" s="53">
        <v>3842</v>
      </c>
      <c r="Y280" s="53">
        <v>3344</v>
      </c>
      <c r="Z280" s="5">
        <f t="shared" si="68"/>
        <v>1</v>
      </c>
      <c r="AA280" s="5">
        <f t="shared" si="69"/>
        <v>1</v>
      </c>
      <c r="AB280" s="5">
        <f t="shared" si="70"/>
        <v>0</v>
      </c>
      <c r="AC280" s="5">
        <f t="shared" si="71"/>
        <v>0</v>
      </c>
      <c r="AD280" s="5">
        <f t="shared" si="72"/>
        <v>0</v>
      </c>
      <c r="AE280" s="5">
        <f t="shared" si="73"/>
        <v>0</v>
      </c>
      <c r="AF280" s="55" t="str">
        <f t="shared" si="74"/>
        <v>SRSA</v>
      </c>
      <c r="AG280" s="55">
        <f t="shared" si="75"/>
        <v>0</v>
      </c>
      <c r="AH280" s="55">
        <f t="shared" si="76"/>
        <v>0</v>
      </c>
      <c r="AI280" s="5">
        <f t="shared" si="77"/>
        <v>1</v>
      </c>
      <c r="AJ280" s="5">
        <f t="shared" si="78"/>
        <v>0</v>
      </c>
      <c r="AK280" s="5">
        <f t="shared" si="79"/>
        <v>0</v>
      </c>
      <c r="AL280" s="5">
        <f t="shared" si="80"/>
        <v>0</v>
      </c>
      <c r="AM280" s="5">
        <f t="shared" si="81"/>
        <v>0</v>
      </c>
      <c r="AN280" s="5">
        <f t="shared" si="82"/>
        <v>0</v>
      </c>
      <c r="AO280" s="5">
        <f t="shared" si="83"/>
        <v>0</v>
      </c>
      <c r="AP280" s="58">
        <f t="shared" si="84"/>
        <v>39377</v>
      </c>
    </row>
    <row r="281" spans="1:42" s="5" customFormat="1" ht="12.75">
      <c r="A281" s="5">
        <v>3022110</v>
      </c>
      <c r="B281" s="5">
        <v>57</v>
      </c>
      <c r="C281" s="5" t="s">
        <v>715</v>
      </c>
      <c r="D281" s="5" t="s">
        <v>713</v>
      </c>
      <c r="E281" s="5" t="s">
        <v>714</v>
      </c>
      <c r="F281" s="50">
        <v>59068</v>
      </c>
      <c r="G281" s="51" t="s">
        <v>44</v>
      </c>
      <c r="H281" s="5">
        <v>4064461903</v>
      </c>
      <c r="I281" s="52">
        <v>7</v>
      </c>
      <c r="J281" s="52" t="s">
        <v>45</v>
      </c>
      <c r="K281" s="5" t="s">
        <v>46</v>
      </c>
      <c r="L281" s="53"/>
      <c r="M281" s="53">
        <v>164</v>
      </c>
      <c r="N281" s="53" t="s">
        <v>45</v>
      </c>
      <c r="O281" s="53" t="s">
        <v>45</v>
      </c>
      <c r="P281" s="54">
        <v>14.054054054</v>
      </c>
      <c r="Q281" s="5" t="s">
        <v>46</v>
      </c>
      <c r="R281" s="5" t="s">
        <v>46</v>
      </c>
      <c r="S281" s="5" t="s">
        <v>45</v>
      </c>
      <c r="T281" s="5" t="s">
        <v>46</v>
      </c>
      <c r="U281" s="53"/>
      <c r="V281" s="53">
        <v>8639</v>
      </c>
      <c r="W281" s="53">
        <v>640</v>
      </c>
      <c r="X281" s="53">
        <v>1351</v>
      </c>
      <c r="Y281" s="53">
        <v>1656</v>
      </c>
      <c r="Z281" s="5">
        <f t="shared" si="68"/>
        <v>1</v>
      </c>
      <c r="AA281" s="5">
        <f t="shared" si="69"/>
        <v>1</v>
      </c>
      <c r="AB281" s="5">
        <f t="shared" si="70"/>
        <v>0</v>
      </c>
      <c r="AC281" s="5">
        <f t="shared" si="71"/>
        <v>0</v>
      </c>
      <c r="AD281" s="5">
        <f t="shared" si="72"/>
        <v>0</v>
      </c>
      <c r="AE281" s="5">
        <f t="shared" si="73"/>
        <v>0</v>
      </c>
      <c r="AF281" s="55" t="str">
        <f t="shared" si="74"/>
        <v>SRSA</v>
      </c>
      <c r="AG281" s="55">
        <f t="shared" si="75"/>
        <v>0</v>
      </c>
      <c r="AH281" s="55">
        <f t="shared" si="76"/>
        <v>0</v>
      </c>
      <c r="AI281" s="5">
        <f t="shared" si="77"/>
        <v>1</v>
      </c>
      <c r="AJ281" s="5">
        <f t="shared" si="78"/>
        <v>0</v>
      </c>
      <c r="AK281" s="5">
        <f t="shared" si="79"/>
        <v>0</v>
      </c>
      <c r="AL281" s="5">
        <f t="shared" si="80"/>
        <v>0</v>
      </c>
      <c r="AM281" s="5">
        <f t="shared" si="81"/>
        <v>0</v>
      </c>
      <c r="AN281" s="5">
        <f t="shared" si="82"/>
        <v>0</v>
      </c>
      <c r="AO281" s="5">
        <f t="shared" si="83"/>
        <v>0</v>
      </c>
      <c r="AP281" s="58">
        <f t="shared" si="84"/>
        <v>12286</v>
      </c>
    </row>
    <row r="282" spans="1:42" s="5" customFormat="1" ht="12.75">
      <c r="A282" s="5">
        <v>3022230</v>
      </c>
      <c r="B282" s="5">
        <v>850</v>
      </c>
      <c r="C282" s="5" t="s">
        <v>716</v>
      </c>
      <c r="D282" s="5" t="s">
        <v>717</v>
      </c>
      <c r="E282" s="5" t="s">
        <v>718</v>
      </c>
      <c r="F282" s="50">
        <v>59069</v>
      </c>
      <c r="G282" s="51" t="s">
        <v>44</v>
      </c>
      <c r="H282" s="5">
        <v>4063262245</v>
      </c>
      <c r="I282" s="52">
        <v>7</v>
      </c>
      <c r="J282" s="52" t="s">
        <v>45</v>
      </c>
      <c r="K282" s="5" t="s">
        <v>46</v>
      </c>
      <c r="L282" s="53"/>
      <c r="M282" s="53">
        <v>69</v>
      </c>
      <c r="N282" s="53" t="s">
        <v>45</v>
      </c>
      <c r="O282" s="53" t="s">
        <v>45</v>
      </c>
      <c r="P282" s="54">
        <v>24.096385542</v>
      </c>
      <c r="Q282" s="5" t="s">
        <v>45</v>
      </c>
      <c r="R282" s="5" t="s">
        <v>46</v>
      </c>
      <c r="S282" s="5" t="s">
        <v>45</v>
      </c>
      <c r="T282" s="5" t="s">
        <v>46</v>
      </c>
      <c r="U282" s="53"/>
      <c r="V282" s="53">
        <v>10672</v>
      </c>
      <c r="W282" s="53">
        <v>1924</v>
      </c>
      <c r="X282" s="53">
        <v>1395</v>
      </c>
      <c r="Y282" s="53">
        <v>1082</v>
      </c>
      <c r="Z282" s="5">
        <f t="shared" si="68"/>
        <v>1</v>
      </c>
      <c r="AA282" s="5">
        <f t="shared" si="69"/>
        <v>1</v>
      </c>
      <c r="AB282" s="5">
        <f t="shared" si="70"/>
        <v>0</v>
      </c>
      <c r="AC282" s="5">
        <f t="shared" si="71"/>
        <v>0</v>
      </c>
      <c r="AD282" s="5">
        <f t="shared" si="72"/>
        <v>0</v>
      </c>
      <c r="AE282" s="5">
        <f t="shared" si="73"/>
        <v>0</v>
      </c>
      <c r="AF282" s="55" t="str">
        <f t="shared" si="74"/>
        <v>SRSA</v>
      </c>
      <c r="AG282" s="55">
        <f t="shared" si="75"/>
        <v>0</v>
      </c>
      <c r="AH282" s="55">
        <f t="shared" si="76"/>
        <v>0</v>
      </c>
      <c r="AI282" s="5">
        <f t="shared" si="77"/>
        <v>1</v>
      </c>
      <c r="AJ282" s="5">
        <f t="shared" si="78"/>
        <v>1</v>
      </c>
      <c r="AK282" s="5" t="str">
        <f t="shared" si="79"/>
        <v>Initial</v>
      </c>
      <c r="AL282" s="5" t="str">
        <f t="shared" si="80"/>
        <v>SRSA</v>
      </c>
      <c r="AM282" s="5">
        <f t="shared" si="81"/>
        <v>0</v>
      </c>
      <c r="AN282" s="5">
        <f t="shared" si="82"/>
        <v>0</v>
      </c>
      <c r="AO282" s="5">
        <f t="shared" si="83"/>
        <v>0</v>
      </c>
      <c r="AP282" s="58">
        <f t="shared" si="84"/>
        <v>15073</v>
      </c>
    </row>
    <row r="283" spans="1:42" s="5" customFormat="1" ht="12.75">
      <c r="A283" s="5">
        <v>3022260</v>
      </c>
      <c r="B283" s="5">
        <v>851</v>
      </c>
      <c r="C283" s="5" t="s">
        <v>719</v>
      </c>
      <c r="D283" s="5" t="s">
        <v>717</v>
      </c>
      <c r="E283" s="5" t="s">
        <v>718</v>
      </c>
      <c r="F283" s="50">
        <v>59069</v>
      </c>
      <c r="G283" s="51" t="s">
        <v>44</v>
      </c>
      <c r="H283" s="5">
        <v>4063262245</v>
      </c>
      <c r="I283" s="52">
        <v>7</v>
      </c>
      <c r="J283" s="52" t="s">
        <v>45</v>
      </c>
      <c r="K283" s="5" t="s">
        <v>46</v>
      </c>
      <c r="L283" s="53"/>
      <c r="M283" s="53">
        <v>40</v>
      </c>
      <c r="N283" s="53" t="s">
        <v>45</v>
      </c>
      <c r="O283" s="53" t="s">
        <v>45</v>
      </c>
      <c r="P283" s="54">
        <v>14.285714286</v>
      </c>
      <c r="Q283" s="5" t="s">
        <v>46</v>
      </c>
      <c r="R283" s="5" t="s">
        <v>45</v>
      </c>
      <c r="S283" s="5" t="s">
        <v>45</v>
      </c>
      <c r="T283" s="5" t="s">
        <v>46</v>
      </c>
      <c r="U283" s="53"/>
      <c r="V283" s="53">
        <v>2419</v>
      </c>
      <c r="W283" s="53">
        <v>0</v>
      </c>
      <c r="X283" s="53">
        <v>159</v>
      </c>
      <c r="Y283" s="53">
        <v>443</v>
      </c>
      <c r="Z283" s="5">
        <f t="shared" si="68"/>
        <v>1</v>
      </c>
      <c r="AA283" s="5">
        <f t="shared" si="69"/>
        <v>1</v>
      </c>
      <c r="AB283" s="5">
        <f t="shared" si="70"/>
        <v>0</v>
      </c>
      <c r="AC283" s="5">
        <f t="shared" si="71"/>
        <v>0</v>
      </c>
      <c r="AD283" s="5">
        <f t="shared" si="72"/>
        <v>0</v>
      </c>
      <c r="AE283" s="5">
        <f t="shared" si="73"/>
        <v>0</v>
      </c>
      <c r="AF283" s="55" t="str">
        <f t="shared" si="74"/>
        <v>SRSA</v>
      </c>
      <c r="AG283" s="55">
        <f t="shared" si="75"/>
        <v>0</v>
      </c>
      <c r="AH283" s="55">
        <f t="shared" si="76"/>
        <v>0</v>
      </c>
      <c r="AI283" s="5">
        <f t="shared" si="77"/>
        <v>1</v>
      </c>
      <c r="AJ283" s="5">
        <f t="shared" si="78"/>
        <v>0</v>
      </c>
      <c r="AK283" s="5">
        <f t="shared" si="79"/>
        <v>0</v>
      </c>
      <c r="AL283" s="5">
        <f t="shared" si="80"/>
        <v>0</v>
      </c>
      <c r="AM283" s="5">
        <f t="shared" si="81"/>
        <v>0</v>
      </c>
      <c r="AN283" s="5">
        <f t="shared" si="82"/>
        <v>0</v>
      </c>
      <c r="AO283" s="5">
        <f t="shared" si="83"/>
        <v>0</v>
      </c>
      <c r="AP283" s="58">
        <f t="shared" si="84"/>
        <v>3021</v>
      </c>
    </row>
    <row r="284" spans="1:42" s="5" customFormat="1" ht="12.75">
      <c r="A284" s="5">
        <v>3022290</v>
      </c>
      <c r="B284" s="5">
        <v>15</v>
      </c>
      <c r="C284" s="5" t="s">
        <v>720</v>
      </c>
      <c r="D284" s="5" t="s">
        <v>721</v>
      </c>
      <c r="E284" s="5" t="s">
        <v>722</v>
      </c>
      <c r="F284" s="50">
        <v>59732</v>
      </c>
      <c r="G284" s="51" t="s">
        <v>44</v>
      </c>
      <c r="H284" s="5">
        <v>4066836322</v>
      </c>
      <c r="I284" s="52">
        <v>7</v>
      </c>
      <c r="J284" s="52" t="s">
        <v>45</v>
      </c>
      <c r="K284" s="5" t="s">
        <v>46</v>
      </c>
      <c r="L284" s="53"/>
      <c r="M284" s="53">
        <v>18</v>
      </c>
      <c r="N284" s="53" t="s">
        <v>45</v>
      </c>
      <c r="O284" s="53" t="s">
        <v>45</v>
      </c>
      <c r="P284" s="54">
        <v>15.384615385</v>
      </c>
      <c r="Q284" s="5" t="s">
        <v>46</v>
      </c>
      <c r="R284" s="5" t="s">
        <v>45</v>
      </c>
      <c r="S284" s="5" t="s">
        <v>45</v>
      </c>
      <c r="T284" s="5" t="s">
        <v>46</v>
      </c>
      <c r="U284" s="53"/>
      <c r="V284" s="53">
        <v>1634</v>
      </c>
      <c r="W284" s="53">
        <v>119</v>
      </c>
      <c r="X284" s="53">
        <v>174</v>
      </c>
      <c r="Y284" s="53">
        <v>635</v>
      </c>
      <c r="Z284" s="5">
        <f t="shared" si="68"/>
        <v>1</v>
      </c>
      <c r="AA284" s="5">
        <f t="shared" si="69"/>
        <v>1</v>
      </c>
      <c r="AB284" s="5">
        <f t="shared" si="70"/>
        <v>0</v>
      </c>
      <c r="AC284" s="5">
        <f t="shared" si="71"/>
        <v>0</v>
      </c>
      <c r="AD284" s="5">
        <f t="shared" si="72"/>
        <v>0</v>
      </c>
      <c r="AE284" s="5">
        <f t="shared" si="73"/>
        <v>0</v>
      </c>
      <c r="AF284" s="55" t="str">
        <f t="shared" si="74"/>
        <v>SRSA</v>
      </c>
      <c r="AG284" s="55">
        <f t="shared" si="75"/>
        <v>0</v>
      </c>
      <c r="AH284" s="55">
        <f t="shared" si="76"/>
        <v>0</v>
      </c>
      <c r="AI284" s="5">
        <f t="shared" si="77"/>
        <v>1</v>
      </c>
      <c r="AJ284" s="5">
        <f t="shared" si="78"/>
        <v>0</v>
      </c>
      <c r="AK284" s="5">
        <f t="shared" si="79"/>
        <v>0</v>
      </c>
      <c r="AL284" s="5">
        <f t="shared" si="80"/>
        <v>0</v>
      </c>
      <c r="AM284" s="5">
        <f t="shared" si="81"/>
        <v>0</v>
      </c>
      <c r="AN284" s="5">
        <f t="shared" si="82"/>
        <v>0</v>
      </c>
      <c r="AO284" s="5">
        <f t="shared" si="83"/>
        <v>0</v>
      </c>
      <c r="AP284" s="58">
        <f t="shared" si="84"/>
        <v>2562</v>
      </c>
    </row>
    <row r="285" spans="1:42" s="5" customFormat="1" ht="12.75">
      <c r="A285" s="5">
        <v>3022370</v>
      </c>
      <c r="B285" s="5">
        <v>227</v>
      </c>
      <c r="C285" s="5" t="s">
        <v>723</v>
      </c>
      <c r="D285" s="5" t="s">
        <v>724</v>
      </c>
      <c r="E285" s="5" t="s">
        <v>725</v>
      </c>
      <c r="F285" s="50">
        <v>59259</v>
      </c>
      <c r="G285" s="51">
        <v>60</v>
      </c>
      <c r="H285" s="5">
        <v>4067735523</v>
      </c>
      <c r="I285" s="52">
        <v>7</v>
      </c>
      <c r="J285" s="52" t="s">
        <v>45</v>
      </c>
      <c r="K285" s="5" t="s">
        <v>46</v>
      </c>
      <c r="L285" s="53"/>
      <c r="M285" s="53">
        <v>52</v>
      </c>
      <c r="N285" s="53" t="s">
        <v>45</v>
      </c>
      <c r="O285" s="53" t="s">
        <v>45</v>
      </c>
      <c r="P285" s="54">
        <v>22.580645161</v>
      </c>
      <c r="Q285" s="5" t="s">
        <v>45</v>
      </c>
      <c r="R285" s="5" t="s">
        <v>46</v>
      </c>
      <c r="S285" s="5" t="s">
        <v>45</v>
      </c>
      <c r="T285" s="5" t="s">
        <v>46</v>
      </c>
      <c r="U285" s="53"/>
      <c r="V285" s="53">
        <v>7333</v>
      </c>
      <c r="W285" s="53">
        <v>990</v>
      </c>
      <c r="X285" s="53">
        <v>872</v>
      </c>
      <c r="Y285" s="53">
        <v>877</v>
      </c>
      <c r="Z285" s="5">
        <f t="shared" si="68"/>
        <v>1</v>
      </c>
      <c r="AA285" s="5">
        <f t="shared" si="69"/>
        <v>1</v>
      </c>
      <c r="AB285" s="5">
        <f t="shared" si="70"/>
        <v>0</v>
      </c>
      <c r="AC285" s="5">
        <f t="shared" si="71"/>
        <v>0</v>
      </c>
      <c r="AD285" s="5">
        <f t="shared" si="72"/>
        <v>0</v>
      </c>
      <c r="AE285" s="5">
        <f t="shared" si="73"/>
        <v>0</v>
      </c>
      <c r="AF285" s="55" t="str">
        <f t="shared" si="74"/>
        <v>SRSA</v>
      </c>
      <c r="AG285" s="55">
        <f t="shared" si="75"/>
        <v>0</v>
      </c>
      <c r="AH285" s="55">
        <f t="shared" si="76"/>
        <v>0</v>
      </c>
      <c r="AI285" s="5">
        <f t="shared" si="77"/>
        <v>1</v>
      </c>
      <c r="AJ285" s="5">
        <f t="shared" si="78"/>
        <v>1</v>
      </c>
      <c r="AK285" s="5" t="str">
        <f t="shared" si="79"/>
        <v>Initial</v>
      </c>
      <c r="AL285" s="5" t="str">
        <f t="shared" si="80"/>
        <v>SRSA</v>
      </c>
      <c r="AM285" s="5">
        <f t="shared" si="81"/>
        <v>0</v>
      </c>
      <c r="AN285" s="5">
        <f t="shared" si="82"/>
        <v>0</v>
      </c>
      <c r="AO285" s="5">
        <f t="shared" si="83"/>
        <v>0</v>
      </c>
      <c r="AP285" s="58">
        <f t="shared" si="84"/>
        <v>10072</v>
      </c>
    </row>
    <row r="286" spans="1:42" s="5" customFormat="1" ht="12.75">
      <c r="A286" s="5">
        <v>3022410</v>
      </c>
      <c r="B286" s="5">
        <v>228</v>
      </c>
      <c r="C286" s="5" t="s">
        <v>726</v>
      </c>
      <c r="D286" s="5" t="s">
        <v>724</v>
      </c>
      <c r="E286" s="5" t="s">
        <v>725</v>
      </c>
      <c r="F286" s="50">
        <v>59259</v>
      </c>
      <c r="G286" s="51">
        <v>60</v>
      </c>
      <c r="H286" s="5">
        <v>4067735523</v>
      </c>
      <c r="I286" s="52">
        <v>7</v>
      </c>
      <c r="J286" s="52" t="s">
        <v>45</v>
      </c>
      <c r="K286" s="5" t="s">
        <v>46</v>
      </c>
      <c r="L286" s="53"/>
      <c r="M286" s="53">
        <v>35</v>
      </c>
      <c r="N286" s="53" t="s">
        <v>45</v>
      </c>
      <c r="O286" s="53" t="s">
        <v>45</v>
      </c>
      <c r="P286" s="54">
        <v>21.951219512</v>
      </c>
      <c r="Q286" s="5" t="s">
        <v>45</v>
      </c>
      <c r="R286" s="5" t="s">
        <v>45</v>
      </c>
      <c r="S286" s="5" t="s">
        <v>45</v>
      </c>
      <c r="T286" s="5" t="s">
        <v>46</v>
      </c>
      <c r="U286" s="53"/>
      <c r="V286" s="53">
        <v>2434</v>
      </c>
      <c r="W286" s="53">
        <v>118</v>
      </c>
      <c r="X286" s="53">
        <v>286</v>
      </c>
      <c r="Y286" s="53">
        <v>455</v>
      </c>
      <c r="Z286" s="5">
        <f t="shared" si="68"/>
        <v>1</v>
      </c>
      <c r="AA286" s="5">
        <f t="shared" si="69"/>
        <v>1</v>
      </c>
      <c r="AB286" s="5">
        <f t="shared" si="70"/>
        <v>0</v>
      </c>
      <c r="AC286" s="5">
        <f t="shared" si="71"/>
        <v>0</v>
      </c>
      <c r="AD286" s="5">
        <f t="shared" si="72"/>
        <v>0</v>
      </c>
      <c r="AE286" s="5">
        <f t="shared" si="73"/>
        <v>0</v>
      </c>
      <c r="AF286" s="55" t="str">
        <f t="shared" si="74"/>
        <v>SRSA</v>
      </c>
      <c r="AG286" s="55">
        <f t="shared" si="75"/>
        <v>0</v>
      </c>
      <c r="AH286" s="55">
        <f t="shared" si="76"/>
        <v>0</v>
      </c>
      <c r="AI286" s="5">
        <f t="shared" si="77"/>
        <v>1</v>
      </c>
      <c r="AJ286" s="5">
        <f t="shared" si="78"/>
        <v>1</v>
      </c>
      <c r="AK286" s="5" t="str">
        <f t="shared" si="79"/>
        <v>Initial</v>
      </c>
      <c r="AL286" s="5" t="str">
        <f t="shared" si="80"/>
        <v>SRSA</v>
      </c>
      <c r="AM286" s="5">
        <f t="shared" si="81"/>
        <v>0</v>
      </c>
      <c r="AN286" s="5">
        <f t="shared" si="82"/>
        <v>0</v>
      </c>
      <c r="AO286" s="5">
        <f t="shared" si="83"/>
        <v>0</v>
      </c>
      <c r="AP286" s="58">
        <f t="shared" si="84"/>
        <v>3293</v>
      </c>
    </row>
    <row r="287" spans="1:42" s="5" customFormat="1" ht="12.75">
      <c r="A287" s="5">
        <v>3022650</v>
      </c>
      <c r="B287" s="5">
        <v>574</v>
      </c>
      <c r="C287" s="5" t="s">
        <v>727</v>
      </c>
      <c r="D287" s="5" t="s">
        <v>728</v>
      </c>
      <c r="E287" s="5" t="s">
        <v>729</v>
      </c>
      <c r="F287" s="50">
        <v>59642</v>
      </c>
      <c r="G287" s="51" t="s">
        <v>44</v>
      </c>
      <c r="H287" s="5">
        <v>4065473549</v>
      </c>
      <c r="I287" s="52">
        <v>7</v>
      </c>
      <c r="J287" s="52" t="s">
        <v>45</v>
      </c>
      <c r="K287" s="5" t="s">
        <v>46</v>
      </c>
      <c r="L287" s="53"/>
      <c r="M287" s="53">
        <v>3</v>
      </c>
      <c r="N287" s="53" t="s">
        <v>45</v>
      </c>
      <c r="O287" s="53" t="s">
        <v>45</v>
      </c>
      <c r="P287" s="54">
        <v>20</v>
      </c>
      <c r="Q287" s="5" t="s">
        <v>45</v>
      </c>
      <c r="R287" s="5" t="s">
        <v>46</v>
      </c>
      <c r="S287" s="5" t="s">
        <v>45</v>
      </c>
      <c r="T287" s="5" t="s">
        <v>46</v>
      </c>
      <c r="U287" s="53"/>
      <c r="V287" s="53">
        <v>663</v>
      </c>
      <c r="W287" s="53">
        <v>0</v>
      </c>
      <c r="X287" s="53">
        <v>42</v>
      </c>
      <c r="Y287" s="53">
        <v>533</v>
      </c>
      <c r="Z287" s="5">
        <f t="shared" si="68"/>
        <v>1</v>
      </c>
      <c r="AA287" s="5">
        <f t="shared" si="69"/>
        <v>1</v>
      </c>
      <c r="AB287" s="5">
        <f t="shared" si="70"/>
        <v>0</v>
      </c>
      <c r="AC287" s="5">
        <f t="shared" si="71"/>
        <v>0</v>
      </c>
      <c r="AD287" s="5">
        <f t="shared" si="72"/>
        <v>0</v>
      </c>
      <c r="AE287" s="5">
        <f t="shared" si="73"/>
        <v>0</v>
      </c>
      <c r="AF287" s="55" t="str">
        <f t="shared" si="74"/>
        <v>SRSA</v>
      </c>
      <c r="AG287" s="55">
        <f t="shared" si="75"/>
        <v>0</v>
      </c>
      <c r="AH287" s="55">
        <f t="shared" si="76"/>
        <v>0</v>
      </c>
      <c r="AI287" s="5">
        <f t="shared" si="77"/>
        <v>1</v>
      </c>
      <c r="AJ287" s="5">
        <f t="shared" si="78"/>
        <v>1</v>
      </c>
      <c r="AK287" s="5" t="str">
        <f t="shared" si="79"/>
        <v>Initial</v>
      </c>
      <c r="AL287" s="5" t="str">
        <f t="shared" si="80"/>
        <v>SRSA</v>
      </c>
      <c r="AM287" s="5">
        <f t="shared" si="81"/>
        <v>0</v>
      </c>
      <c r="AN287" s="5">
        <f t="shared" si="82"/>
        <v>0</v>
      </c>
      <c r="AO287" s="5">
        <f t="shared" si="83"/>
        <v>0</v>
      </c>
      <c r="AP287" s="58">
        <f t="shared" si="84"/>
        <v>1238</v>
      </c>
    </row>
    <row r="288" spans="1:42" s="5" customFormat="1" ht="12.75">
      <c r="A288" s="5">
        <v>3022710</v>
      </c>
      <c r="B288" s="5">
        <v>69</v>
      </c>
      <c r="C288" s="5" t="s">
        <v>730</v>
      </c>
      <c r="D288" s="5" t="s">
        <v>731</v>
      </c>
      <c r="E288" s="5" t="s">
        <v>732</v>
      </c>
      <c r="F288" s="50">
        <v>59070</v>
      </c>
      <c r="G288" s="51" t="s">
        <v>44</v>
      </c>
      <c r="H288" s="5">
        <v>4064452421</v>
      </c>
      <c r="I288" s="52">
        <v>7</v>
      </c>
      <c r="J288" s="52" t="s">
        <v>45</v>
      </c>
      <c r="K288" s="5" t="s">
        <v>46</v>
      </c>
      <c r="L288" s="53"/>
      <c r="M288" s="53">
        <v>143</v>
      </c>
      <c r="N288" s="53" t="s">
        <v>45</v>
      </c>
      <c r="O288" s="53" t="s">
        <v>45</v>
      </c>
      <c r="P288" s="54">
        <v>7.9470198675</v>
      </c>
      <c r="Q288" s="5" t="s">
        <v>46</v>
      </c>
      <c r="R288" s="5" t="s">
        <v>45</v>
      </c>
      <c r="S288" s="5" t="s">
        <v>45</v>
      </c>
      <c r="T288" s="5" t="s">
        <v>46</v>
      </c>
      <c r="U288" s="53"/>
      <c r="V288" s="53">
        <v>6925</v>
      </c>
      <c r="W288" s="53">
        <v>468</v>
      </c>
      <c r="X288" s="53">
        <v>1023</v>
      </c>
      <c r="Y288" s="53">
        <v>1508</v>
      </c>
      <c r="Z288" s="5">
        <f t="shared" si="68"/>
        <v>1</v>
      </c>
      <c r="AA288" s="5">
        <f t="shared" si="69"/>
        <v>1</v>
      </c>
      <c r="AB288" s="5">
        <f t="shared" si="70"/>
        <v>0</v>
      </c>
      <c r="AC288" s="5">
        <f t="shared" si="71"/>
        <v>0</v>
      </c>
      <c r="AD288" s="5">
        <f t="shared" si="72"/>
        <v>0</v>
      </c>
      <c r="AE288" s="5">
        <f t="shared" si="73"/>
        <v>0</v>
      </c>
      <c r="AF288" s="55" t="str">
        <f t="shared" si="74"/>
        <v>SRSA</v>
      </c>
      <c r="AG288" s="55">
        <f t="shared" si="75"/>
        <v>0</v>
      </c>
      <c r="AH288" s="55">
        <f t="shared" si="76"/>
        <v>0</v>
      </c>
      <c r="AI288" s="5">
        <f t="shared" si="77"/>
        <v>1</v>
      </c>
      <c r="AJ288" s="5">
        <f t="shared" si="78"/>
        <v>0</v>
      </c>
      <c r="AK288" s="5">
        <f t="shared" si="79"/>
        <v>0</v>
      </c>
      <c r="AL288" s="5">
        <f t="shared" si="80"/>
        <v>0</v>
      </c>
      <c r="AM288" s="5">
        <f t="shared" si="81"/>
        <v>0</v>
      </c>
      <c r="AN288" s="5">
        <f t="shared" si="82"/>
        <v>0</v>
      </c>
      <c r="AO288" s="5">
        <f t="shared" si="83"/>
        <v>0</v>
      </c>
      <c r="AP288" s="58">
        <f t="shared" si="84"/>
        <v>9924</v>
      </c>
    </row>
    <row r="289" spans="1:42" s="40" customFormat="1" ht="12.75">
      <c r="A289" s="40">
        <v>3022750</v>
      </c>
      <c r="B289" s="40">
        <v>1207</v>
      </c>
      <c r="C289" s="40" t="s">
        <v>733</v>
      </c>
      <c r="D289" s="40" t="s">
        <v>734</v>
      </c>
      <c r="E289" s="40" t="s">
        <v>181</v>
      </c>
      <c r="F289" s="41">
        <v>59521</v>
      </c>
      <c r="G289" s="42" t="s">
        <v>44</v>
      </c>
      <c r="H289" s="40">
        <v>4063954291</v>
      </c>
      <c r="I289" s="43">
        <v>7</v>
      </c>
      <c r="J289" s="43" t="s">
        <v>45</v>
      </c>
      <c r="K289" s="40" t="s">
        <v>46</v>
      </c>
      <c r="L289" s="44"/>
      <c r="M289" s="44">
        <v>368</v>
      </c>
      <c r="N289" s="44" t="s">
        <v>45</v>
      </c>
      <c r="O289" s="44" t="s">
        <v>45</v>
      </c>
      <c r="P289" s="45">
        <v>43.130990415</v>
      </c>
      <c r="Q289" s="40" t="s">
        <v>45</v>
      </c>
      <c r="R289" s="40" t="s">
        <v>45</v>
      </c>
      <c r="S289" s="40" t="s">
        <v>45</v>
      </c>
      <c r="T289" s="40" t="s">
        <v>46</v>
      </c>
      <c r="U289" s="44"/>
      <c r="V289" s="44">
        <v>81720</v>
      </c>
      <c r="W289" s="44">
        <v>12940</v>
      </c>
      <c r="X289" s="44">
        <v>8994</v>
      </c>
      <c r="Y289" s="44">
        <v>5410</v>
      </c>
      <c r="Z289" s="40">
        <f t="shared" si="68"/>
        <v>1</v>
      </c>
      <c r="AA289" s="40">
        <f t="shared" si="69"/>
        <v>1</v>
      </c>
      <c r="AB289" s="40">
        <f t="shared" si="70"/>
        <v>0</v>
      </c>
      <c r="AC289" s="40">
        <f t="shared" si="71"/>
        <v>0</v>
      </c>
      <c r="AD289" s="40">
        <f t="shared" si="72"/>
        <v>0</v>
      </c>
      <c r="AE289" s="40">
        <f t="shared" si="73"/>
        <v>0</v>
      </c>
      <c r="AF289" s="46" t="str">
        <f t="shared" si="74"/>
        <v>SRSA</v>
      </c>
      <c r="AG289" s="46">
        <f t="shared" si="75"/>
        <v>0</v>
      </c>
      <c r="AH289" s="46">
        <f t="shared" si="76"/>
        <v>0</v>
      </c>
      <c r="AI289" s="40">
        <f t="shared" si="77"/>
        <v>1</v>
      </c>
      <c r="AJ289" s="40">
        <f t="shared" si="78"/>
        <v>1</v>
      </c>
      <c r="AK289" s="40" t="str">
        <f t="shared" si="79"/>
        <v>Initial</v>
      </c>
      <c r="AL289" s="40" t="str">
        <f t="shared" si="80"/>
        <v>SRSA</v>
      </c>
      <c r="AM289" s="40">
        <f t="shared" si="81"/>
        <v>0</v>
      </c>
      <c r="AN289" s="40">
        <f t="shared" si="82"/>
        <v>0</v>
      </c>
      <c r="AO289" s="40">
        <f t="shared" si="83"/>
        <v>0</v>
      </c>
      <c r="AP289" s="58">
        <f t="shared" si="84"/>
        <v>109064</v>
      </c>
    </row>
    <row r="290" spans="1:42" s="5" customFormat="1" ht="12.75">
      <c r="A290" s="5">
        <v>3028911</v>
      </c>
      <c r="B290" s="5">
        <v>1229</v>
      </c>
      <c r="C290" s="5" t="s">
        <v>915</v>
      </c>
      <c r="D290" s="5" t="s">
        <v>734</v>
      </c>
      <c r="E290" s="5" t="s">
        <v>181</v>
      </c>
      <c r="F290" s="50">
        <v>59521</v>
      </c>
      <c r="G290" s="51" t="s">
        <v>44</v>
      </c>
      <c r="H290" s="5">
        <v>4063954291</v>
      </c>
      <c r="I290" s="52">
        <v>7</v>
      </c>
      <c r="J290" s="52" t="s">
        <v>45</v>
      </c>
      <c r="K290" s="5" t="s">
        <v>46</v>
      </c>
      <c r="L290" s="53"/>
      <c r="M290" s="53">
        <v>118</v>
      </c>
      <c r="N290" s="53" t="s">
        <v>45</v>
      </c>
      <c r="O290" s="53" t="s">
        <v>45</v>
      </c>
      <c r="P290" s="54">
        <v>25.850340136</v>
      </c>
      <c r="Q290" s="5" t="s">
        <v>45</v>
      </c>
      <c r="R290" s="5" t="s">
        <v>46</v>
      </c>
      <c r="S290" s="5" t="s">
        <v>45</v>
      </c>
      <c r="T290" s="5" t="s">
        <v>46</v>
      </c>
      <c r="U290" s="53"/>
      <c r="V290" s="53">
        <v>17197</v>
      </c>
      <c r="W290" s="53">
        <v>2477</v>
      </c>
      <c r="X290" s="53">
        <v>2066</v>
      </c>
      <c r="Y290" s="53">
        <v>1459</v>
      </c>
      <c r="Z290" s="5">
        <f t="shared" si="68"/>
        <v>1</v>
      </c>
      <c r="AA290" s="5">
        <f t="shared" si="69"/>
        <v>1</v>
      </c>
      <c r="AB290" s="5">
        <f t="shared" si="70"/>
        <v>0</v>
      </c>
      <c r="AC290" s="5">
        <f t="shared" si="71"/>
        <v>0</v>
      </c>
      <c r="AD290" s="5">
        <f t="shared" si="72"/>
        <v>0</v>
      </c>
      <c r="AE290" s="5">
        <f t="shared" si="73"/>
        <v>0</v>
      </c>
      <c r="AF290" s="55" t="str">
        <f t="shared" si="74"/>
        <v>SRSA</v>
      </c>
      <c r="AG290" s="55">
        <f t="shared" si="75"/>
        <v>0</v>
      </c>
      <c r="AH290" s="55">
        <f t="shared" si="76"/>
        <v>0</v>
      </c>
      <c r="AI290" s="5">
        <f t="shared" si="77"/>
        <v>1</v>
      </c>
      <c r="AJ290" s="5">
        <f t="shared" si="78"/>
        <v>1</v>
      </c>
      <c r="AK290" s="5" t="str">
        <f t="shared" si="79"/>
        <v>Initial</v>
      </c>
      <c r="AL290" s="5" t="str">
        <f t="shared" si="80"/>
        <v>SRSA</v>
      </c>
      <c r="AM290" s="5">
        <f t="shared" si="81"/>
        <v>0</v>
      </c>
      <c r="AN290" s="5">
        <f t="shared" si="82"/>
        <v>0</v>
      </c>
      <c r="AO290" s="5">
        <f t="shared" si="83"/>
        <v>0</v>
      </c>
      <c r="AP290" s="58">
        <f t="shared" si="84"/>
        <v>23199</v>
      </c>
    </row>
    <row r="291" spans="1:42" s="5" customFormat="1" ht="12.75">
      <c r="A291" s="5">
        <v>3022800</v>
      </c>
      <c r="B291" s="5">
        <v>1200</v>
      </c>
      <c r="C291" s="5" t="s">
        <v>735</v>
      </c>
      <c r="D291" s="5" t="s">
        <v>736</v>
      </c>
      <c r="E291" s="5" t="s">
        <v>737</v>
      </c>
      <c r="F291" s="50">
        <v>59864</v>
      </c>
      <c r="G291" s="51" t="s">
        <v>44</v>
      </c>
      <c r="H291" s="5">
        <v>4066763390</v>
      </c>
      <c r="I291" s="52">
        <v>7</v>
      </c>
      <c r="J291" s="52" t="s">
        <v>45</v>
      </c>
      <c r="K291" s="5" t="s">
        <v>46</v>
      </c>
      <c r="L291" s="53"/>
      <c r="M291" s="53">
        <v>362</v>
      </c>
      <c r="N291" s="53" t="s">
        <v>46</v>
      </c>
      <c r="O291" s="53" t="s">
        <v>45</v>
      </c>
      <c r="P291" s="54">
        <v>17.457627119</v>
      </c>
      <c r="Q291" s="5" t="s">
        <v>46</v>
      </c>
      <c r="R291" s="5" t="s">
        <v>45</v>
      </c>
      <c r="S291" s="5" t="s">
        <v>45</v>
      </c>
      <c r="T291" s="5" t="s">
        <v>46</v>
      </c>
      <c r="U291" s="53"/>
      <c r="V291" s="53">
        <v>42671</v>
      </c>
      <c r="W291" s="53">
        <v>5294</v>
      </c>
      <c r="X291" s="53">
        <v>5824</v>
      </c>
      <c r="Y291" s="53">
        <v>5336</v>
      </c>
      <c r="Z291" s="5">
        <f t="shared" si="68"/>
        <v>1</v>
      </c>
      <c r="AA291" s="5">
        <f t="shared" si="69"/>
        <v>1</v>
      </c>
      <c r="AB291" s="5">
        <f t="shared" si="70"/>
        <v>0</v>
      </c>
      <c r="AC291" s="5">
        <f t="shared" si="71"/>
        <v>0</v>
      </c>
      <c r="AD291" s="5">
        <f t="shared" si="72"/>
        <v>0</v>
      </c>
      <c r="AE291" s="5">
        <f t="shared" si="73"/>
        <v>0</v>
      </c>
      <c r="AF291" s="55" t="str">
        <f t="shared" si="74"/>
        <v>SRSA</v>
      </c>
      <c r="AG291" s="55">
        <f t="shared" si="75"/>
        <v>0</v>
      </c>
      <c r="AH291" s="55">
        <f t="shared" si="76"/>
        <v>0</v>
      </c>
      <c r="AI291" s="5">
        <f t="shared" si="77"/>
        <v>1</v>
      </c>
      <c r="AJ291" s="5">
        <f t="shared" si="78"/>
        <v>0</v>
      </c>
      <c r="AK291" s="5">
        <f t="shared" si="79"/>
        <v>0</v>
      </c>
      <c r="AL291" s="5">
        <f t="shared" si="80"/>
        <v>0</v>
      </c>
      <c r="AM291" s="5">
        <f t="shared" si="81"/>
        <v>0</v>
      </c>
      <c r="AN291" s="5">
        <f t="shared" si="82"/>
        <v>0</v>
      </c>
      <c r="AO291" s="5">
        <f t="shared" si="83"/>
        <v>0</v>
      </c>
      <c r="AP291" s="58">
        <f t="shared" si="84"/>
        <v>59125</v>
      </c>
    </row>
    <row r="292" spans="1:42" s="5" customFormat="1" ht="12.75">
      <c r="A292" s="5">
        <v>3022890</v>
      </c>
      <c r="B292" s="5">
        <v>794</v>
      </c>
      <c r="C292" s="5" t="s">
        <v>738</v>
      </c>
      <c r="D292" s="5" t="s">
        <v>739</v>
      </c>
      <c r="E292" s="5" t="s">
        <v>740</v>
      </c>
      <c r="F292" s="50">
        <v>59347</v>
      </c>
      <c r="G292" s="51" t="s">
        <v>44</v>
      </c>
      <c r="H292" s="5">
        <v>4063475353</v>
      </c>
      <c r="I292" s="52">
        <v>7</v>
      </c>
      <c r="J292" s="52" t="s">
        <v>45</v>
      </c>
      <c r="K292" s="5" t="s">
        <v>46</v>
      </c>
      <c r="L292" s="53"/>
      <c r="M292" s="53">
        <v>51</v>
      </c>
      <c r="N292" s="53" t="s">
        <v>45</v>
      </c>
      <c r="O292" s="53" t="s">
        <v>45</v>
      </c>
      <c r="P292" s="54">
        <v>17.741935484</v>
      </c>
      <c r="Q292" s="5" t="s">
        <v>46</v>
      </c>
      <c r="R292" s="5" t="s">
        <v>46</v>
      </c>
      <c r="S292" s="5" t="s">
        <v>45</v>
      </c>
      <c r="T292" s="5" t="s">
        <v>46</v>
      </c>
      <c r="U292" s="53"/>
      <c r="V292" s="53">
        <v>2668</v>
      </c>
      <c r="W292" s="53">
        <v>0</v>
      </c>
      <c r="X292" s="53">
        <v>209</v>
      </c>
      <c r="Y292" s="53">
        <v>750</v>
      </c>
      <c r="Z292" s="5">
        <f t="shared" si="68"/>
        <v>1</v>
      </c>
      <c r="AA292" s="5">
        <f t="shared" si="69"/>
        <v>1</v>
      </c>
      <c r="AB292" s="5">
        <f t="shared" si="70"/>
        <v>0</v>
      </c>
      <c r="AC292" s="5">
        <f t="shared" si="71"/>
        <v>0</v>
      </c>
      <c r="AD292" s="5">
        <f t="shared" si="72"/>
        <v>0</v>
      </c>
      <c r="AE292" s="5">
        <f t="shared" si="73"/>
        <v>0</v>
      </c>
      <c r="AF292" s="55" t="str">
        <f t="shared" si="74"/>
        <v>SRSA</v>
      </c>
      <c r="AG292" s="55">
        <f t="shared" si="75"/>
        <v>0</v>
      </c>
      <c r="AH292" s="55">
        <f t="shared" si="76"/>
        <v>0</v>
      </c>
      <c r="AI292" s="5">
        <f t="shared" si="77"/>
        <v>1</v>
      </c>
      <c r="AJ292" s="5">
        <f t="shared" si="78"/>
        <v>0</v>
      </c>
      <c r="AK292" s="5">
        <f t="shared" si="79"/>
        <v>0</v>
      </c>
      <c r="AL292" s="5">
        <f t="shared" si="80"/>
        <v>0</v>
      </c>
      <c r="AM292" s="5">
        <f t="shared" si="81"/>
        <v>0</v>
      </c>
      <c r="AN292" s="5">
        <f t="shared" si="82"/>
        <v>0</v>
      </c>
      <c r="AO292" s="5">
        <f t="shared" si="83"/>
        <v>0</v>
      </c>
      <c r="AP292" s="58">
        <f t="shared" si="84"/>
        <v>3627</v>
      </c>
    </row>
    <row r="293" spans="1:42" s="5" customFormat="1" ht="12.75">
      <c r="A293" s="5">
        <v>3022920</v>
      </c>
      <c r="B293" s="5">
        <v>795</v>
      </c>
      <c r="C293" s="5" t="s">
        <v>741</v>
      </c>
      <c r="D293" s="5" t="s">
        <v>739</v>
      </c>
      <c r="E293" s="5" t="s">
        <v>740</v>
      </c>
      <c r="F293" s="50">
        <v>59347</v>
      </c>
      <c r="G293" s="51" t="s">
        <v>44</v>
      </c>
      <c r="H293" s="5">
        <v>4063475353</v>
      </c>
      <c r="I293" s="52">
        <v>7</v>
      </c>
      <c r="J293" s="52" t="s">
        <v>45</v>
      </c>
      <c r="K293" s="5" t="s">
        <v>46</v>
      </c>
      <c r="L293" s="53"/>
      <c r="M293" s="53">
        <v>25</v>
      </c>
      <c r="N293" s="53" t="s">
        <v>45</v>
      </c>
      <c r="O293" s="53" t="s">
        <v>45</v>
      </c>
      <c r="P293" s="54">
        <v>9.0909090909</v>
      </c>
      <c r="Q293" s="5" t="s">
        <v>46</v>
      </c>
      <c r="R293" s="5" t="s">
        <v>46</v>
      </c>
      <c r="S293" s="5" t="s">
        <v>45</v>
      </c>
      <c r="T293" s="5" t="s">
        <v>46</v>
      </c>
      <c r="U293" s="53"/>
      <c r="V293" s="53">
        <v>1778</v>
      </c>
      <c r="W293" s="53">
        <v>0</v>
      </c>
      <c r="X293" s="53">
        <v>113</v>
      </c>
      <c r="Y293" s="53">
        <v>385</v>
      </c>
      <c r="Z293" s="5">
        <f t="shared" si="68"/>
        <v>1</v>
      </c>
      <c r="AA293" s="5">
        <f t="shared" si="69"/>
        <v>1</v>
      </c>
      <c r="AB293" s="5">
        <f t="shared" si="70"/>
        <v>0</v>
      </c>
      <c r="AC293" s="5">
        <f t="shared" si="71"/>
        <v>0</v>
      </c>
      <c r="AD293" s="5">
        <f t="shared" si="72"/>
        <v>0</v>
      </c>
      <c r="AE293" s="5">
        <f t="shared" si="73"/>
        <v>0</v>
      </c>
      <c r="AF293" s="55" t="str">
        <f t="shared" si="74"/>
        <v>SRSA</v>
      </c>
      <c r="AG293" s="55">
        <f t="shared" si="75"/>
        <v>0</v>
      </c>
      <c r="AH293" s="55">
        <f t="shared" si="76"/>
        <v>0</v>
      </c>
      <c r="AI293" s="5">
        <f t="shared" si="77"/>
        <v>1</v>
      </c>
      <c r="AJ293" s="5">
        <f t="shared" si="78"/>
        <v>0</v>
      </c>
      <c r="AK293" s="5">
        <f t="shared" si="79"/>
        <v>0</v>
      </c>
      <c r="AL293" s="5">
        <f t="shared" si="80"/>
        <v>0</v>
      </c>
      <c r="AM293" s="5">
        <f t="shared" si="81"/>
        <v>0</v>
      </c>
      <c r="AN293" s="5">
        <f t="shared" si="82"/>
        <v>0</v>
      </c>
      <c r="AO293" s="5">
        <f t="shared" si="83"/>
        <v>0</v>
      </c>
      <c r="AP293" s="58">
        <f t="shared" si="84"/>
        <v>2276</v>
      </c>
    </row>
    <row r="294" spans="1:42" s="5" customFormat="1" ht="12.75">
      <c r="A294" s="5">
        <v>3011990</v>
      </c>
      <c r="B294" s="5">
        <v>394</v>
      </c>
      <c r="C294" s="5" t="s">
        <v>426</v>
      </c>
      <c r="D294" s="5" t="s">
        <v>427</v>
      </c>
      <c r="E294" s="5" t="s">
        <v>428</v>
      </c>
      <c r="F294" s="50">
        <v>59058</v>
      </c>
      <c r="G294" s="51" t="s">
        <v>44</v>
      </c>
      <c r="H294" s="5">
        <v>4064292098</v>
      </c>
      <c r="I294" s="52">
        <v>7</v>
      </c>
      <c r="J294" s="52" t="s">
        <v>45</v>
      </c>
      <c r="K294" s="5" t="s">
        <v>46</v>
      </c>
      <c r="L294" s="53"/>
      <c r="M294" s="53">
        <v>6</v>
      </c>
      <c r="N294" s="53" t="s">
        <v>45</v>
      </c>
      <c r="O294" s="53" t="s">
        <v>45</v>
      </c>
      <c r="P294" s="54">
        <v>66.666666667</v>
      </c>
      <c r="Q294" s="5" t="s">
        <v>45</v>
      </c>
      <c r="R294" s="5" t="s">
        <v>46</v>
      </c>
      <c r="S294" s="5" t="s">
        <v>45</v>
      </c>
      <c r="T294" s="5" t="s">
        <v>46</v>
      </c>
      <c r="U294" s="53"/>
      <c r="V294" s="53">
        <v>364</v>
      </c>
      <c r="W294" s="53">
        <v>0</v>
      </c>
      <c r="X294" s="53">
        <v>25</v>
      </c>
      <c r="Y294" s="53">
        <v>525</v>
      </c>
      <c r="Z294" s="5">
        <f t="shared" si="68"/>
        <v>1</v>
      </c>
      <c r="AA294" s="5">
        <f t="shared" si="69"/>
        <v>1</v>
      </c>
      <c r="AB294" s="5">
        <f t="shared" si="70"/>
        <v>0</v>
      </c>
      <c r="AC294" s="5">
        <f t="shared" si="71"/>
        <v>0</v>
      </c>
      <c r="AD294" s="5">
        <f t="shared" si="72"/>
        <v>0</v>
      </c>
      <c r="AE294" s="5">
        <f t="shared" si="73"/>
        <v>0</v>
      </c>
      <c r="AF294" s="55" t="str">
        <f t="shared" si="74"/>
        <v>SRSA</v>
      </c>
      <c r="AG294" s="55">
        <f t="shared" si="75"/>
        <v>0</v>
      </c>
      <c r="AH294" s="55">
        <f t="shared" si="76"/>
        <v>0</v>
      </c>
      <c r="AI294" s="5">
        <f t="shared" si="77"/>
        <v>1</v>
      </c>
      <c r="AJ294" s="5">
        <f t="shared" si="78"/>
        <v>1</v>
      </c>
      <c r="AK294" s="5" t="str">
        <f t="shared" si="79"/>
        <v>Initial</v>
      </c>
      <c r="AL294" s="5" t="str">
        <f t="shared" si="80"/>
        <v>SRSA</v>
      </c>
      <c r="AM294" s="5">
        <f t="shared" si="81"/>
        <v>0</v>
      </c>
      <c r="AN294" s="5">
        <f t="shared" si="82"/>
        <v>0</v>
      </c>
      <c r="AO294" s="5">
        <f t="shared" si="83"/>
        <v>0</v>
      </c>
      <c r="AP294" s="58">
        <f t="shared" si="84"/>
        <v>914</v>
      </c>
    </row>
    <row r="295" spans="1:42" s="5" customFormat="1" ht="12.75">
      <c r="A295" s="5">
        <v>3023040</v>
      </c>
      <c r="B295" s="5">
        <v>605</v>
      </c>
      <c r="C295" s="5" t="s">
        <v>742</v>
      </c>
      <c r="D295" s="5" t="s">
        <v>435</v>
      </c>
      <c r="E295" s="5" t="s">
        <v>743</v>
      </c>
      <c r="F295" s="50">
        <v>59072</v>
      </c>
      <c r="G295" s="51" t="s">
        <v>44</v>
      </c>
      <c r="H295" s="5">
        <v>4063231507</v>
      </c>
      <c r="I295" s="52">
        <v>7</v>
      </c>
      <c r="J295" s="52" t="s">
        <v>45</v>
      </c>
      <c r="K295" s="5" t="s">
        <v>46</v>
      </c>
      <c r="L295" s="53"/>
      <c r="M295" s="53">
        <v>377</v>
      </c>
      <c r="N295" s="53" t="s">
        <v>45</v>
      </c>
      <c r="O295" s="53" t="s">
        <v>45</v>
      </c>
      <c r="P295" s="54">
        <v>30.625</v>
      </c>
      <c r="Q295" s="5" t="s">
        <v>45</v>
      </c>
      <c r="R295" s="5" t="s">
        <v>46</v>
      </c>
      <c r="S295" s="5" t="s">
        <v>45</v>
      </c>
      <c r="T295" s="5" t="s">
        <v>46</v>
      </c>
      <c r="U295" s="53"/>
      <c r="V295" s="53">
        <v>46787</v>
      </c>
      <c r="W295" s="53">
        <v>6045</v>
      </c>
      <c r="X295" s="53">
        <v>6288</v>
      </c>
      <c r="Y295" s="53">
        <v>4484</v>
      </c>
      <c r="Z295" s="5">
        <f t="shared" si="68"/>
        <v>1</v>
      </c>
      <c r="AA295" s="5">
        <f t="shared" si="69"/>
        <v>1</v>
      </c>
      <c r="AB295" s="5">
        <f t="shared" si="70"/>
        <v>0</v>
      </c>
      <c r="AC295" s="5">
        <f t="shared" si="71"/>
        <v>0</v>
      </c>
      <c r="AD295" s="5">
        <f t="shared" si="72"/>
        <v>0</v>
      </c>
      <c r="AE295" s="5">
        <f t="shared" si="73"/>
        <v>0</v>
      </c>
      <c r="AF295" s="55" t="str">
        <f t="shared" si="74"/>
        <v>SRSA</v>
      </c>
      <c r="AG295" s="55">
        <f t="shared" si="75"/>
        <v>0</v>
      </c>
      <c r="AH295" s="55">
        <f t="shared" si="76"/>
        <v>0</v>
      </c>
      <c r="AI295" s="5">
        <f t="shared" si="77"/>
        <v>1</v>
      </c>
      <c r="AJ295" s="5">
        <f t="shared" si="78"/>
        <v>1</v>
      </c>
      <c r="AK295" s="5" t="str">
        <f t="shared" si="79"/>
        <v>Initial</v>
      </c>
      <c r="AL295" s="5" t="str">
        <f t="shared" si="80"/>
        <v>SRSA</v>
      </c>
      <c r="AM295" s="5">
        <f t="shared" si="81"/>
        <v>0</v>
      </c>
      <c r="AN295" s="5">
        <f t="shared" si="82"/>
        <v>0</v>
      </c>
      <c r="AO295" s="5">
        <f t="shared" si="83"/>
        <v>0</v>
      </c>
      <c r="AP295" s="58">
        <f t="shared" si="84"/>
        <v>63604</v>
      </c>
    </row>
    <row r="296" spans="1:42" s="5" customFormat="1" ht="12.75">
      <c r="A296" s="5">
        <v>3023070</v>
      </c>
      <c r="B296" s="5">
        <v>606</v>
      </c>
      <c r="C296" s="5" t="s">
        <v>744</v>
      </c>
      <c r="D296" s="5" t="s">
        <v>435</v>
      </c>
      <c r="E296" s="5" t="s">
        <v>743</v>
      </c>
      <c r="F296" s="50">
        <v>59072</v>
      </c>
      <c r="G296" s="51" t="s">
        <v>44</v>
      </c>
      <c r="H296" s="5">
        <v>4063231507</v>
      </c>
      <c r="I296" s="52">
        <v>7</v>
      </c>
      <c r="J296" s="52" t="s">
        <v>45</v>
      </c>
      <c r="K296" s="5" t="s">
        <v>46</v>
      </c>
      <c r="L296" s="53"/>
      <c r="M296" s="53">
        <v>195</v>
      </c>
      <c r="N296" s="53" t="s">
        <v>45</v>
      </c>
      <c r="O296" s="53" t="s">
        <v>45</v>
      </c>
      <c r="P296" s="54">
        <v>25.680933852</v>
      </c>
      <c r="Q296" s="5" t="s">
        <v>45</v>
      </c>
      <c r="R296" s="5" t="s">
        <v>46</v>
      </c>
      <c r="S296" s="5" t="s">
        <v>45</v>
      </c>
      <c r="T296" s="5" t="s">
        <v>46</v>
      </c>
      <c r="U296" s="53"/>
      <c r="V296" s="53">
        <v>16446</v>
      </c>
      <c r="W296" s="53">
        <v>1823</v>
      </c>
      <c r="X296" s="53">
        <v>2407</v>
      </c>
      <c r="Y296" s="53">
        <v>2123</v>
      </c>
      <c r="Z296" s="5">
        <f t="shared" si="68"/>
        <v>1</v>
      </c>
      <c r="AA296" s="5">
        <f t="shared" si="69"/>
        <v>1</v>
      </c>
      <c r="AB296" s="5">
        <f t="shared" si="70"/>
        <v>0</v>
      </c>
      <c r="AC296" s="5">
        <f t="shared" si="71"/>
        <v>0</v>
      </c>
      <c r="AD296" s="5">
        <f t="shared" si="72"/>
        <v>0</v>
      </c>
      <c r="AE296" s="5">
        <f t="shared" si="73"/>
        <v>0</v>
      </c>
      <c r="AF296" s="55" t="str">
        <f t="shared" si="74"/>
        <v>SRSA</v>
      </c>
      <c r="AG296" s="55">
        <f t="shared" si="75"/>
        <v>0</v>
      </c>
      <c r="AH296" s="55">
        <f t="shared" si="76"/>
        <v>0</v>
      </c>
      <c r="AI296" s="5">
        <f t="shared" si="77"/>
        <v>1</v>
      </c>
      <c r="AJ296" s="5">
        <f t="shared" si="78"/>
        <v>1</v>
      </c>
      <c r="AK296" s="5" t="str">
        <f t="shared" si="79"/>
        <v>Initial</v>
      </c>
      <c r="AL296" s="5" t="str">
        <f t="shared" si="80"/>
        <v>SRSA</v>
      </c>
      <c r="AM296" s="5">
        <f t="shared" si="81"/>
        <v>0</v>
      </c>
      <c r="AN296" s="5">
        <f t="shared" si="82"/>
        <v>0</v>
      </c>
      <c r="AO296" s="5">
        <f t="shared" si="83"/>
        <v>0</v>
      </c>
      <c r="AP296" s="58">
        <f t="shared" si="84"/>
        <v>22799</v>
      </c>
    </row>
    <row r="297" spans="1:42" s="5" customFormat="1" ht="12.75">
      <c r="A297" s="5">
        <v>3023160</v>
      </c>
      <c r="B297" s="5">
        <v>280</v>
      </c>
      <c r="C297" s="5" t="s">
        <v>745</v>
      </c>
      <c r="D297" s="5" t="s">
        <v>746</v>
      </c>
      <c r="E297" s="5" t="s">
        <v>747</v>
      </c>
      <c r="F297" s="50">
        <v>59471</v>
      </c>
      <c r="G297" s="51" t="s">
        <v>44</v>
      </c>
      <c r="H297" s="5">
        <v>4064642511</v>
      </c>
      <c r="I297" s="52">
        <v>7</v>
      </c>
      <c r="J297" s="52" t="s">
        <v>45</v>
      </c>
      <c r="K297" s="5" t="s">
        <v>46</v>
      </c>
      <c r="L297" s="53"/>
      <c r="M297" s="53">
        <v>75</v>
      </c>
      <c r="N297" s="53" t="s">
        <v>45</v>
      </c>
      <c r="O297" s="53" t="s">
        <v>45</v>
      </c>
      <c r="P297" s="54">
        <v>12.396694215</v>
      </c>
      <c r="Q297" s="5" t="s">
        <v>46</v>
      </c>
      <c r="R297" s="5" t="s">
        <v>45</v>
      </c>
      <c r="S297" s="5" t="s">
        <v>45</v>
      </c>
      <c r="T297" s="5" t="s">
        <v>46</v>
      </c>
      <c r="U297" s="53"/>
      <c r="V297" s="53">
        <v>4246</v>
      </c>
      <c r="W297" s="53">
        <v>490</v>
      </c>
      <c r="X297" s="53">
        <v>709</v>
      </c>
      <c r="Y297" s="53">
        <v>1119</v>
      </c>
      <c r="Z297" s="5">
        <f t="shared" si="68"/>
        <v>1</v>
      </c>
      <c r="AA297" s="5">
        <f t="shared" si="69"/>
        <v>1</v>
      </c>
      <c r="AB297" s="5">
        <f t="shared" si="70"/>
        <v>0</v>
      </c>
      <c r="AC297" s="5">
        <f t="shared" si="71"/>
        <v>0</v>
      </c>
      <c r="AD297" s="5">
        <f t="shared" si="72"/>
        <v>0</v>
      </c>
      <c r="AE297" s="5">
        <f t="shared" si="73"/>
        <v>0</v>
      </c>
      <c r="AF297" s="55" t="str">
        <f t="shared" si="74"/>
        <v>SRSA</v>
      </c>
      <c r="AG297" s="55">
        <f t="shared" si="75"/>
        <v>0</v>
      </c>
      <c r="AH297" s="55">
        <f t="shared" si="76"/>
        <v>0</v>
      </c>
      <c r="AI297" s="5">
        <f t="shared" si="77"/>
        <v>1</v>
      </c>
      <c r="AJ297" s="5">
        <f t="shared" si="78"/>
        <v>0</v>
      </c>
      <c r="AK297" s="5">
        <f t="shared" si="79"/>
        <v>0</v>
      </c>
      <c r="AL297" s="5">
        <f t="shared" si="80"/>
        <v>0</v>
      </c>
      <c r="AM297" s="5">
        <f t="shared" si="81"/>
        <v>0</v>
      </c>
      <c r="AN297" s="5">
        <f t="shared" si="82"/>
        <v>0</v>
      </c>
      <c r="AO297" s="5">
        <f t="shared" si="83"/>
        <v>0</v>
      </c>
      <c r="AP297" s="58">
        <f t="shared" si="84"/>
        <v>6564</v>
      </c>
    </row>
    <row r="298" spans="1:42" s="5" customFormat="1" ht="12.75">
      <c r="A298" s="5">
        <v>3023340</v>
      </c>
      <c r="B298" s="5">
        <v>407</v>
      </c>
      <c r="C298" s="5" t="s">
        <v>751</v>
      </c>
      <c r="D298" s="5" t="s">
        <v>749</v>
      </c>
      <c r="E298" s="5" t="s">
        <v>752</v>
      </c>
      <c r="F298" s="50">
        <v>59074</v>
      </c>
      <c r="G298" s="51" t="s">
        <v>44</v>
      </c>
      <c r="H298" s="5">
        <v>4065682211</v>
      </c>
      <c r="I298" s="52">
        <v>7</v>
      </c>
      <c r="J298" s="52" t="s">
        <v>45</v>
      </c>
      <c r="K298" s="5" t="s">
        <v>46</v>
      </c>
      <c r="L298" s="53"/>
      <c r="M298" s="53">
        <v>76</v>
      </c>
      <c r="N298" s="53" t="s">
        <v>45</v>
      </c>
      <c r="O298" s="53" t="s">
        <v>45</v>
      </c>
      <c r="P298" s="54">
        <v>14.743589744</v>
      </c>
      <c r="Q298" s="5" t="s">
        <v>46</v>
      </c>
      <c r="R298" s="5" t="s">
        <v>45</v>
      </c>
      <c r="S298" s="5" t="s">
        <v>45</v>
      </c>
      <c r="T298" s="5" t="s">
        <v>46</v>
      </c>
      <c r="U298" s="53"/>
      <c r="V298" s="53">
        <v>9372</v>
      </c>
      <c r="W298" s="53">
        <v>1156</v>
      </c>
      <c r="X298" s="53">
        <v>1319</v>
      </c>
      <c r="Y298" s="53">
        <v>1344</v>
      </c>
      <c r="Z298" s="5">
        <f t="shared" si="68"/>
        <v>1</v>
      </c>
      <c r="AA298" s="5">
        <f t="shared" si="69"/>
        <v>1</v>
      </c>
      <c r="AB298" s="5">
        <f t="shared" si="70"/>
        <v>0</v>
      </c>
      <c r="AC298" s="5">
        <f t="shared" si="71"/>
        <v>0</v>
      </c>
      <c r="AD298" s="5">
        <f t="shared" si="72"/>
        <v>0</v>
      </c>
      <c r="AE298" s="5">
        <f t="shared" si="73"/>
        <v>0</v>
      </c>
      <c r="AF298" s="55" t="str">
        <f t="shared" si="74"/>
        <v>SRSA</v>
      </c>
      <c r="AG298" s="55">
        <f t="shared" si="75"/>
        <v>0</v>
      </c>
      <c r="AH298" s="55">
        <f t="shared" si="76"/>
        <v>0</v>
      </c>
      <c r="AI298" s="5">
        <f t="shared" si="77"/>
        <v>1</v>
      </c>
      <c r="AJ298" s="5">
        <f t="shared" si="78"/>
        <v>0</v>
      </c>
      <c r="AK298" s="5">
        <f t="shared" si="79"/>
        <v>0</v>
      </c>
      <c r="AL298" s="5">
        <f t="shared" si="80"/>
        <v>0</v>
      </c>
      <c r="AM298" s="5">
        <f t="shared" si="81"/>
        <v>0</v>
      </c>
      <c r="AN298" s="5">
        <f t="shared" si="82"/>
        <v>0</v>
      </c>
      <c r="AO298" s="5">
        <f t="shared" si="83"/>
        <v>0</v>
      </c>
      <c r="AP298" s="58">
        <f t="shared" si="84"/>
        <v>13191</v>
      </c>
    </row>
    <row r="299" spans="1:42" s="5" customFormat="1" ht="12.75">
      <c r="A299" s="5">
        <v>3008040</v>
      </c>
      <c r="B299" s="5">
        <v>190</v>
      </c>
      <c r="C299" s="5" t="s">
        <v>294</v>
      </c>
      <c r="D299" s="5" t="s">
        <v>295</v>
      </c>
      <c r="E299" s="5" t="s">
        <v>291</v>
      </c>
      <c r="F299" s="50">
        <v>59301</v>
      </c>
      <c r="G299" s="51" t="s">
        <v>44</v>
      </c>
      <c r="H299" s="5">
        <v>4062323395</v>
      </c>
      <c r="I299" s="52">
        <v>7</v>
      </c>
      <c r="J299" s="52" t="s">
        <v>45</v>
      </c>
      <c r="K299" s="5" t="s">
        <v>45</v>
      </c>
      <c r="L299" s="53"/>
      <c r="M299" s="53">
        <v>6</v>
      </c>
      <c r="N299" s="53" t="s">
        <v>45</v>
      </c>
      <c r="O299" s="53" t="s">
        <v>45</v>
      </c>
      <c r="P299" s="54">
        <v>25</v>
      </c>
      <c r="Q299" s="5" t="s">
        <v>45</v>
      </c>
      <c r="R299" s="5" t="s">
        <v>46</v>
      </c>
      <c r="S299" s="5" t="s">
        <v>45</v>
      </c>
      <c r="T299" s="5" t="s">
        <v>46</v>
      </c>
      <c r="U299" s="53"/>
      <c r="V299" s="53">
        <v>1942</v>
      </c>
      <c r="W299" s="53">
        <v>0</v>
      </c>
      <c r="X299" s="53">
        <v>50</v>
      </c>
      <c r="Y299" s="53">
        <v>557</v>
      </c>
      <c r="Z299" s="5">
        <f t="shared" si="68"/>
        <v>1</v>
      </c>
      <c r="AA299" s="5">
        <f t="shared" si="69"/>
        <v>1</v>
      </c>
      <c r="AB299" s="5">
        <f t="shared" si="70"/>
        <v>0</v>
      </c>
      <c r="AC299" s="5">
        <f t="shared" si="71"/>
        <v>0</v>
      </c>
      <c r="AD299" s="5">
        <f t="shared" si="72"/>
        <v>0</v>
      </c>
      <c r="AE299" s="5">
        <f t="shared" si="73"/>
        <v>0</v>
      </c>
      <c r="AF299" s="55" t="str">
        <f t="shared" si="74"/>
        <v>SRSA</v>
      </c>
      <c r="AG299" s="55">
        <f t="shared" si="75"/>
        <v>0</v>
      </c>
      <c r="AH299" s="55">
        <f t="shared" si="76"/>
        <v>0</v>
      </c>
      <c r="AI299" s="5">
        <f t="shared" si="77"/>
        <v>1</v>
      </c>
      <c r="AJ299" s="5">
        <f t="shared" si="78"/>
        <v>1</v>
      </c>
      <c r="AK299" s="5" t="str">
        <f t="shared" si="79"/>
        <v>Initial</v>
      </c>
      <c r="AL299" s="5" t="str">
        <f t="shared" si="80"/>
        <v>SRSA</v>
      </c>
      <c r="AM299" s="5">
        <f t="shared" si="81"/>
        <v>0</v>
      </c>
      <c r="AN299" s="5">
        <f t="shared" si="82"/>
        <v>0</v>
      </c>
      <c r="AO299" s="5">
        <f t="shared" si="83"/>
        <v>0</v>
      </c>
      <c r="AP299" s="58">
        <f t="shared" si="84"/>
        <v>2549</v>
      </c>
    </row>
    <row r="300" spans="1:42" s="5" customFormat="1" ht="12.75">
      <c r="A300" s="5">
        <v>3008010</v>
      </c>
      <c r="B300" s="5">
        <v>189</v>
      </c>
      <c r="C300" s="5" t="s">
        <v>292</v>
      </c>
      <c r="D300" s="5" t="s">
        <v>293</v>
      </c>
      <c r="E300" s="5" t="s">
        <v>291</v>
      </c>
      <c r="F300" s="50">
        <v>59301</v>
      </c>
      <c r="G300" s="51" t="s">
        <v>44</v>
      </c>
      <c r="H300" s="5">
        <v>4065543587</v>
      </c>
      <c r="I300" s="52">
        <v>7</v>
      </c>
      <c r="J300" s="52" t="s">
        <v>45</v>
      </c>
      <c r="K300" s="5" t="s">
        <v>45</v>
      </c>
      <c r="L300" s="53"/>
      <c r="M300" s="53">
        <v>5</v>
      </c>
      <c r="N300" s="53" t="s">
        <v>45</v>
      </c>
      <c r="O300" s="53" t="s">
        <v>45</v>
      </c>
      <c r="P300" s="54">
        <v>0</v>
      </c>
      <c r="Q300" s="5" t="s">
        <v>46</v>
      </c>
      <c r="R300" s="5" t="s">
        <v>46</v>
      </c>
      <c r="S300" s="5" t="s">
        <v>45</v>
      </c>
      <c r="T300" s="5" t="s">
        <v>46</v>
      </c>
      <c r="U300" s="53"/>
      <c r="V300" s="53">
        <v>605</v>
      </c>
      <c r="W300" s="53">
        <v>0</v>
      </c>
      <c r="X300" s="53">
        <v>25</v>
      </c>
      <c r="Y300" s="53">
        <v>533</v>
      </c>
      <c r="Z300" s="5">
        <f t="shared" si="68"/>
        <v>1</v>
      </c>
      <c r="AA300" s="5">
        <f t="shared" si="69"/>
        <v>1</v>
      </c>
      <c r="AB300" s="5">
        <f t="shared" si="70"/>
        <v>0</v>
      </c>
      <c r="AC300" s="5">
        <f t="shared" si="71"/>
        <v>0</v>
      </c>
      <c r="AD300" s="5">
        <f t="shared" si="72"/>
        <v>0</v>
      </c>
      <c r="AE300" s="5">
        <f t="shared" si="73"/>
        <v>0</v>
      </c>
      <c r="AF300" s="55" t="str">
        <f t="shared" si="74"/>
        <v>SRSA</v>
      </c>
      <c r="AG300" s="55">
        <f t="shared" si="75"/>
        <v>0</v>
      </c>
      <c r="AH300" s="55">
        <f t="shared" si="76"/>
        <v>0</v>
      </c>
      <c r="AI300" s="5">
        <f t="shared" si="77"/>
        <v>1</v>
      </c>
      <c r="AJ300" s="5">
        <f t="shared" si="78"/>
        <v>0</v>
      </c>
      <c r="AK300" s="5">
        <f t="shared" si="79"/>
        <v>0</v>
      </c>
      <c r="AL300" s="5">
        <f t="shared" si="80"/>
        <v>0</v>
      </c>
      <c r="AM300" s="5">
        <f t="shared" si="81"/>
        <v>0</v>
      </c>
      <c r="AN300" s="5">
        <f t="shared" si="82"/>
        <v>0</v>
      </c>
      <c r="AO300" s="5">
        <f t="shared" si="83"/>
        <v>0</v>
      </c>
      <c r="AP300" s="58">
        <f t="shared" si="84"/>
        <v>1163</v>
      </c>
    </row>
    <row r="301" spans="1:42" s="5" customFormat="1" ht="12.75">
      <c r="A301" s="5">
        <v>3023370</v>
      </c>
      <c r="B301" s="5">
        <v>1203</v>
      </c>
      <c r="C301" s="5" t="s">
        <v>753</v>
      </c>
      <c r="D301" s="5" t="s">
        <v>754</v>
      </c>
      <c r="E301" s="5" t="s">
        <v>755</v>
      </c>
      <c r="F301" s="50">
        <v>59261</v>
      </c>
      <c r="G301" s="51" t="s">
        <v>44</v>
      </c>
      <c r="H301" s="5">
        <v>4065273531</v>
      </c>
      <c r="I301" s="52">
        <v>7</v>
      </c>
      <c r="J301" s="52" t="s">
        <v>45</v>
      </c>
      <c r="K301" s="5" t="s">
        <v>46</v>
      </c>
      <c r="L301" s="53"/>
      <c r="M301" s="53">
        <v>62</v>
      </c>
      <c r="N301" s="53" t="s">
        <v>45</v>
      </c>
      <c r="O301" s="53" t="s">
        <v>45</v>
      </c>
      <c r="P301" s="54">
        <v>36.111111111</v>
      </c>
      <c r="Q301" s="5" t="s">
        <v>45</v>
      </c>
      <c r="R301" s="5" t="s">
        <v>45</v>
      </c>
      <c r="S301" s="5" t="s">
        <v>45</v>
      </c>
      <c r="T301" s="5" t="s">
        <v>46</v>
      </c>
      <c r="U301" s="53"/>
      <c r="V301" s="53">
        <v>5356</v>
      </c>
      <c r="W301" s="53">
        <v>537</v>
      </c>
      <c r="X301" s="53">
        <v>627</v>
      </c>
      <c r="Y301" s="53">
        <v>869</v>
      </c>
      <c r="Z301" s="5">
        <f t="shared" si="68"/>
        <v>1</v>
      </c>
      <c r="AA301" s="5">
        <f t="shared" si="69"/>
        <v>1</v>
      </c>
      <c r="AB301" s="5">
        <f t="shared" si="70"/>
        <v>0</v>
      </c>
      <c r="AC301" s="5">
        <f t="shared" si="71"/>
        <v>0</v>
      </c>
      <c r="AD301" s="5">
        <f t="shared" si="72"/>
        <v>0</v>
      </c>
      <c r="AE301" s="5">
        <f t="shared" si="73"/>
        <v>0</v>
      </c>
      <c r="AF301" s="55" t="str">
        <f t="shared" si="74"/>
        <v>SRSA</v>
      </c>
      <c r="AG301" s="55">
        <f t="shared" si="75"/>
        <v>0</v>
      </c>
      <c r="AH301" s="55">
        <f t="shared" si="76"/>
        <v>0</v>
      </c>
      <c r="AI301" s="5">
        <f t="shared" si="77"/>
        <v>1</v>
      </c>
      <c r="AJ301" s="5">
        <f t="shared" si="78"/>
        <v>1</v>
      </c>
      <c r="AK301" s="5" t="str">
        <f t="shared" si="79"/>
        <v>Initial</v>
      </c>
      <c r="AL301" s="5" t="str">
        <f t="shared" si="80"/>
        <v>SRSA</v>
      </c>
      <c r="AM301" s="5">
        <f t="shared" si="81"/>
        <v>0</v>
      </c>
      <c r="AN301" s="5">
        <f t="shared" si="82"/>
        <v>0</v>
      </c>
      <c r="AO301" s="5">
        <f t="shared" si="83"/>
        <v>0</v>
      </c>
      <c r="AP301" s="58">
        <f t="shared" si="84"/>
        <v>7389</v>
      </c>
    </row>
    <row r="302" spans="1:42" s="5" customFormat="1" ht="12.75">
      <c r="A302" s="5">
        <v>3023400</v>
      </c>
      <c r="B302" s="5">
        <v>657</v>
      </c>
      <c r="C302" s="5" t="s">
        <v>756</v>
      </c>
      <c r="D302" s="5" t="s">
        <v>754</v>
      </c>
      <c r="E302" s="5" t="s">
        <v>755</v>
      </c>
      <c r="F302" s="50">
        <v>59261</v>
      </c>
      <c r="G302" s="51" t="s">
        <v>44</v>
      </c>
      <c r="H302" s="5">
        <v>4065273531</v>
      </c>
      <c r="I302" s="52">
        <v>7</v>
      </c>
      <c r="J302" s="52" t="s">
        <v>45</v>
      </c>
      <c r="K302" s="5" t="s">
        <v>46</v>
      </c>
      <c r="L302" s="53"/>
      <c r="M302" s="53">
        <v>32</v>
      </c>
      <c r="N302" s="53" t="s">
        <v>45</v>
      </c>
      <c r="O302" s="53" t="s">
        <v>45</v>
      </c>
      <c r="P302" s="54">
        <v>18.181818182</v>
      </c>
      <c r="Q302" s="5" t="s">
        <v>46</v>
      </c>
      <c r="R302" s="5" t="s">
        <v>45</v>
      </c>
      <c r="S302" s="5" t="s">
        <v>45</v>
      </c>
      <c r="T302" s="5" t="s">
        <v>46</v>
      </c>
      <c r="U302" s="53"/>
      <c r="V302" s="53">
        <v>2586</v>
      </c>
      <c r="W302" s="53">
        <v>0</v>
      </c>
      <c r="X302" s="53">
        <v>115</v>
      </c>
      <c r="Y302" s="53">
        <v>422</v>
      </c>
      <c r="Z302" s="5">
        <f t="shared" si="68"/>
        <v>1</v>
      </c>
      <c r="AA302" s="5">
        <f t="shared" si="69"/>
        <v>1</v>
      </c>
      <c r="AB302" s="5">
        <f t="shared" si="70"/>
        <v>0</v>
      </c>
      <c r="AC302" s="5">
        <f t="shared" si="71"/>
        <v>0</v>
      </c>
      <c r="AD302" s="5">
        <f t="shared" si="72"/>
        <v>0</v>
      </c>
      <c r="AE302" s="5">
        <f t="shared" si="73"/>
        <v>0</v>
      </c>
      <c r="AF302" s="55" t="str">
        <f t="shared" si="74"/>
        <v>SRSA</v>
      </c>
      <c r="AG302" s="55">
        <f t="shared" si="75"/>
        <v>0</v>
      </c>
      <c r="AH302" s="55">
        <f t="shared" si="76"/>
        <v>0</v>
      </c>
      <c r="AI302" s="5">
        <f t="shared" si="77"/>
        <v>1</v>
      </c>
      <c r="AJ302" s="5">
        <f t="shared" si="78"/>
        <v>0</v>
      </c>
      <c r="AK302" s="5">
        <f t="shared" si="79"/>
        <v>0</v>
      </c>
      <c r="AL302" s="5">
        <f t="shared" si="80"/>
        <v>0</v>
      </c>
      <c r="AM302" s="5">
        <f t="shared" si="81"/>
        <v>0</v>
      </c>
      <c r="AN302" s="5">
        <f t="shared" si="82"/>
        <v>0</v>
      </c>
      <c r="AO302" s="5">
        <f t="shared" si="83"/>
        <v>0</v>
      </c>
      <c r="AP302" s="58">
        <f t="shared" si="84"/>
        <v>3123</v>
      </c>
    </row>
    <row r="303" spans="1:42" s="5" customFormat="1" ht="12.75">
      <c r="A303" s="5">
        <v>3012060</v>
      </c>
      <c r="B303" s="5">
        <v>392</v>
      </c>
      <c r="C303" s="5" t="s">
        <v>429</v>
      </c>
      <c r="D303" s="5" t="s">
        <v>143</v>
      </c>
      <c r="E303" s="5" t="s">
        <v>144</v>
      </c>
      <c r="F303" s="50">
        <v>59077</v>
      </c>
      <c r="G303" s="51" t="s">
        <v>44</v>
      </c>
      <c r="H303" s="5">
        <v>4065572252</v>
      </c>
      <c r="I303" s="52">
        <v>7</v>
      </c>
      <c r="J303" s="52" t="s">
        <v>45</v>
      </c>
      <c r="K303" s="5" t="s">
        <v>46</v>
      </c>
      <c r="L303" s="53"/>
      <c r="M303" s="53">
        <v>4</v>
      </c>
      <c r="N303" s="53" t="s">
        <v>45</v>
      </c>
      <c r="O303" s="53" t="s">
        <v>45</v>
      </c>
      <c r="P303" s="54">
        <v>12.5</v>
      </c>
      <c r="Q303" s="5" t="s">
        <v>46</v>
      </c>
      <c r="R303" s="5" t="s">
        <v>45</v>
      </c>
      <c r="S303" s="5" t="s">
        <v>45</v>
      </c>
      <c r="T303" s="5" t="s">
        <v>46</v>
      </c>
      <c r="U303" s="53"/>
      <c r="V303" s="53">
        <v>523</v>
      </c>
      <c r="W303" s="53">
        <v>0</v>
      </c>
      <c r="X303" s="53">
        <v>13</v>
      </c>
      <c r="Y303" s="53">
        <v>529</v>
      </c>
      <c r="Z303" s="5">
        <f t="shared" si="68"/>
        <v>1</v>
      </c>
      <c r="AA303" s="5">
        <f t="shared" si="69"/>
        <v>1</v>
      </c>
      <c r="AB303" s="5">
        <f t="shared" si="70"/>
        <v>0</v>
      </c>
      <c r="AC303" s="5">
        <f t="shared" si="71"/>
        <v>0</v>
      </c>
      <c r="AD303" s="5">
        <f t="shared" si="72"/>
        <v>0</v>
      </c>
      <c r="AE303" s="5">
        <f t="shared" si="73"/>
        <v>0</v>
      </c>
      <c r="AF303" s="55" t="str">
        <f t="shared" si="74"/>
        <v>SRSA</v>
      </c>
      <c r="AG303" s="55">
        <f t="shared" si="75"/>
        <v>0</v>
      </c>
      <c r="AH303" s="55">
        <f t="shared" si="76"/>
        <v>0</v>
      </c>
      <c r="AI303" s="5">
        <f t="shared" si="77"/>
        <v>1</v>
      </c>
      <c r="AJ303" s="5">
        <f t="shared" si="78"/>
        <v>0</v>
      </c>
      <c r="AK303" s="5">
        <f t="shared" si="79"/>
        <v>0</v>
      </c>
      <c r="AL303" s="5">
        <f t="shared" si="80"/>
        <v>0</v>
      </c>
      <c r="AM303" s="5">
        <f t="shared" si="81"/>
        <v>0</v>
      </c>
      <c r="AN303" s="5">
        <f t="shared" si="82"/>
        <v>0</v>
      </c>
      <c r="AO303" s="5">
        <f t="shared" si="83"/>
        <v>0</v>
      </c>
      <c r="AP303" s="58">
        <f t="shared" si="84"/>
        <v>1065</v>
      </c>
    </row>
    <row r="304" spans="1:42" s="5" customFormat="1" ht="12.75">
      <c r="A304" s="5">
        <v>3023520</v>
      </c>
      <c r="B304" s="5">
        <v>747</v>
      </c>
      <c r="C304" s="5" t="s">
        <v>757</v>
      </c>
      <c r="D304" s="5" t="s">
        <v>758</v>
      </c>
      <c r="E304" s="5" t="s">
        <v>759</v>
      </c>
      <c r="F304" s="50">
        <v>59262</v>
      </c>
      <c r="G304" s="51" t="s">
        <v>44</v>
      </c>
      <c r="H304" s="5">
        <v>4067762317</v>
      </c>
      <c r="I304" s="52">
        <v>7</v>
      </c>
      <c r="J304" s="52" t="s">
        <v>45</v>
      </c>
      <c r="K304" s="5" t="s">
        <v>46</v>
      </c>
      <c r="L304" s="53"/>
      <c r="M304" s="53">
        <v>82</v>
      </c>
      <c r="N304" s="53" t="s">
        <v>45</v>
      </c>
      <c r="O304" s="53" t="s">
        <v>45</v>
      </c>
      <c r="P304" s="54">
        <v>20.454545455</v>
      </c>
      <c r="Q304" s="5" t="s">
        <v>45</v>
      </c>
      <c r="R304" s="5" t="s">
        <v>45</v>
      </c>
      <c r="S304" s="5" t="s">
        <v>45</v>
      </c>
      <c r="T304" s="5" t="s">
        <v>46</v>
      </c>
      <c r="U304" s="53"/>
      <c r="V304" s="53">
        <v>7521</v>
      </c>
      <c r="W304" s="53">
        <v>748</v>
      </c>
      <c r="X304" s="53">
        <v>993</v>
      </c>
      <c r="Y304" s="53">
        <v>1004</v>
      </c>
      <c r="Z304" s="5">
        <f t="shared" si="68"/>
        <v>1</v>
      </c>
      <c r="AA304" s="5">
        <f t="shared" si="69"/>
        <v>1</v>
      </c>
      <c r="AB304" s="5">
        <f t="shared" si="70"/>
        <v>0</v>
      </c>
      <c r="AC304" s="5">
        <f t="shared" si="71"/>
        <v>0</v>
      </c>
      <c r="AD304" s="5">
        <f t="shared" si="72"/>
        <v>0</v>
      </c>
      <c r="AE304" s="5">
        <f t="shared" si="73"/>
        <v>0</v>
      </c>
      <c r="AF304" s="55" t="str">
        <f t="shared" si="74"/>
        <v>SRSA</v>
      </c>
      <c r="AG304" s="55">
        <f t="shared" si="75"/>
        <v>0</v>
      </c>
      <c r="AH304" s="55">
        <f t="shared" si="76"/>
        <v>0</v>
      </c>
      <c r="AI304" s="5">
        <f t="shared" si="77"/>
        <v>1</v>
      </c>
      <c r="AJ304" s="5">
        <f t="shared" si="78"/>
        <v>1</v>
      </c>
      <c r="AK304" s="5" t="str">
        <f t="shared" si="79"/>
        <v>Initial</v>
      </c>
      <c r="AL304" s="5" t="str">
        <f t="shared" si="80"/>
        <v>SRSA</v>
      </c>
      <c r="AM304" s="5">
        <f t="shared" si="81"/>
        <v>0</v>
      </c>
      <c r="AN304" s="5">
        <f t="shared" si="82"/>
        <v>0</v>
      </c>
      <c r="AO304" s="5">
        <f t="shared" si="83"/>
        <v>0</v>
      </c>
      <c r="AP304" s="58">
        <f t="shared" si="84"/>
        <v>10266</v>
      </c>
    </row>
    <row r="305" spans="1:42" s="5" customFormat="1" ht="12.75">
      <c r="A305" s="5">
        <v>3023550</v>
      </c>
      <c r="B305" s="5">
        <v>748</v>
      </c>
      <c r="C305" s="5" t="s">
        <v>760</v>
      </c>
      <c r="D305" s="5" t="s">
        <v>758</v>
      </c>
      <c r="E305" s="5" t="s">
        <v>759</v>
      </c>
      <c r="F305" s="50">
        <v>59262</v>
      </c>
      <c r="G305" s="51" t="s">
        <v>44</v>
      </c>
      <c r="H305" s="5">
        <v>4067762317</v>
      </c>
      <c r="I305" s="52">
        <v>7</v>
      </c>
      <c r="J305" s="52" t="s">
        <v>45</v>
      </c>
      <c r="K305" s="5" t="s">
        <v>46</v>
      </c>
      <c r="L305" s="53"/>
      <c r="M305" s="53">
        <v>60</v>
      </c>
      <c r="N305" s="53" t="s">
        <v>45</v>
      </c>
      <c r="O305" s="53" t="s">
        <v>45</v>
      </c>
      <c r="P305" s="54">
        <v>1.6949152542</v>
      </c>
      <c r="Q305" s="5" t="s">
        <v>46</v>
      </c>
      <c r="R305" s="5" t="s">
        <v>46</v>
      </c>
      <c r="S305" s="5" t="s">
        <v>45</v>
      </c>
      <c r="T305" s="5" t="s">
        <v>46</v>
      </c>
      <c r="U305" s="53"/>
      <c r="V305" s="53">
        <v>2215</v>
      </c>
      <c r="W305" s="53">
        <v>0</v>
      </c>
      <c r="X305" s="53">
        <v>281</v>
      </c>
      <c r="Y305" s="53">
        <v>574</v>
      </c>
      <c r="Z305" s="5">
        <f t="shared" si="68"/>
        <v>1</v>
      </c>
      <c r="AA305" s="5">
        <f t="shared" si="69"/>
        <v>1</v>
      </c>
      <c r="AB305" s="5">
        <f t="shared" si="70"/>
        <v>0</v>
      </c>
      <c r="AC305" s="5">
        <f t="shared" si="71"/>
        <v>0</v>
      </c>
      <c r="AD305" s="5">
        <f t="shared" si="72"/>
        <v>0</v>
      </c>
      <c r="AE305" s="5">
        <f t="shared" si="73"/>
        <v>0</v>
      </c>
      <c r="AF305" s="55" t="str">
        <f t="shared" si="74"/>
        <v>SRSA</v>
      </c>
      <c r="AG305" s="55">
        <f t="shared" si="75"/>
        <v>0</v>
      </c>
      <c r="AH305" s="55">
        <f t="shared" si="76"/>
        <v>0</v>
      </c>
      <c r="AI305" s="5">
        <f t="shared" si="77"/>
        <v>1</v>
      </c>
      <c r="AJ305" s="5">
        <f t="shared" si="78"/>
        <v>0</v>
      </c>
      <c r="AK305" s="5">
        <f t="shared" si="79"/>
        <v>0</v>
      </c>
      <c r="AL305" s="5">
        <f t="shared" si="80"/>
        <v>0</v>
      </c>
      <c r="AM305" s="5">
        <f t="shared" si="81"/>
        <v>0</v>
      </c>
      <c r="AN305" s="5">
        <f t="shared" si="82"/>
        <v>0</v>
      </c>
      <c r="AO305" s="5">
        <f t="shared" si="83"/>
        <v>0</v>
      </c>
      <c r="AP305" s="58">
        <f t="shared" si="84"/>
        <v>3070</v>
      </c>
    </row>
    <row r="306" spans="1:42" s="5" customFormat="1" ht="12.75">
      <c r="A306" s="5">
        <v>3023670</v>
      </c>
      <c r="B306" s="5">
        <v>194</v>
      </c>
      <c r="C306" s="5" t="s">
        <v>761</v>
      </c>
      <c r="D306" s="5" t="s">
        <v>242</v>
      </c>
      <c r="E306" s="5" t="s">
        <v>762</v>
      </c>
      <c r="F306" s="50">
        <v>59263</v>
      </c>
      <c r="G306" s="51" t="s">
        <v>44</v>
      </c>
      <c r="H306" s="5">
        <v>4064872202</v>
      </c>
      <c r="I306" s="52">
        <v>7</v>
      </c>
      <c r="J306" s="52" t="s">
        <v>45</v>
      </c>
      <c r="K306" s="5" t="s">
        <v>46</v>
      </c>
      <c r="L306" s="53"/>
      <c r="M306" s="53">
        <v>250</v>
      </c>
      <c r="N306" s="53" t="s">
        <v>45</v>
      </c>
      <c r="O306" s="53" t="s">
        <v>45</v>
      </c>
      <c r="P306" s="54">
        <v>21.352313167</v>
      </c>
      <c r="Q306" s="5" t="s">
        <v>45</v>
      </c>
      <c r="R306" s="5" t="s">
        <v>45</v>
      </c>
      <c r="S306" s="5" t="s">
        <v>45</v>
      </c>
      <c r="T306" s="5" t="s">
        <v>46</v>
      </c>
      <c r="U306" s="53"/>
      <c r="V306" s="53">
        <v>17681</v>
      </c>
      <c r="W306" s="53">
        <v>1977</v>
      </c>
      <c r="X306" s="53">
        <v>2785</v>
      </c>
      <c r="Y306" s="53">
        <v>2697</v>
      </c>
      <c r="Z306" s="5">
        <f t="shared" si="68"/>
        <v>1</v>
      </c>
      <c r="AA306" s="5">
        <f t="shared" si="69"/>
        <v>1</v>
      </c>
      <c r="AB306" s="5">
        <f t="shared" si="70"/>
        <v>0</v>
      </c>
      <c r="AC306" s="5">
        <f t="shared" si="71"/>
        <v>0</v>
      </c>
      <c r="AD306" s="5">
        <f t="shared" si="72"/>
        <v>0</v>
      </c>
      <c r="AE306" s="5">
        <f t="shared" si="73"/>
        <v>0</v>
      </c>
      <c r="AF306" s="55" t="str">
        <f t="shared" si="74"/>
        <v>SRSA</v>
      </c>
      <c r="AG306" s="55">
        <f t="shared" si="75"/>
        <v>0</v>
      </c>
      <c r="AH306" s="55">
        <f t="shared" si="76"/>
        <v>0</v>
      </c>
      <c r="AI306" s="5">
        <f t="shared" si="77"/>
        <v>1</v>
      </c>
      <c r="AJ306" s="5">
        <f t="shared" si="78"/>
        <v>1</v>
      </c>
      <c r="AK306" s="5" t="str">
        <f t="shared" si="79"/>
        <v>Initial</v>
      </c>
      <c r="AL306" s="5" t="str">
        <f t="shared" si="80"/>
        <v>SRSA</v>
      </c>
      <c r="AM306" s="5">
        <f t="shared" si="81"/>
        <v>0</v>
      </c>
      <c r="AN306" s="5">
        <f t="shared" si="82"/>
        <v>0</v>
      </c>
      <c r="AO306" s="5">
        <f t="shared" si="83"/>
        <v>0</v>
      </c>
      <c r="AP306" s="58">
        <f t="shared" si="84"/>
        <v>25140</v>
      </c>
    </row>
    <row r="307" spans="1:42" s="5" customFormat="1" ht="12.75">
      <c r="A307" s="5">
        <v>3023730</v>
      </c>
      <c r="B307" s="5">
        <v>597</v>
      </c>
      <c r="C307" s="5" t="s">
        <v>763</v>
      </c>
      <c r="D307" s="5" t="s">
        <v>764</v>
      </c>
      <c r="E307" s="5" t="s">
        <v>765</v>
      </c>
      <c r="F307" s="50">
        <v>59868</v>
      </c>
      <c r="G307" s="51" t="s">
        <v>44</v>
      </c>
      <c r="H307" s="5">
        <v>4066772265</v>
      </c>
      <c r="I307" s="52">
        <v>7</v>
      </c>
      <c r="J307" s="52" t="s">
        <v>45</v>
      </c>
      <c r="K307" s="5" t="s">
        <v>46</v>
      </c>
      <c r="L307" s="53"/>
      <c r="M307" s="53">
        <v>202</v>
      </c>
      <c r="N307" s="53" t="s">
        <v>46</v>
      </c>
      <c r="O307" s="53" t="s">
        <v>45</v>
      </c>
      <c r="P307" s="54">
        <v>13.718411552</v>
      </c>
      <c r="Q307" s="5" t="s">
        <v>46</v>
      </c>
      <c r="R307" s="5" t="s">
        <v>46</v>
      </c>
      <c r="S307" s="5" t="s">
        <v>45</v>
      </c>
      <c r="T307" s="5" t="s">
        <v>46</v>
      </c>
      <c r="U307" s="53"/>
      <c r="V307" s="53">
        <v>10695</v>
      </c>
      <c r="W307" s="53">
        <v>769</v>
      </c>
      <c r="X307" s="53">
        <v>1575</v>
      </c>
      <c r="Y307" s="53">
        <v>2017</v>
      </c>
      <c r="Z307" s="5">
        <f t="shared" si="68"/>
        <v>1</v>
      </c>
      <c r="AA307" s="5">
        <f t="shared" si="69"/>
        <v>1</v>
      </c>
      <c r="AB307" s="5">
        <f t="shared" si="70"/>
        <v>0</v>
      </c>
      <c r="AC307" s="5">
        <f t="shared" si="71"/>
        <v>0</v>
      </c>
      <c r="AD307" s="5">
        <f t="shared" si="72"/>
        <v>0</v>
      </c>
      <c r="AE307" s="5">
        <f t="shared" si="73"/>
        <v>0</v>
      </c>
      <c r="AF307" s="55" t="str">
        <f t="shared" si="74"/>
        <v>SRSA</v>
      </c>
      <c r="AG307" s="55">
        <f t="shared" si="75"/>
        <v>0</v>
      </c>
      <c r="AH307" s="55">
        <f t="shared" si="76"/>
        <v>0</v>
      </c>
      <c r="AI307" s="5">
        <f t="shared" si="77"/>
        <v>1</v>
      </c>
      <c r="AJ307" s="5">
        <f t="shared" si="78"/>
        <v>0</v>
      </c>
      <c r="AK307" s="5">
        <f t="shared" si="79"/>
        <v>0</v>
      </c>
      <c r="AL307" s="5">
        <f t="shared" si="80"/>
        <v>0</v>
      </c>
      <c r="AM307" s="5">
        <f t="shared" si="81"/>
        <v>0</v>
      </c>
      <c r="AN307" s="5">
        <f t="shared" si="82"/>
        <v>0</v>
      </c>
      <c r="AO307" s="5">
        <f t="shared" si="83"/>
        <v>0</v>
      </c>
      <c r="AP307" s="58">
        <f t="shared" si="84"/>
        <v>15056</v>
      </c>
    </row>
    <row r="308" spans="1:42" s="5" customFormat="1" ht="12.75">
      <c r="A308" s="5">
        <v>3023850</v>
      </c>
      <c r="B308" s="5">
        <v>947</v>
      </c>
      <c r="C308" s="5" t="s">
        <v>766</v>
      </c>
      <c r="D308" s="5" t="s">
        <v>458</v>
      </c>
      <c r="E308" s="5" t="s">
        <v>767</v>
      </c>
      <c r="F308" s="50">
        <v>59078</v>
      </c>
      <c r="G308" s="51" t="s">
        <v>44</v>
      </c>
      <c r="H308" s="5">
        <v>4066324430</v>
      </c>
      <c r="I308" s="52">
        <v>7</v>
      </c>
      <c r="J308" s="52" t="s">
        <v>45</v>
      </c>
      <c r="K308" s="5" t="s">
        <v>46</v>
      </c>
      <c r="L308" s="53"/>
      <c r="M308" s="53">
        <v>9</v>
      </c>
      <c r="N308" s="53" t="s">
        <v>45</v>
      </c>
      <c r="O308" s="53" t="s">
        <v>45</v>
      </c>
      <c r="P308" s="54">
        <v>11.764705882</v>
      </c>
      <c r="Q308" s="5" t="s">
        <v>46</v>
      </c>
      <c r="R308" s="5" t="s">
        <v>46</v>
      </c>
      <c r="S308" s="5" t="s">
        <v>45</v>
      </c>
      <c r="T308" s="5" t="s">
        <v>46</v>
      </c>
      <c r="U308" s="53"/>
      <c r="V308" s="53">
        <v>1050</v>
      </c>
      <c r="W308" s="53">
        <v>0</v>
      </c>
      <c r="X308" s="53">
        <v>34</v>
      </c>
      <c r="Y308" s="53">
        <v>549</v>
      </c>
      <c r="Z308" s="5">
        <f t="shared" si="68"/>
        <v>1</v>
      </c>
      <c r="AA308" s="5">
        <f t="shared" si="69"/>
        <v>1</v>
      </c>
      <c r="AB308" s="5">
        <f t="shared" si="70"/>
        <v>0</v>
      </c>
      <c r="AC308" s="5">
        <f t="shared" si="71"/>
        <v>0</v>
      </c>
      <c r="AD308" s="5">
        <f t="shared" si="72"/>
        <v>0</v>
      </c>
      <c r="AE308" s="5">
        <f t="shared" si="73"/>
        <v>0</v>
      </c>
      <c r="AF308" s="55" t="str">
        <f t="shared" si="74"/>
        <v>SRSA</v>
      </c>
      <c r="AG308" s="55">
        <f t="shared" si="75"/>
        <v>0</v>
      </c>
      <c r="AH308" s="55">
        <f t="shared" si="76"/>
        <v>0</v>
      </c>
      <c r="AI308" s="5">
        <f t="shared" si="77"/>
        <v>1</v>
      </c>
      <c r="AJ308" s="5">
        <f t="shared" si="78"/>
        <v>0</v>
      </c>
      <c r="AK308" s="5">
        <f t="shared" si="79"/>
        <v>0</v>
      </c>
      <c r="AL308" s="5">
        <f t="shared" si="80"/>
        <v>0</v>
      </c>
      <c r="AM308" s="5">
        <f t="shared" si="81"/>
        <v>0</v>
      </c>
      <c r="AN308" s="5">
        <f t="shared" si="82"/>
        <v>0</v>
      </c>
      <c r="AO308" s="5">
        <f t="shared" si="83"/>
        <v>0</v>
      </c>
      <c r="AP308" s="58">
        <f t="shared" si="84"/>
        <v>1633</v>
      </c>
    </row>
    <row r="309" spans="1:42" s="5" customFormat="1" ht="12.75">
      <c r="A309" s="5">
        <v>3023940</v>
      </c>
      <c r="B309" s="5">
        <v>985</v>
      </c>
      <c r="C309" s="5" t="s">
        <v>768</v>
      </c>
      <c r="D309" s="5" t="s">
        <v>90</v>
      </c>
      <c r="E309" s="5" t="s">
        <v>769</v>
      </c>
      <c r="F309" s="50">
        <v>59079</v>
      </c>
      <c r="G309" s="51" t="s">
        <v>44</v>
      </c>
      <c r="H309" s="5">
        <v>4063735461</v>
      </c>
      <c r="I309" s="52">
        <v>8</v>
      </c>
      <c r="J309" s="52" t="s">
        <v>45</v>
      </c>
      <c r="K309" s="5" t="s">
        <v>46</v>
      </c>
      <c r="L309" s="53"/>
      <c r="M309" s="53">
        <v>586</v>
      </c>
      <c r="N309" s="53" t="s">
        <v>46</v>
      </c>
      <c r="O309" s="53" t="s">
        <v>45</v>
      </c>
      <c r="P309" s="54">
        <v>20.212765957</v>
      </c>
      <c r="Q309" s="5" t="s">
        <v>45</v>
      </c>
      <c r="R309" s="5" t="s">
        <v>45</v>
      </c>
      <c r="S309" s="5" t="s">
        <v>45</v>
      </c>
      <c r="T309" s="5" t="s">
        <v>46</v>
      </c>
      <c r="U309" s="53"/>
      <c r="V309" s="53">
        <v>26718</v>
      </c>
      <c r="W309" s="53">
        <v>2039</v>
      </c>
      <c r="X309" s="53">
        <v>4083</v>
      </c>
      <c r="Y309" s="53">
        <v>5525</v>
      </c>
      <c r="Z309" s="5">
        <f t="shared" si="68"/>
        <v>1</v>
      </c>
      <c r="AA309" s="5">
        <f t="shared" si="69"/>
        <v>1</v>
      </c>
      <c r="AB309" s="5">
        <f t="shared" si="70"/>
        <v>0</v>
      </c>
      <c r="AC309" s="5">
        <f t="shared" si="71"/>
        <v>0</v>
      </c>
      <c r="AD309" s="5">
        <f t="shared" si="72"/>
        <v>0</v>
      </c>
      <c r="AE309" s="5">
        <f t="shared" si="73"/>
        <v>0</v>
      </c>
      <c r="AF309" s="55" t="str">
        <f t="shared" si="74"/>
        <v>SRSA</v>
      </c>
      <c r="AG309" s="55">
        <f t="shared" si="75"/>
        <v>0</v>
      </c>
      <c r="AH309" s="55">
        <f t="shared" si="76"/>
        <v>0</v>
      </c>
      <c r="AI309" s="5">
        <f t="shared" si="77"/>
        <v>1</v>
      </c>
      <c r="AJ309" s="5">
        <f t="shared" si="78"/>
        <v>1</v>
      </c>
      <c r="AK309" s="5" t="str">
        <f t="shared" si="79"/>
        <v>Initial</v>
      </c>
      <c r="AL309" s="5" t="str">
        <f t="shared" si="80"/>
        <v>SRSA</v>
      </c>
      <c r="AM309" s="5">
        <f t="shared" si="81"/>
        <v>0</v>
      </c>
      <c r="AN309" s="5">
        <f t="shared" si="82"/>
        <v>0</v>
      </c>
      <c r="AO309" s="5">
        <f t="shared" si="83"/>
        <v>0</v>
      </c>
      <c r="AP309" s="58">
        <f t="shared" si="84"/>
        <v>38365</v>
      </c>
    </row>
    <row r="310" spans="1:42" s="5" customFormat="1" ht="12.75">
      <c r="A310" s="5">
        <v>3023970</v>
      </c>
      <c r="B310" s="5">
        <v>986</v>
      </c>
      <c r="C310" s="5" t="s">
        <v>770</v>
      </c>
      <c r="D310" s="5" t="s">
        <v>90</v>
      </c>
      <c r="E310" s="5" t="s">
        <v>769</v>
      </c>
      <c r="F310" s="50">
        <v>59079</v>
      </c>
      <c r="G310" s="51" t="s">
        <v>44</v>
      </c>
      <c r="H310" s="5">
        <v>4063735461</v>
      </c>
      <c r="I310" s="52">
        <v>8</v>
      </c>
      <c r="J310" s="52" t="s">
        <v>45</v>
      </c>
      <c r="K310" s="5" t="s">
        <v>46</v>
      </c>
      <c r="L310" s="53"/>
      <c r="M310" s="53">
        <v>251</v>
      </c>
      <c r="N310" s="53" t="s">
        <v>46</v>
      </c>
      <c r="O310" s="53" t="s">
        <v>45</v>
      </c>
      <c r="P310" s="54">
        <v>10.822510823</v>
      </c>
      <c r="Q310" s="5" t="s">
        <v>46</v>
      </c>
      <c r="R310" s="5" t="s">
        <v>46</v>
      </c>
      <c r="S310" s="5" t="s">
        <v>45</v>
      </c>
      <c r="T310" s="5" t="s">
        <v>46</v>
      </c>
      <c r="U310" s="53"/>
      <c r="V310" s="53">
        <v>10661</v>
      </c>
      <c r="W310" s="53">
        <v>702</v>
      </c>
      <c r="X310" s="53">
        <v>1657</v>
      </c>
      <c r="Y310" s="53">
        <v>2402</v>
      </c>
      <c r="Z310" s="5">
        <f t="shared" si="68"/>
        <v>1</v>
      </c>
      <c r="AA310" s="5">
        <f t="shared" si="69"/>
        <v>1</v>
      </c>
      <c r="AB310" s="5">
        <f t="shared" si="70"/>
        <v>0</v>
      </c>
      <c r="AC310" s="5">
        <f t="shared" si="71"/>
        <v>0</v>
      </c>
      <c r="AD310" s="5">
        <f t="shared" si="72"/>
        <v>0</v>
      </c>
      <c r="AE310" s="5">
        <f t="shared" si="73"/>
        <v>0</v>
      </c>
      <c r="AF310" s="55" t="str">
        <f t="shared" si="74"/>
        <v>SRSA</v>
      </c>
      <c r="AG310" s="55">
        <f t="shared" si="75"/>
        <v>0</v>
      </c>
      <c r="AH310" s="55">
        <f t="shared" si="76"/>
        <v>0</v>
      </c>
      <c r="AI310" s="5">
        <f t="shared" si="77"/>
        <v>1</v>
      </c>
      <c r="AJ310" s="5">
        <f t="shared" si="78"/>
        <v>0</v>
      </c>
      <c r="AK310" s="5">
        <f t="shared" si="79"/>
        <v>0</v>
      </c>
      <c r="AL310" s="5">
        <f t="shared" si="80"/>
        <v>0</v>
      </c>
      <c r="AM310" s="5">
        <f t="shared" si="81"/>
        <v>0</v>
      </c>
      <c r="AN310" s="5">
        <f t="shared" si="82"/>
        <v>0</v>
      </c>
      <c r="AO310" s="5">
        <f t="shared" si="83"/>
        <v>0</v>
      </c>
      <c r="AP310" s="58">
        <f t="shared" si="84"/>
        <v>15422</v>
      </c>
    </row>
    <row r="311" spans="1:42" s="5" customFormat="1" ht="12.75">
      <c r="A311" s="5">
        <v>3024150</v>
      </c>
      <c r="B311" s="5">
        <v>537</v>
      </c>
      <c r="C311" s="5" t="s">
        <v>771</v>
      </c>
      <c r="D311" s="5" t="s">
        <v>772</v>
      </c>
      <c r="E311" s="5" t="s">
        <v>773</v>
      </c>
      <c r="F311" s="50">
        <v>59749</v>
      </c>
      <c r="G311" s="51" t="s">
        <v>44</v>
      </c>
      <c r="H311" s="5">
        <v>4068425302</v>
      </c>
      <c r="I311" s="52">
        <v>7</v>
      </c>
      <c r="J311" s="52" t="s">
        <v>45</v>
      </c>
      <c r="K311" s="5" t="s">
        <v>46</v>
      </c>
      <c r="L311" s="53"/>
      <c r="M311" s="53">
        <v>130</v>
      </c>
      <c r="N311" s="53" t="s">
        <v>45</v>
      </c>
      <c r="O311" s="53" t="s">
        <v>45</v>
      </c>
      <c r="P311" s="54">
        <v>34</v>
      </c>
      <c r="Q311" s="5" t="s">
        <v>45</v>
      </c>
      <c r="R311" s="5" t="s">
        <v>46</v>
      </c>
      <c r="S311" s="5" t="s">
        <v>45</v>
      </c>
      <c r="T311" s="5" t="s">
        <v>46</v>
      </c>
      <c r="U311" s="53"/>
      <c r="V311" s="53">
        <v>15486</v>
      </c>
      <c r="W311" s="53">
        <v>2160</v>
      </c>
      <c r="X311" s="53">
        <v>2501</v>
      </c>
      <c r="Y311" s="53">
        <v>1541</v>
      </c>
      <c r="Z311" s="5">
        <f t="shared" si="68"/>
        <v>1</v>
      </c>
      <c r="AA311" s="5">
        <f t="shared" si="69"/>
        <v>1</v>
      </c>
      <c r="AB311" s="5">
        <f t="shared" si="70"/>
        <v>0</v>
      </c>
      <c r="AC311" s="5">
        <f t="shared" si="71"/>
        <v>0</v>
      </c>
      <c r="AD311" s="5">
        <f t="shared" si="72"/>
        <v>0</v>
      </c>
      <c r="AE311" s="5">
        <f t="shared" si="73"/>
        <v>0</v>
      </c>
      <c r="AF311" s="55" t="str">
        <f t="shared" si="74"/>
        <v>SRSA</v>
      </c>
      <c r="AG311" s="55">
        <f t="shared" si="75"/>
        <v>0</v>
      </c>
      <c r="AH311" s="55">
        <f t="shared" si="76"/>
        <v>0</v>
      </c>
      <c r="AI311" s="5">
        <f t="shared" si="77"/>
        <v>1</v>
      </c>
      <c r="AJ311" s="5">
        <f t="shared" si="78"/>
        <v>1</v>
      </c>
      <c r="AK311" s="5" t="str">
        <f t="shared" si="79"/>
        <v>Initial</v>
      </c>
      <c r="AL311" s="5" t="str">
        <f t="shared" si="80"/>
        <v>SRSA</v>
      </c>
      <c r="AM311" s="5">
        <f t="shared" si="81"/>
        <v>0</v>
      </c>
      <c r="AN311" s="5">
        <f t="shared" si="82"/>
        <v>0</v>
      </c>
      <c r="AO311" s="5">
        <f t="shared" si="83"/>
        <v>0</v>
      </c>
      <c r="AP311" s="58">
        <f t="shared" si="84"/>
        <v>21688</v>
      </c>
    </row>
    <row r="312" spans="1:42" s="5" customFormat="1" ht="12.75">
      <c r="A312" s="5">
        <v>3024180</v>
      </c>
      <c r="B312" s="5">
        <v>538</v>
      </c>
      <c r="C312" s="5" t="s">
        <v>774</v>
      </c>
      <c r="D312" s="5" t="s">
        <v>772</v>
      </c>
      <c r="E312" s="5" t="s">
        <v>773</v>
      </c>
      <c r="F312" s="50">
        <v>59749</v>
      </c>
      <c r="G312" s="51" t="s">
        <v>44</v>
      </c>
      <c r="H312" s="5">
        <v>4068425401</v>
      </c>
      <c r="I312" s="52">
        <v>7</v>
      </c>
      <c r="J312" s="52" t="s">
        <v>45</v>
      </c>
      <c r="K312" s="5" t="s">
        <v>46</v>
      </c>
      <c r="L312" s="53"/>
      <c r="M312" s="53">
        <v>89</v>
      </c>
      <c r="N312" s="53" t="s">
        <v>45</v>
      </c>
      <c r="O312" s="53" t="s">
        <v>45</v>
      </c>
      <c r="P312" s="54">
        <v>13.684210526</v>
      </c>
      <c r="Q312" s="5" t="s">
        <v>46</v>
      </c>
      <c r="R312" s="5" t="s">
        <v>46</v>
      </c>
      <c r="S312" s="5" t="s">
        <v>45</v>
      </c>
      <c r="T312" s="5" t="s">
        <v>46</v>
      </c>
      <c r="U312" s="53"/>
      <c r="V312" s="53">
        <v>4410</v>
      </c>
      <c r="W312" s="53">
        <v>1</v>
      </c>
      <c r="X312" s="53">
        <v>453</v>
      </c>
      <c r="Y312" s="53">
        <v>885</v>
      </c>
      <c r="Z312" s="5">
        <f t="shared" si="68"/>
        <v>1</v>
      </c>
      <c r="AA312" s="5">
        <f t="shared" si="69"/>
        <v>1</v>
      </c>
      <c r="AB312" s="5">
        <f t="shared" si="70"/>
        <v>0</v>
      </c>
      <c r="AC312" s="5">
        <f t="shared" si="71"/>
        <v>0</v>
      </c>
      <c r="AD312" s="5">
        <f t="shared" si="72"/>
        <v>0</v>
      </c>
      <c r="AE312" s="5">
        <f t="shared" si="73"/>
        <v>0</v>
      </c>
      <c r="AF312" s="55" t="str">
        <f t="shared" si="74"/>
        <v>SRSA</v>
      </c>
      <c r="AG312" s="55">
        <f t="shared" si="75"/>
        <v>0</v>
      </c>
      <c r="AH312" s="55">
        <f t="shared" si="76"/>
        <v>0</v>
      </c>
      <c r="AI312" s="5">
        <f t="shared" si="77"/>
        <v>1</v>
      </c>
      <c r="AJ312" s="5">
        <f t="shared" si="78"/>
        <v>0</v>
      </c>
      <c r="AK312" s="5">
        <f t="shared" si="79"/>
        <v>0</v>
      </c>
      <c r="AL312" s="5">
        <f t="shared" si="80"/>
        <v>0</v>
      </c>
      <c r="AM312" s="5">
        <f t="shared" si="81"/>
        <v>0</v>
      </c>
      <c r="AN312" s="5">
        <f t="shared" si="82"/>
        <v>0</v>
      </c>
      <c r="AO312" s="5">
        <f t="shared" si="83"/>
        <v>0</v>
      </c>
      <c r="AP312" s="58">
        <f t="shared" si="84"/>
        <v>5749</v>
      </c>
    </row>
    <row r="313" spans="1:42" s="5" customFormat="1" ht="12.75">
      <c r="A313" s="5">
        <v>3000932</v>
      </c>
      <c r="B313" s="5">
        <v>1227</v>
      </c>
      <c r="C313" s="5" t="s">
        <v>78</v>
      </c>
      <c r="D313" s="5" t="s">
        <v>79</v>
      </c>
      <c r="E313" s="5" t="s">
        <v>80</v>
      </c>
      <c r="F313" s="50">
        <v>59086</v>
      </c>
      <c r="G313" s="51" t="s">
        <v>44</v>
      </c>
      <c r="H313" s="5">
        <v>4065782535</v>
      </c>
      <c r="I313" s="52">
        <v>7</v>
      </c>
      <c r="J313" s="52" t="s">
        <v>45</v>
      </c>
      <c r="K313" s="5" t="s">
        <v>46</v>
      </c>
      <c r="L313" s="53"/>
      <c r="M313" s="53">
        <v>168</v>
      </c>
      <c r="N313" s="53" t="s">
        <v>46</v>
      </c>
      <c r="O313" s="53" t="s">
        <v>45</v>
      </c>
      <c r="P313" s="54">
        <v>24.215246637</v>
      </c>
      <c r="Q313" s="5" t="s">
        <v>45</v>
      </c>
      <c r="R313" s="5" t="s">
        <v>46</v>
      </c>
      <c r="S313" s="5" t="s">
        <v>45</v>
      </c>
      <c r="T313" s="5" t="s">
        <v>46</v>
      </c>
      <c r="U313" s="53"/>
      <c r="V313" s="53">
        <v>24643</v>
      </c>
      <c r="W313" s="53">
        <v>3016</v>
      </c>
      <c r="X313" s="53">
        <v>3002</v>
      </c>
      <c r="Y313" s="53">
        <v>2090</v>
      </c>
      <c r="Z313" s="5">
        <f t="shared" si="68"/>
        <v>1</v>
      </c>
      <c r="AA313" s="5">
        <f t="shared" si="69"/>
        <v>1</v>
      </c>
      <c r="AB313" s="5">
        <f t="shared" si="70"/>
        <v>0</v>
      </c>
      <c r="AC313" s="5">
        <f t="shared" si="71"/>
        <v>0</v>
      </c>
      <c r="AD313" s="5">
        <f t="shared" si="72"/>
        <v>0</v>
      </c>
      <c r="AE313" s="5">
        <f t="shared" si="73"/>
        <v>0</v>
      </c>
      <c r="AF313" s="55" t="str">
        <f t="shared" si="74"/>
        <v>SRSA</v>
      </c>
      <c r="AG313" s="55">
        <f t="shared" si="75"/>
        <v>0</v>
      </c>
      <c r="AH313" s="55">
        <f t="shared" si="76"/>
        <v>0</v>
      </c>
      <c r="AI313" s="5">
        <f t="shared" si="77"/>
        <v>1</v>
      </c>
      <c r="AJ313" s="5">
        <f t="shared" si="78"/>
        <v>1</v>
      </c>
      <c r="AK313" s="5" t="str">
        <f t="shared" si="79"/>
        <v>Initial</v>
      </c>
      <c r="AL313" s="5" t="str">
        <f t="shared" si="80"/>
        <v>SRSA</v>
      </c>
      <c r="AM313" s="5">
        <f t="shared" si="81"/>
        <v>0</v>
      </c>
      <c r="AN313" s="5">
        <f t="shared" si="82"/>
        <v>0</v>
      </c>
      <c r="AO313" s="5">
        <f t="shared" si="83"/>
        <v>0</v>
      </c>
      <c r="AP313" s="58">
        <f t="shared" si="84"/>
        <v>32751</v>
      </c>
    </row>
    <row r="314" spans="1:42" s="5" customFormat="1" ht="12.75">
      <c r="A314" s="5">
        <v>3000933</v>
      </c>
      <c r="B314" s="5">
        <v>1228</v>
      </c>
      <c r="C314" s="5" t="s">
        <v>81</v>
      </c>
      <c r="D314" s="5" t="s">
        <v>79</v>
      </c>
      <c r="E314" s="5" t="s">
        <v>80</v>
      </c>
      <c r="F314" s="50">
        <v>59086</v>
      </c>
      <c r="G314" s="51" t="s">
        <v>44</v>
      </c>
      <c r="H314" s="5">
        <v>4065782535</v>
      </c>
      <c r="I314" s="52">
        <v>7</v>
      </c>
      <c r="J314" s="52" t="s">
        <v>45</v>
      </c>
      <c r="K314" s="5" t="s">
        <v>46</v>
      </c>
      <c r="L314" s="53"/>
      <c r="M314" s="53">
        <v>95</v>
      </c>
      <c r="N314" s="53" t="s">
        <v>45</v>
      </c>
      <c r="O314" s="53" t="s">
        <v>45</v>
      </c>
      <c r="P314" s="54">
        <v>15.596330275</v>
      </c>
      <c r="Q314" s="5" t="s">
        <v>46</v>
      </c>
      <c r="R314" s="5" t="s">
        <v>45</v>
      </c>
      <c r="S314" s="5" t="s">
        <v>45</v>
      </c>
      <c r="T314" s="5" t="s">
        <v>46</v>
      </c>
      <c r="U314" s="53"/>
      <c r="V314" s="53">
        <v>10720</v>
      </c>
      <c r="W314" s="53">
        <v>1610</v>
      </c>
      <c r="X314" s="53">
        <v>1621</v>
      </c>
      <c r="Y314" s="53">
        <v>1033</v>
      </c>
      <c r="Z314" s="5">
        <f t="shared" si="68"/>
        <v>1</v>
      </c>
      <c r="AA314" s="5">
        <f t="shared" si="69"/>
        <v>1</v>
      </c>
      <c r="AB314" s="5">
        <f t="shared" si="70"/>
        <v>0</v>
      </c>
      <c r="AC314" s="5">
        <f t="shared" si="71"/>
        <v>0</v>
      </c>
      <c r="AD314" s="5">
        <f t="shared" si="72"/>
        <v>0</v>
      </c>
      <c r="AE314" s="5">
        <f t="shared" si="73"/>
        <v>0</v>
      </c>
      <c r="AF314" s="55" t="str">
        <f t="shared" si="74"/>
        <v>SRSA</v>
      </c>
      <c r="AG314" s="55">
        <f t="shared" si="75"/>
        <v>0</v>
      </c>
      <c r="AH314" s="55">
        <f t="shared" si="76"/>
        <v>0</v>
      </c>
      <c r="AI314" s="5">
        <f t="shared" si="77"/>
        <v>1</v>
      </c>
      <c r="AJ314" s="5">
        <f t="shared" si="78"/>
        <v>0</v>
      </c>
      <c r="AK314" s="5">
        <f t="shared" si="79"/>
        <v>0</v>
      </c>
      <c r="AL314" s="5">
        <f t="shared" si="80"/>
        <v>0</v>
      </c>
      <c r="AM314" s="5">
        <f t="shared" si="81"/>
        <v>0</v>
      </c>
      <c r="AN314" s="5">
        <f t="shared" si="82"/>
        <v>0</v>
      </c>
      <c r="AO314" s="5">
        <f t="shared" si="83"/>
        <v>0</v>
      </c>
      <c r="AP314" s="58">
        <f t="shared" si="84"/>
        <v>14984</v>
      </c>
    </row>
    <row r="315" spans="1:42" s="5" customFormat="1" ht="12.75">
      <c r="A315" s="5">
        <v>3002850</v>
      </c>
      <c r="B315" s="5">
        <v>324</v>
      </c>
      <c r="C315" s="5" t="s">
        <v>126</v>
      </c>
      <c r="D315" s="5" t="s">
        <v>127</v>
      </c>
      <c r="E315" s="5" t="s">
        <v>128</v>
      </c>
      <c r="F315" s="50">
        <v>59901</v>
      </c>
      <c r="G315" s="51" t="s">
        <v>44</v>
      </c>
      <c r="H315" s="5">
        <v>4067564535</v>
      </c>
      <c r="I315" s="52">
        <v>7</v>
      </c>
      <c r="J315" s="52" t="s">
        <v>45</v>
      </c>
      <c r="K315" s="5" t="s">
        <v>45</v>
      </c>
      <c r="L315" s="53"/>
      <c r="M315" s="53">
        <v>138</v>
      </c>
      <c r="N315" s="53" t="s">
        <v>46</v>
      </c>
      <c r="O315" s="53" t="s">
        <v>45</v>
      </c>
      <c r="P315" s="54">
        <v>21.428571429</v>
      </c>
      <c r="Q315" s="5" t="s">
        <v>45</v>
      </c>
      <c r="R315" s="5" t="s">
        <v>46</v>
      </c>
      <c r="S315" s="5" t="s">
        <v>45</v>
      </c>
      <c r="T315" s="5" t="s">
        <v>46</v>
      </c>
      <c r="U315" s="53"/>
      <c r="V315" s="53">
        <v>18455</v>
      </c>
      <c r="W315" s="53">
        <v>2490</v>
      </c>
      <c r="X315" s="53">
        <v>2521</v>
      </c>
      <c r="Y315" s="53">
        <v>1730</v>
      </c>
      <c r="Z315" s="5">
        <f t="shared" si="68"/>
        <v>1</v>
      </c>
      <c r="AA315" s="5">
        <f t="shared" si="69"/>
        <v>1</v>
      </c>
      <c r="AB315" s="5">
        <f t="shared" si="70"/>
        <v>0</v>
      </c>
      <c r="AC315" s="5">
        <f t="shared" si="71"/>
        <v>0</v>
      </c>
      <c r="AD315" s="5">
        <f t="shared" si="72"/>
        <v>0</v>
      </c>
      <c r="AE315" s="5">
        <f t="shared" si="73"/>
        <v>0</v>
      </c>
      <c r="AF315" s="55" t="str">
        <f t="shared" si="74"/>
        <v>SRSA</v>
      </c>
      <c r="AG315" s="55">
        <f t="shared" si="75"/>
        <v>0</v>
      </c>
      <c r="AH315" s="55">
        <f t="shared" si="76"/>
        <v>0</v>
      </c>
      <c r="AI315" s="5">
        <f t="shared" si="77"/>
        <v>1</v>
      </c>
      <c r="AJ315" s="5">
        <f t="shared" si="78"/>
        <v>1</v>
      </c>
      <c r="AK315" s="5" t="str">
        <f t="shared" si="79"/>
        <v>Initial</v>
      </c>
      <c r="AL315" s="5" t="str">
        <f t="shared" si="80"/>
        <v>SRSA</v>
      </c>
      <c r="AM315" s="5">
        <f t="shared" si="81"/>
        <v>0</v>
      </c>
      <c r="AN315" s="5">
        <f t="shared" si="82"/>
        <v>0</v>
      </c>
      <c r="AO315" s="5">
        <f t="shared" si="83"/>
        <v>0</v>
      </c>
      <c r="AP315" s="58">
        <f t="shared" si="84"/>
        <v>25196</v>
      </c>
    </row>
    <row r="316" spans="1:42" s="5" customFormat="1" ht="12.75">
      <c r="A316" s="5">
        <v>3000002</v>
      </c>
      <c r="B316" s="5">
        <v>327</v>
      </c>
      <c r="C316" s="5" t="s">
        <v>41</v>
      </c>
      <c r="D316" s="5" t="s">
        <v>42</v>
      </c>
      <c r="E316" s="5" t="s">
        <v>43</v>
      </c>
      <c r="F316" s="50">
        <v>59932</v>
      </c>
      <c r="G316" s="51" t="s">
        <v>44</v>
      </c>
      <c r="H316" s="5">
        <v>4068573301</v>
      </c>
      <c r="I316" s="52">
        <v>7</v>
      </c>
      <c r="J316" s="52" t="s">
        <v>45</v>
      </c>
      <c r="K316" s="5" t="s">
        <v>46</v>
      </c>
      <c r="L316" s="53" t="s">
        <v>44</v>
      </c>
      <c r="M316" s="53">
        <v>490</v>
      </c>
      <c r="N316" s="53" t="s">
        <v>46</v>
      </c>
      <c r="O316" s="53" t="s">
        <v>45</v>
      </c>
      <c r="P316" s="54">
        <v>18.062397373</v>
      </c>
      <c r="Q316" s="5" t="s">
        <v>46</v>
      </c>
      <c r="R316" s="5" t="s">
        <v>46</v>
      </c>
      <c r="S316" s="5" t="s">
        <v>45</v>
      </c>
      <c r="T316" s="5" t="s">
        <v>46</v>
      </c>
      <c r="U316" s="53"/>
      <c r="V316" s="53">
        <v>28658</v>
      </c>
      <c r="W316" s="53">
        <v>2306</v>
      </c>
      <c r="X316" s="53">
        <v>3888</v>
      </c>
      <c r="Y316" s="53">
        <v>4869</v>
      </c>
      <c r="Z316" s="5">
        <f t="shared" si="68"/>
        <v>1</v>
      </c>
      <c r="AA316" s="5">
        <f t="shared" si="69"/>
        <v>1</v>
      </c>
      <c r="AB316" s="5">
        <f t="shared" si="70"/>
        <v>0</v>
      </c>
      <c r="AC316" s="5">
        <f t="shared" si="71"/>
        <v>0</v>
      </c>
      <c r="AD316" s="5">
        <f t="shared" si="72"/>
        <v>0</v>
      </c>
      <c r="AE316" s="5">
        <f t="shared" si="73"/>
        <v>0</v>
      </c>
      <c r="AF316" s="55" t="str">
        <f t="shared" si="74"/>
        <v>SRSA</v>
      </c>
      <c r="AG316" s="55">
        <f t="shared" si="75"/>
        <v>0</v>
      </c>
      <c r="AH316" s="55">
        <f t="shared" si="76"/>
        <v>0</v>
      </c>
      <c r="AI316" s="5">
        <f t="shared" si="77"/>
        <v>1</v>
      </c>
      <c r="AJ316" s="5">
        <f t="shared" si="78"/>
        <v>0</v>
      </c>
      <c r="AK316" s="5">
        <f t="shared" si="79"/>
        <v>0</v>
      </c>
      <c r="AL316" s="5">
        <f t="shared" si="80"/>
        <v>0</v>
      </c>
      <c r="AM316" s="5">
        <f t="shared" si="81"/>
        <v>0</v>
      </c>
      <c r="AN316" s="5">
        <f t="shared" si="82"/>
        <v>0</v>
      </c>
      <c r="AO316" s="5">
        <f t="shared" si="83"/>
        <v>0</v>
      </c>
      <c r="AP316" s="58">
        <f t="shared" si="84"/>
        <v>39721</v>
      </c>
    </row>
    <row r="317" spans="1:42" s="5" customFormat="1" ht="12.75">
      <c r="A317" s="5">
        <v>3000007</v>
      </c>
      <c r="B317" s="5">
        <v>709</v>
      </c>
      <c r="C317" s="5" t="s">
        <v>50</v>
      </c>
      <c r="D317" s="5" t="s">
        <v>51</v>
      </c>
      <c r="E317" s="5" t="s">
        <v>52</v>
      </c>
      <c r="F317" s="50">
        <v>59351</v>
      </c>
      <c r="G317" s="51" t="s">
        <v>44</v>
      </c>
      <c r="H317" s="5">
        <v>4067842258</v>
      </c>
      <c r="I317" s="52">
        <v>7</v>
      </c>
      <c r="J317" s="52" t="s">
        <v>45</v>
      </c>
      <c r="K317" s="5" t="s">
        <v>46</v>
      </c>
      <c r="L317" s="53"/>
      <c r="M317" s="53">
        <v>5</v>
      </c>
      <c r="N317" s="53" t="s">
        <v>45</v>
      </c>
      <c r="O317" s="53" t="s">
        <v>45</v>
      </c>
      <c r="P317" s="54">
        <v>7.6923076923</v>
      </c>
      <c r="Q317" s="5" t="s">
        <v>46</v>
      </c>
      <c r="R317" s="5" t="s">
        <v>45</v>
      </c>
      <c r="S317" s="5" t="s">
        <v>45</v>
      </c>
      <c r="T317" s="5" t="s">
        <v>46</v>
      </c>
      <c r="U317" s="53"/>
      <c r="V317" s="53">
        <v>1393</v>
      </c>
      <c r="W317" s="53">
        <v>81</v>
      </c>
      <c r="X317" s="53">
        <v>86</v>
      </c>
      <c r="Y317" s="53">
        <v>557</v>
      </c>
      <c r="Z317" s="5">
        <f t="shared" si="68"/>
        <v>1</v>
      </c>
      <c r="AA317" s="5">
        <f t="shared" si="69"/>
        <v>1</v>
      </c>
      <c r="AB317" s="5">
        <f t="shared" si="70"/>
        <v>0</v>
      </c>
      <c r="AC317" s="5">
        <f t="shared" si="71"/>
        <v>0</v>
      </c>
      <c r="AD317" s="5">
        <f t="shared" si="72"/>
        <v>0</v>
      </c>
      <c r="AE317" s="5">
        <f t="shared" si="73"/>
        <v>0</v>
      </c>
      <c r="AF317" s="55" t="str">
        <f t="shared" si="74"/>
        <v>SRSA</v>
      </c>
      <c r="AG317" s="55">
        <f t="shared" si="75"/>
        <v>0</v>
      </c>
      <c r="AH317" s="55">
        <f t="shared" si="76"/>
        <v>0</v>
      </c>
      <c r="AI317" s="5">
        <f t="shared" si="77"/>
        <v>1</v>
      </c>
      <c r="AJ317" s="5">
        <f t="shared" si="78"/>
        <v>0</v>
      </c>
      <c r="AK317" s="5">
        <f t="shared" si="79"/>
        <v>0</v>
      </c>
      <c r="AL317" s="5">
        <f t="shared" si="80"/>
        <v>0</v>
      </c>
      <c r="AM317" s="5">
        <f t="shared" si="81"/>
        <v>0</v>
      </c>
      <c r="AN317" s="5">
        <f t="shared" si="82"/>
        <v>0</v>
      </c>
      <c r="AO317" s="5">
        <f t="shared" si="83"/>
        <v>0</v>
      </c>
      <c r="AP317" s="58">
        <f t="shared" si="84"/>
        <v>2117</v>
      </c>
    </row>
    <row r="318" spans="1:42" s="5" customFormat="1" ht="12.75">
      <c r="A318" s="5">
        <v>3024690</v>
      </c>
      <c r="B318" s="5">
        <v>288</v>
      </c>
      <c r="C318" s="5" t="s">
        <v>778</v>
      </c>
      <c r="D318" s="5" t="s">
        <v>779</v>
      </c>
      <c r="E318" s="5" t="s">
        <v>319</v>
      </c>
      <c r="F318" s="50">
        <v>59457</v>
      </c>
      <c r="G318" s="51" t="s">
        <v>44</v>
      </c>
      <c r="H318" s="5">
        <v>4065388022</v>
      </c>
      <c r="I318" s="52">
        <v>7</v>
      </c>
      <c r="J318" s="52" t="s">
        <v>45</v>
      </c>
      <c r="K318" s="5" t="s">
        <v>45</v>
      </c>
      <c r="L318" s="53"/>
      <c r="M318" s="53">
        <v>12</v>
      </c>
      <c r="N318" s="53" t="s">
        <v>45</v>
      </c>
      <c r="O318" s="53" t="s">
        <v>45</v>
      </c>
      <c r="P318" s="54" t="s">
        <v>65</v>
      </c>
      <c r="Q318" s="5" t="s">
        <v>65</v>
      </c>
      <c r="R318" s="5" t="s">
        <v>45</v>
      </c>
      <c r="S318" s="5" t="s">
        <v>45</v>
      </c>
      <c r="T318" s="5" t="s">
        <v>46</v>
      </c>
      <c r="U318" s="53"/>
      <c r="V318" s="53">
        <v>488</v>
      </c>
      <c r="W318" s="53">
        <v>0</v>
      </c>
      <c r="X318" s="53">
        <v>50</v>
      </c>
      <c r="Y318" s="53">
        <v>549</v>
      </c>
      <c r="Z318" s="5">
        <f t="shared" si="68"/>
        <v>1</v>
      </c>
      <c r="AA318" s="5">
        <f t="shared" si="69"/>
        <v>1</v>
      </c>
      <c r="AB318" s="5">
        <f t="shared" si="70"/>
        <v>0</v>
      </c>
      <c r="AC318" s="5">
        <f t="shared" si="71"/>
        <v>0</v>
      </c>
      <c r="AD318" s="5">
        <f t="shared" si="72"/>
        <v>0</v>
      </c>
      <c r="AE318" s="5">
        <f t="shared" si="73"/>
        <v>0</v>
      </c>
      <c r="AF318" s="55" t="str">
        <f t="shared" si="74"/>
        <v>SRSA</v>
      </c>
      <c r="AG318" s="55">
        <f t="shared" si="75"/>
        <v>0</v>
      </c>
      <c r="AH318" s="55">
        <f t="shared" si="76"/>
        <v>0</v>
      </c>
      <c r="AI318" s="5">
        <f t="shared" si="77"/>
        <v>1</v>
      </c>
      <c r="AJ318" s="5">
        <f t="shared" si="78"/>
        <v>1</v>
      </c>
      <c r="AK318" s="5" t="str">
        <f t="shared" si="79"/>
        <v>Initial</v>
      </c>
      <c r="AL318" s="5" t="str">
        <f t="shared" si="80"/>
        <v>SRSA</v>
      </c>
      <c r="AM318" s="5">
        <f t="shared" si="81"/>
        <v>0</v>
      </c>
      <c r="AN318" s="5">
        <f t="shared" si="82"/>
        <v>0</v>
      </c>
      <c r="AO318" s="5">
        <f t="shared" si="83"/>
        <v>0</v>
      </c>
      <c r="AP318" s="58">
        <f t="shared" si="84"/>
        <v>1087</v>
      </c>
    </row>
    <row r="319" spans="1:42" s="5" customFormat="1" ht="12.75">
      <c r="A319" s="5">
        <v>3003660</v>
      </c>
      <c r="B319" s="5">
        <v>20</v>
      </c>
      <c r="C319" s="5" t="s">
        <v>148</v>
      </c>
      <c r="D319" s="5" t="s">
        <v>149</v>
      </c>
      <c r="E319" s="5" t="s">
        <v>150</v>
      </c>
      <c r="F319" s="50">
        <v>59025</v>
      </c>
      <c r="G319" s="51" t="s">
        <v>44</v>
      </c>
      <c r="H319" s="5">
        <v>4067572515</v>
      </c>
      <c r="I319" s="52">
        <v>7</v>
      </c>
      <c r="J319" s="52" t="s">
        <v>45</v>
      </c>
      <c r="K319" s="5" t="s">
        <v>46</v>
      </c>
      <c r="L319" s="53"/>
      <c r="M319" s="53">
        <v>3</v>
      </c>
      <c r="N319" s="53" t="s">
        <v>45</v>
      </c>
      <c r="O319" s="53" t="s">
        <v>45</v>
      </c>
      <c r="P319" s="54">
        <v>37.5</v>
      </c>
      <c r="Q319" s="5" t="s">
        <v>45</v>
      </c>
      <c r="R319" s="5" t="s">
        <v>46</v>
      </c>
      <c r="S319" s="5" t="s">
        <v>45</v>
      </c>
      <c r="T319" s="5" t="s">
        <v>46</v>
      </c>
      <c r="U319" s="53"/>
      <c r="V319" s="53">
        <v>1958</v>
      </c>
      <c r="W319" s="53">
        <v>0</v>
      </c>
      <c r="X319" s="53">
        <v>38</v>
      </c>
      <c r="Y319" s="53">
        <v>578</v>
      </c>
      <c r="Z319" s="5">
        <f t="shared" si="68"/>
        <v>1</v>
      </c>
      <c r="AA319" s="5">
        <f t="shared" si="69"/>
        <v>1</v>
      </c>
      <c r="AB319" s="5">
        <f t="shared" si="70"/>
        <v>0</v>
      </c>
      <c r="AC319" s="5">
        <f t="shared" si="71"/>
        <v>0</v>
      </c>
      <c r="AD319" s="5">
        <f t="shared" si="72"/>
        <v>0</v>
      </c>
      <c r="AE319" s="5">
        <f t="shared" si="73"/>
        <v>0</v>
      </c>
      <c r="AF319" s="55" t="str">
        <f t="shared" si="74"/>
        <v>SRSA</v>
      </c>
      <c r="AG319" s="55">
        <f t="shared" si="75"/>
        <v>0</v>
      </c>
      <c r="AH319" s="55">
        <f t="shared" si="76"/>
        <v>0</v>
      </c>
      <c r="AI319" s="5">
        <f t="shared" si="77"/>
        <v>1</v>
      </c>
      <c r="AJ319" s="5">
        <f t="shared" si="78"/>
        <v>1</v>
      </c>
      <c r="AK319" s="5" t="str">
        <f t="shared" si="79"/>
        <v>Initial</v>
      </c>
      <c r="AL319" s="5" t="str">
        <f t="shared" si="80"/>
        <v>SRSA</v>
      </c>
      <c r="AM319" s="5">
        <f t="shared" si="81"/>
        <v>0</v>
      </c>
      <c r="AN319" s="5">
        <f t="shared" si="82"/>
        <v>0</v>
      </c>
      <c r="AO319" s="5">
        <f t="shared" si="83"/>
        <v>0</v>
      </c>
      <c r="AP319" s="58">
        <f t="shared" si="84"/>
        <v>2574</v>
      </c>
    </row>
    <row r="320" spans="1:42" s="5" customFormat="1" ht="12.75">
      <c r="A320" s="5">
        <v>3007950</v>
      </c>
      <c r="B320" s="5">
        <v>179</v>
      </c>
      <c r="C320" s="5" t="s">
        <v>148</v>
      </c>
      <c r="D320" s="5" t="s">
        <v>57</v>
      </c>
      <c r="E320" s="5" t="s">
        <v>58</v>
      </c>
      <c r="F320" s="50">
        <v>59336</v>
      </c>
      <c r="G320" s="51" t="s">
        <v>44</v>
      </c>
      <c r="H320" s="5">
        <v>4067725722</v>
      </c>
      <c r="I320" s="52">
        <v>7</v>
      </c>
      <c r="J320" s="52" t="s">
        <v>45</v>
      </c>
      <c r="K320" s="5" t="s">
        <v>46</v>
      </c>
      <c r="L320" s="53"/>
      <c r="M320" s="53">
        <v>4</v>
      </c>
      <c r="N320" s="53" t="s">
        <v>45</v>
      </c>
      <c r="O320" s="53" t="s">
        <v>45</v>
      </c>
      <c r="P320" s="54">
        <v>14.285714286</v>
      </c>
      <c r="Q320" s="5" t="s">
        <v>46</v>
      </c>
      <c r="R320" s="5" t="s">
        <v>46</v>
      </c>
      <c r="S320" s="5" t="s">
        <v>45</v>
      </c>
      <c r="T320" s="5" t="s">
        <v>46</v>
      </c>
      <c r="U320" s="53"/>
      <c r="V320" s="53">
        <v>788</v>
      </c>
      <c r="W320" s="53">
        <v>0</v>
      </c>
      <c r="X320" s="53">
        <v>25</v>
      </c>
      <c r="Y320" s="53">
        <v>533</v>
      </c>
      <c r="Z320" s="5">
        <f t="shared" si="68"/>
        <v>1</v>
      </c>
      <c r="AA320" s="5">
        <f t="shared" si="69"/>
        <v>1</v>
      </c>
      <c r="AB320" s="5">
        <f t="shared" si="70"/>
        <v>0</v>
      </c>
      <c r="AC320" s="5">
        <f t="shared" si="71"/>
        <v>0</v>
      </c>
      <c r="AD320" s="5">
        <f t="shared" si="72"/>
        <v>0</v>
      </c>
      <c r="AE320" s="5">
        <f t="shared" si="73"/>
        <v>0</v>
      </c>
      <c r="AF320" s="55" t="str">
        <f t="shared" si="74"/>
        <v>SRSA</v>
      </c>
      <c r="AG320" s="55">
        <f t="shared" si="75"/>
        <v>0</v>
      </c>
      <c r="AH320" s="55">
        <f t="shared" si="76"/>
        <v>0</v>
      </c>
      <c r="AI320" s="5">
        <f t="shared" si="77"/>
        <v>1</v>
      </c>
      <c r="AJ320" s="5">
        <f t="shared" si="78"/>
        <v>0</v>
      </c>
      <c r="AK320" s="5">
        <f t="shared" si="79"/>
        <v>0</v>
      </c>
      <c r="AL320" s="5">
        <f t="shared" si="80"/>
        <v>0</v>
      </c>
      <c r="AM320" s="5">
        <f t="shared" si="81"/>
        <v>0</v>
      </c>
      <c r="AN320" s="5">
        <f t="shared" si="82"/>
        <v>0</v>
      </c>
      <c r="AO320" s="5">
        <f t="shared" si="83"/>
        <v>0</v>
      </c>
      <c r="AP320" s="58">
        <f t="shared" si="84"/>
        <v>1346</v>
      </c>
    </row>
    <row r="321" spans="1:42" s="5" customFormat="1" ht="12.75">
      <c r="A321" s="5">
        <v>3024780</v>
      </c>
      <c r="B321" s="5">
        <v>635</v>
      </c>
      <c r="C321" s="5" t="s">
        <v>780</v>
      </c>
      <c r="D321" s="5" t="s">
        <v>781</v>
      </c>
      <c r="E321" s="5" t="s">
        <v>782</v>
      </c>
      <c r="F321" s="50">
        <v>59082</v>
      </c>
      <c r="G321" s="51" t="s">
        <v>44</v>
      </c>
      <c r="H321" s="5">
        <v>4069326704</v>
      </c>
      <c r="I321" s="52">
        <v>7</v>
      </c>
      <c r="J321" s="52" t="s">
        <v>45</v>
      </c>
      <c r="K321" s="5" t="s">
        <v>46</v>
      </c>
      <c r="L321" s="53"/>
      <c r="M321" s="53">
        <v>5</v>
      </c>
      <c r="N321" s="53" t="s">
        <v>45</v>
      </c>
      <c r="O321" s="53" t="s">
        <v>45</v>
      </c>
      <c r="P321" s="54">
        <v>14.285714286</v>
      </c>
      <c r="Q321" s="5" t="s">
        <v>46</v>
      </c>
      <c r="R321" s="5" t="s">
        <v>46</v>
      </c>
      <c r="S321" s="5" t="s">
        <v>45</v>
      </c>
      <c r="T321" s="5" t="s">
        <v>46</v>
      </c>
      <c r="U321" s="53"/>
      <c r="V321" s="53">
        <v>1004</v>
      </c>
      <c r="W321" s="53">
        <v>0</v>
      </c>
      <c r="X321" s="53">
        <v>29</v>
      </c>
      <c r="Y321" s="53">
        <v>545</v>
      </c>
      <c r="Z321" s="5">
        <f t="shared" si="68"/>
        <v>1</v>
      </c>
      <c r="AA321" s="5">
        <f t="shared" si="69"/>
        <v>1</v>
      </c>
      <c r="AB321" s="5">
        <f t="shared" si="70"/>
        <v>0</v>
      </c>
      <c r="AC321" s="5">
        <f t="shared" si="71"/>
        <v>0</v>
      </c>
      <c r="AD321" s="5">
        <f t="shared" si="72"/>
        <v>0</v>
      </c>
      <c r="AE321" s="5">
        <f t="shared" si="73"/>
        <v>0</v>
      </c>
      <c r="AF321" s="55" t="str">
        <f t="shared" si="74"/>
        <v>SRSA</v>
      </c>
      <c r="AG321" s="55">
        <f t="shared" si="75"/>
        <v>0</v>
      </c>
      <c r="AH321" s="55">
        <f t="shared" si="76"/>
        <v>0</v>
      </c>
      <c r="AI321" s="5">
        <f t="shared" si="77"/>
        <v>1</v>
      </c>
      <c r="AJ321" s="5">
        <f t="shared" si="78"/>
        <v>0</v>
      </c>
      <c r="AK321" s="5">
        <f t="shared" si="79"/>
        <v>0</v>
      </c>
      <c r="AL321" s="5">
        <f t="shared" si="80"/>
        <v>0</v>
      </c>
      <c r="AM321" s="5">
        <f t="shared" si="81"/>
        <v>0</v>
      </c>
      <c r="AN321" s="5">
        <f t="shared" si="82"/>
        <v>0</v>
      </c>
      <c r="AO321" s="5">
        <f t="shared" si="83"/>
        <v>0</v>
      </c>
      <c r="AP321" s="58">
        <f t="shared" si="84"/>
        <v>1578</v>
      </c>
    </row>
    <row r="322" spans="1:42" s="5" customFormat="1" ht="12.75">
      <c r="A322" s="5">
        <v>3024810</v>
      </c>
      <c r="B322" s="5">
        <v>357</v>
      </c>
      <c r="C322" s="5" t="s">
        <v>783</v>
      </c>
      <c r="D322" s="5" t="s">
        <v>784</v>
      </c>
      <c r="E322" s="5" t="s">
        <v>660</v>
      </c>
      <c r="F322" s="50">
        <v>59714</v>
      </c>
      <c r="G322" s="51" t="s">
        <v>44</v>
      </c>
      <c r="H322" s="5">
        <v>4063884275</v>
      </c>
      <c r="I322" s="52">
        <v>7</v>
      </c>
      <c r="J322" s="52" t="s">
        <v>45</v>
      </c>
      <c r="K322" s="5" t="s">
        <v>46</v>
      </c>
      <c r="L322" s="53"/>
      <c r="M322" s="53">
        <v>11</v>
      </c>
      <c r="N322" s="53" t="s">
        <v>46</v>
      </c>
      <c r="O322" s="53" t="s">
        <v>45</v>
      </c>
      <c r="P322" s="54">
        <v>7.1428571429</v>
      </c>
      <c r="Q322" s="5" t="s">
        <v>46</v>
      </c>
      <c r="R322" s="5" t="s">
        <v>46</v>
      </c>
      <c r="S322" s="5" t="s">
        <v>45</v>
      </c>
      <c r="T322" s="5" t="s">
        <v>46</v>
      </c>
      <c r="U322" s="53"/>
      <c r="V322" s="53">
        <v>1641</v>
      </c>
      <c r="W322" s="53">
        <v>0</v>
      </c>
      <c r="X322" s="53">
        <v>46</v>
      </c>
      <c r="Y322" s="53">
        <v>578</v>
      </c>
      <c r="Z322" s="5">
        <f t="shared" si="68"/>
        <v>1</v>
      </c>
      <c r="AA322" s="5">
        <f t="shared" si="69"/>
        <v>1</v>
      </c>
      <c r="AB322" s="5">
        <f t="shared" si="70"/>
        <v>0</v>
      </c>
      <c r="AC322" s="5">
        <f t="shared" si="71"/>
        <v>0</v>
      </c>
      <c r="AD322" s="5">
        <f t="shared" si="72"/>
        <v>0</v>
      </c>
      <c r="AE322" s="5">
        <f t="shared" si="73"/>
        <v>0</v>
      </c>
      <c r="AF322" s="55" t="str">
        <f t="shared" si="74"/>
        <v>SRSA</v>
      </c>
      <c r="AG322" s="55">
        <f t="shared" si="75"/>
        <v>0</v>
      </c>
      <c r="AH322" s="55">
        <f t="shared" si="76"/>
        <v>0</v>
      </c>
      <c r="AI322" s="5">
        <f t="shared" si="77"/>
        <v>1</v>
      </c>
      <c r="AJ322" s="5">
        <f t="shared" si="78"/>
        <v>0</v>
      </c>
      <c r="AK322" s="5">
        <f t="shared" si="79"/>
        <v>0</v>
      </c>
      <c r="AL322" s="5">
        <f t="shared" si="80"/>
        <v>0</v>
      </c>
      <c r="AM322" s="5">
        <f t="shared" si="81"/>
        <v>0</v>
      </c>
      <c r="AN322" s="5">
        <f t="shared" si="82"/>
        <v>0</v>
      </c>
      <c r="AO322" s="5">
        <f t="shared" si="83"/>
        <v>0</v>
      </c>
      <c r="AP322" s="58">
        <f t="shared" si="84"/>
        <v>2265</v>
      </c>
    </row>
    <row r="323" spans="1:42" s="40" customFormat="1" ht="12.75">
      <c r="A323" s="40">
        <v>3006110</v>
      </c>
      <c r="B323" s="40">
        <v>481</v>
      </c>
      <c r="C323" s="40" t="s">
        <v>238</v>
      </c>
      <c r="D323" s="40" t="s">
        <v>239</v>
      </c>
      <c r="E323" s="40" t="s">
        <v>240</v>
      </c>
      <c r="F323" s="41">
        <v>59865</v>
      </c>
      <c r="G323" s="42">
        <v>1540</v>
      </c>
      <c r="H323" s="40">
        <v>4067454420</v>
      </c>
      <c r="I323" s="43">
        <v>7</v>
      </c>
      <c r="J323" s="43" t="s">
        <v>45</v>
      </c>
      <c r="K323" s="40" t="s">
        <v>46</v>
      </c>
      <c r="L323" s="44"/>
      <c r="M323" s="44">
        <v>509</v>
      </c>
      <c r="N323" s="44" t="s">
        <v>46</v>
      </c>
      <c r="O323" s="44" t="s">
        <v>45</v>
      </c>
      <c r="P323" s="45">
        <v>33.569405099</v>
      </c>
      <c r="Q323" s="40" t="s">
        <v>45</v>
      </c>
      <c r="R323" s="40" t="s">
        <v>46</v>
      </c>
      <c r="S323" s="40" t="s">
        <v>45</v>
      </c>
      <c r="T323" s="40" t="s">
        <v>46</v>
      </c>
      <c r="U323" s="44"/>
      <c r="V323" s="44">
        <v>88479</v>
      </c>
      <c r="W323" s="44">
        <v>11709</v>
      </c>
      <c r="X323" s="44">
        <v>10343</v>
      </c>
      <c r="Y323" s="44">
        <v>6705</v>
      </c>
      <c r="Z323" s="40">
        <f t="shared" si="68"/>
        <v>1</v>
      </c>
      <c r="AA323" s="40">
        <f t="shared" si="69"/>
        <v>1</v>
      </c>
      <c r="AB323" s="40">
        <f t="shared" si="70"/>
        <v>0</v>
      </c>
      <c r="AC323" s="40">
        <f t="shared" si="71"/>
        <v>0</v>
      </c>
      <c r="AD323" s="40">
        <f t="shared" si="72"/>
        <v>0</v>
      </c>
      <c r="AE323" s="40">
        <f t="shared" si="73"/>
        <v>0</v>
      </c>
      <c r="AF323" s="46" t="str">
        <f t="shared" si="74"/>
        <v>SRSA</v>
      </c>
      <c r="AG323" s="46">
        <f t="shared" si="75"/>
        <v>0</v>
      </c>
      <c r="AH323" s="46">
        <f t="shared" si="76"/>
        <v>0</v>
      </c>
      <c r="AI323" s="40">
        <f t="shared" si="77"/>
        <v>1</v>
      </c>
      <c r="AJ323" s="40">
        <f t="shared" si="78"/>
        <v>1</v>
      </c>
      <c r="AK323" s="40" t="str">
        <f t="shared" si="79"/>
        <v>Initial</v>
      </c>
      <c r="AL323" s="40" t="str">
        <f t="shared" si="80"/>
        <v>SRSA</v>
      </c>
      <c r="AM323" s="40">
        <f t="shared" si="81"/>
        <v>0</v>
      </c>
      <c r="AN323" s="40">
        <f t="shared" si="82"/>
        <v>0</v>
      </c>
      <c r="AO323" s="40">
        <f t="shared" si="83"/>
        <v>0</v>
      </c>
      <c r="AP323" s="58">
        <f t="shared" si="84"/>
        <v>117236</v>
      </c>
    </row>
    <row r="324" spans="1:42" s="5" customFormat="1" ht="12.75">
      <c r="A324" s="5">
        <v>3024930</v>
      </c>
      <c r="B324" s="5">
        <v>582</v>
      </c>
      <c r="C324" s="5" t="s">
        <v>785</v>
      </c>
      <c r="D324" s="5" t="s">
        <v>786</v>
      </c>
      <c r="E324" s="5" t="s">
        <v>787</v>
      </c>
      <c r="F324" s="50">
        <v>59866</v>
      </c>
      <c r="G324" s="51" t="s">
        <v>44</v>
      </c>
      <c r="H324" s="5">
        <v>4066492311</v>
      </c>
      <c r="I324" s="52">
        <v>7</v>
      </c>
      <c r="J324" s="52" t="s">
        <v>45</v>
      </c>
      <c r="K324" s="5" t="s">
        <v>46</v>
      </c>
      <c r="L324" s="53"/>
      <c r="M324" s="53">
        <v>176</v>
      </c>
      <c r="N324" s="53" t="s">
        <v>45</v>
      </c>
      <c r="O324" s="53" t="s">
        <v>45</v>
      </c>
      <c r="P324" s="54">
        <v>25.837320574</v>
      </c>
      <c r="Q324" s="5" t="s">
        <v>45</v>
      </c>
      <c r="R324" s="5" t="s">
        <v>46</v>
      </c>
      <c r="S324" s="5" t="s">
        <v>45</v>
      </c>
      <c r="T324" s="5" t="s">
        <v>46</v>
      </c>
      <c r="U324" s="53"/>
      <c r="V324" s="53">
        <v>27454</v>
      </c>
      <c r="W324" s="53">
        <v>4085</v>
      </c>
      <c r="X324" s="53">
        <v>3848</v>
      </c>
      <c r="Y324" s="53">
        <v>2279</v>
      </c>
      <c r="Z324" s="5">
        <f t="shared" si="68"/>
        <v>1</v>
      </c>
      <c r="AA324" s="5">
        <f t="shared" si="69"/>
        <v>1</v>
      </c>
      <c r="AB324" s="5">
        <f t="shared" si="70"/>
        <v>0</v>
      </c>
      <c r="AC324" s="5">
        <f t="shared" si="71"/>
        <v>0</v>
      </c>
      <c r="AD324" s="5">
        <f t="shared" si="72"/>
        <v>0</v>
      </c>
      <c r="AE324" s="5">
        <f t="shared" si="73"/>
        <v>0</v>
      </c>
      <c r="AF324" s="55" t="str">
        <f t="shared" si="74"/>
        <v>SRSA</v>
      </c>
      <c r="AG324" s="55">
        <f t="shared" si="75"/>
        <v>0</v>
      </c>
      <c r="AH324" s="55">
        <f t="shared" si="76"/>
        <v>0</v>
      </c>
      <c r="AI324" s="5">
        <f t="shared" si="77"/>
        <v>1</v>
      </c>
      <c r="AJ324" s="5">
        <f t="shared" si="78"/>
        <v>1</v>
      </c>
      <c r="AK324" s="5" t="str">
        <f t="shared" si="79"/>
        <v>Initial</v>
      </c>
      <c r="AL324" s="5" t="str">
        <f t="shared" si="80"/>
        <v>SRSA</v>
      </c>
      <c r="AM324" s="5">
        <f t="shared" si="81"/>
        <v>0</v>
      </c>
      <c r="AN324" s="5">
        <f t="shared" si="82"/>
        <v>0</v>
      </c>
      <c r="AO324" s="5">
        <f t="shared" si="83"/>
        <v>0</v>
      </c>
      <c r="AP324" s="58">
        <f t="shared" si="84"/>
        <v>37666</v>
      </c>
    </row>
    <row r="325" spans="1:42" s="5" customFormat="1" ht="12.75">
      <c r="A325" s="5">
        <v>3024990</v>
      </c>
      <c r="B325" s="5">
        <v>464</v>
      </c>
      <c r="C325" s="5" t="s">
        <v>788</v>
      </c>
      <c r="D325" s="5" t="s">
        <v>789</v>
      </c>
      <c r="E325" s="5" t="s">
        <v>790</v>
      </c>
      <c r="F325" s="50">
        <v>59479</v>
      </c>
      <c r="G325" s="51" t="s">
        <v>44</v>
      </c>
      <c r="H325" s="5">
        <v>4065662265</v>
      </c>
      <c r="I325" s="52">
        <v>7</v>
      </c>
      <c r="J325" s="52" t="s">
        <v>45</v>
      </c>
      <c r="K325" s="5" t="s">
        <v>46</v>
      </c>
      <c r="L325" s="53"/>
      <c r="M325" s="53">
        <v>134</v>
      </c>
      <c r="N325" s="53" t="s">
        <v>45</v>
      </c>
      <c r="O325" s="53" t="s">
        <v>45</v>
      </c>
      <c r="P325" s="54">
        <v>27.35042735</v>
      </c>
      <c r="Q325" s="5" t="s">
        <v>45</v>
      </c>
      <c r="R325" s="5" t="s">
        <v>45</v>
      </c>
      <c r="S325" s="5" t="s">
        <v>45</v>
      </c>
      <c r="T325" s="5" t="s">
        <v>46</v>
      </c>
      <c r="U325" s="53"/>
      <c r="V325" s="53">
        <v>12856</v>
      </c>
      <c r="W325" s="53">
        <v>1532</v>
      </c>
      <c r="X325" s="53">
        <v>1789</v>
      </c>
      <c r="Y325" s="53">
        <v>1713</v>
      </c>
      <c r="Z325" s="5">
        <f t="shared" si="68"/>
        <v>1</v>
      </c>
      <c r="AA325" s="5">
        <f t="shared" si="69"/>
        <v>1</v>
      </c>
      <c r="AB325" s="5">
        <f t="shared" si="70"/>
        <v>0</v>
      </c>
      <c r="AC325" s="5">
        <f t="shared" si="71"/>
        <v>0</v>
      </c>
      <c r="AD325" s="5">
        <f t="shared" si="72"/>
        <v>0</v>
      </c>
      <c r="AE325" s="5">
        <f t="shared" si="73"/>
        <v>0</v>
      </c>
      <c r="AF325" s="55" t="str">
        <f t="shared" si="74"/>
        <v>SRSA</v>
      </c>
      <c r="AG325" s="55">
        <f t="shared" si="75"/>
        <v>0</v>
      </c>
      <c r="AH325" s="55">
        <f t="shared" si="76"/>
        <v>0</v>
      </c>
      <c r="AI325" s="5">
        <f t="shared" si="77"/>
        <v>1</v>
      </c>
      <c r="AJ325" s="5">
        <f t="shared" si="78"/>
        <v>1</v>
      </c>
      <c r="AK325" s="5" t="str">
        <f t="shared" si="79"/>
        <v>Initial</v>
      </c>
      <c r="AL325" s="5" t="str">
        <f t="shared" si="80"/>
        <v>SRSA</v>
      </c>
      <c r="AM325" s="5">
        <f t="shared" si="81"/>
        <v>0</v>
      </c>
      <c r="AN325" s="5">
        <f t="shared" si="82"/>
        <v>0</v>
      </c>
      <c r="AO325" s="5">
        <f t="shared" si="83"/>
        <v>0</v>
      </c>
      <c r="AP325" s="58">
        <f t="shared" si="84"/>
        <v>17890</v>
      </c>
    </row>
    <row r="326" spans="1:42" s="40" customFormat="1" ht="12.75">
      <c r="A326" s="40">
        <v>3025020</v>
      </c>
      <c r="B326" s="40">
        <v>732</v>
      </c>
      <c r="C326" s="40" t="s">
        <v>791</v>
      </c>
      <c r="D326" s="40" t="s">
        <v>792</v>
      </c>
      <c r="E326" s="40" t="s">
        <v>585</v>
      </c>
      <c r="F326" s="41">
        <v>59870</v>
      </c>
      <c r="G326" s="42" t="s">
        <v>44</v>
      </c>
      <c r="H326" s="40">
        <v>4067775481</v>
      </c>
      <c r="I326" s="43">
        <v>7</v>
      </c>
      <c r="J326" s="43" t="s">
        <v>45</v>
      </c>
      <c r="K326" s="40" t="s">
        <v>46</v>
      </c>
      <c r="L326" s="44"/>
      <c r="M326" s="44">
        <v>581</v>
      </c>
      <c r="N326" s="44" t="s">
        <v>46</v>
      </c>
      <c r="O326" s="44" t="s">
        <v>45</v>
      </c>
      <c r="P326" s="45">
        <v>16.209476309</v>
      </c>
      <c r="Q326" s="40" t="s">
        <v>46</v>
      </c>
      <c r="R326" s="40" t="s">
        <v>46</v>
      </c>
      <c r="S326" s="40" t="s">
        <v>45</v>
      </c>
      <c r="T326" s="40" t="s">
        <v>46</v>
      </c>
      <c r="U326" s="44"/>
      <c r="V326" s="44">
        <v>52406</v>
      </c>
      <c r="W326" s="44">
        <v>5993</v>
      </c>
      <c r="X326" s="44">
        <v>7028</v>
      </c>
      <c r="Y326" s="44">
        <v>6418</v>
      </c>
      <c r="Z326" s="40">
        <f t="shared" si="68"/>
        <v>1</v>
      </c>
      <c r="AA326" s="40">
        <f t="shared" si="69"/>
        <v>1</v>
      </c>
      <c r="AB326" s="40">
        <f t="shared" si="70"/>
        <v>0</v>
      </c>
      <c r="AC326" s="40">
        <f t="shared" si="71"/>
        <v>0</v>
      </c>
      <c r="AD326" s="40">
        <f t="shared" si="72"/>
        <v>0</v>
      </c>
      <c r="AE326" s="40">
        <f t="shared" si="73"/>
        <v>0</v>
      </c>
      <c r="AF326" s="46" t="str">
        <f t="shared" si="74"/>
        <v>SRSA</v>
      </c>
      <c r="AG326" s="46">
        <f t="shared" si="75"/>
        <v>0</v>
      </c>
      <c r="AH326" s="46">
        <f t="shared" si="76"/>
        <v>0</v>
      </c>
      <c r="AI326" s="40">
        <f t="shared" si="77"/>
        <v>1</v>
      </c>
      <c r="AJ326" s="40">
        <f t="shared" si="78"/>
        <v>0</v>
      </c>
      <c r="AK326" s="40">
        <f t="shared" si="79"/>
        <v>0</v>
      </c>
      <c r="AL326" s="40">
        <f t="shared" si="80"/>
        <v>0</v>
      </c>
      <c r="AM326" s="40">
        <f t="shared" si="81"/>
        <v>0</v>
      </c>
      <c r="AN326" s="40">
        <f t="shared" si="82"/>
        <v>0</v>
      </c>
      <c r="AO326" s="40">
        <f t="shared" si="83"/>
        <v>0</v>
      </c>
      <c r="AP326" s="58">
        <f t="shared" si="84"/>
        <v>71845</v>
      </c>
    </row>
    <row r="327" spans="1:42" s="5" customFormat="1" ht="12.75">
      <c r="A327" s="5">
        <v>3025050</v>
      </c>
      <c r="B327" s="5">
        <v>733</v>
      </c>
      <c r="C327" s="5" t="s">
        <v>793</v>
      </c>
      <c r="D327" s="5" t="s">
        <v>792</v>
      </c>
      <c r="E327" s="5" t="s">
        <v>585</v>
      </c>
      <c r="F327" s="50">
        <v>59870</v>
      </c>
      <c r="G327" s="51" t="s">
        <v>44</v>
      </c>
      <c r="H327" s="5">
        <v>4067775481</v>
      </c>
      <c r="I327" s="52">
        <v>7</v>
      </c>
      <c r="J327" s="52" t="s">
        <v>45</v>
      </c>
      <c r="K327" s="5" t="s">
        <v>46</v>
      </c>
      <c r="L327" s="53"/>
      <c r="M327" s="53">
        <v>427</v>
      </c>
      <c r="N327" s="53" t="s">
        <v>46</v>
      </c>
      <c r="O327" s="53" t="s">
        <v>45</v>
      </c>
      <c r="P327" s="54">
        <v>15.430861723</v>
      </c>
      <c r="Q327" s="5" t="s">
        <v>46</v>
      </c>
      <c r="R327" s="5" t="s">
        <v>46</v>
      </c>
      <c r="S327" s="5" t="s">
        <v>45</v>
      </c>
      <c r="T327" s="5" t="s">
        <v>46</v>
      </c>
      <c r="U327" s="53"/>
      <c r="V327" s="53">
        <v>17475</v>
      </c>
      <c r="W327" s="53">
        <v>1103</v>
      </c>
      <c r="X327" s="53">
        <v>2655</v>
      </c>
      <c r="Y327" s="53">
        <v>3918</v>
      </c>
      <c r="Z327" s="5">
        <f t="shared" si="68"/>
        <v>1</v>
      </c>
      <c r="AA327" s="5">
        <f t="shared" si="69"/>
        <v>1</v>
      </c>
      <c r="AB327" s="5">
        <f t="shared" si="70"/>
        <v>0</v>
      </c>
      <c r="AC327" s="5">
        <f t="shared" si="71"/>
        <v>0</v>
      </c>
      <c r="AD327" s="5">
        <f t="shared" si="72"/>
        <v>0</v>
      </c>
      <c r="AE327" s="5">
        <f t="shared" si="73"/>
        <v>0</v>
      </c>
      <c r="AF327" s="55" t="str">
        <f t="shared" si="74"/>
        <v>SRSA</v>
      </c>
      <c r="AG327" s="55">
        <f t="shared" si="75"/>
        <v>0</v>
      </c>
      <c r="AH327" s="55">
        <f t="shared" si="76"/>
        <v>0</v>
      </c>
      <c r="AI327" s="5">
        <f t="shared" si="77"/>
        <v>1</v>
      </c>
      <c r="AJ327" s="5">
        <f t="shared" si="78"/>
        <v>0</v>
      </c>
      <c r="AK327" s="5">
        <f t="shared" si="79"/>
        <v>0</v>
      </c>
      <c r="AL327" s="5">
        <f t="shared" si="80"/>
        <v>0</v>
      </c>
      <c r="AM327" s="5">
        <f t="shared" si="81"/>
        <v>0</v>
      </c>
      <c r="AN327" s="5">
        <f t="shared" si="82"/>
        <v>0</v>
      </c>
      <c r="AO327" s="5">
        <f t="shared" si="83"/>
        <v>0</v>
      </c>
      <c r="AP327" s="58">
        <f t="shared" si="84"/>
        <v>25151</v>
      </c>
    </row>
    <row r="328" spans="1:42" s="5" customFormat="1" ht="12.75">
      <c r="A328" s="5">
        <v>3024300</v>
      </c>
      <c r="B328" s="5">
        <v>1225</v>
      </c>
      <c r="C328" s="5" t="s">
        <v>775</v>
      </c>
      <c r="D328" s="5" t="s">
        <v>776</v>
      </c>
      <c r="E328" s="5" t="s">
        <v>777</v>
      </c>
      <c r="F328" s="50">
        <v>59477</v>
      </c>
      <c r="G328" s="51" t="s">
        <v>44</v>
      </c>
      <c r="H328" s="5">
        <v>4062645110</v>
      </c>
      <c r="I328" s="52">
        <v>4</v>
      </c>
      <c r="J328" s="52" t="s">
        <v>46</v>
      </c>
      <c r="K328" s="5" t="s">
        <v>46</v>
      </c>
      <c r="L328" s="53" t="s">
        <v>45</v>
      </c>
      <c r="M328" s="53">
        <v>234</v>
      </c>
      <c r="N328" s="53" t="s">
        <v>46</v>
      </c>
      <c r="O328" s="53" t="s">
        <v>45</v>
      </c>
      <c r="P328" s="54">
        <v>16.426512968</v>
      </c>
      <c r="Q328" s="5" t="s">
        <v>46</v>
      </c>
      <c r="R328" s="5" t="s">
        <v>46</v>
      </c>
      <c r="S328" s="5" t="s">
        <v>46</v>
      </c>
      <c r="T328" s="5" t="s">
        <v>46</v>
      </c>
      <c r="U328" s="53"/>
      <c r="V328" s="53">
        <v>19055</v>
      </c>
      <c r="W328" s="53">
        <v>1916</v>
      </c>
      <c r="X328" s="53">
        <v>2578</v>
      </c>
      <c r="Y328" s="53">
        <v>2476</v>
      </c>
      <c r="Z328" s="5">
        <f t="shared" si="68"/>
        <v>1</v>
      </c>
      <c r="AA328" s="5">
        <f t="shared" si="69"/>
        <v>1</v>
      </c>
      <c r="AB328" s="5">
        <f t="shared" si="70"/>
        <v>0</v>
      </c>
      <c r="AC328" s="5">
        <f t="shared" si="71"/>
        <v>0</v>
      </c>
      <c r="AD328" s="5">
        <f t="shared" si="72"/>
        <v>0</v>
      </c>
      <c r="AE328" s="5">
        <f t="shared" si="73"/>
        <v>0</v>
      </c>
      <c r="AF328" s="55" t="str">
        <f t="shared" si="74"/>
        <v>SRSA</v>
      </c>
      <c r="AG328" s="55">
        <f t="shared" si="75"/>
        <v>0</v>
      </c>
      <c r="AH328" s="55">
        <f t="shared" si="76"/>
        <v>0</v>
      </c>
      <c r="AI328" s="5">
        <f t="shared" si="77"/>
        <v>0</v>
      </c>
      <c r="AJ328" s="5">
        <f t="shared" si="78"/>
        <v>0</v>
      </c>
      <c r="AK328" s="5">
        <f t="shared" si="79"/>
        <v>0</v>
      </c>
      <c r="AL328" s="5">
        <f t="shared" si="80"/>
        <v>0</v>
      </c>
      <c r="AM328" s="5">
        <f t="shared" si="81"/>
        <v>0</v>
      </c>
      <c r="AN328" s="5">
        <f t="shared" si="82"/>
        <v>0</v>
      </c>
      <c r="AO328" s="5">
        <f t="shared" si="83"/>
        <v>0</v>
      </c>
      <c r="AP328" s="58">
        <f t="shared" si="84"/>
        <v>26025</v>
      </c>
    </row>
    <row r="329" spans="1:42" s="5" customFormat="1" ht="12.75">
      <c r="A329" s="5">
        <v>3025320</v>
      </c>
      <c r="B329" s="5">
        <v>903</v>
      </c>
      <c r="C329" s="5" t="s">
        <v>798</v>
      </c>
      <c r="D329" s="5" t="s">
        <v>799</v>
      </c>
      <c r="E329" s="5" t="s">
        <v>800</v>
      </c>
      <c r="F329" s="50">
        <v>59482</v>
      </c>
      <c r="G329" s="51" t="s">
        <v>44</v>
      </c>
      <c r="H329" s="5">
        <v>4069377366</v>
      </c>
      <c r="I329" s="52">
        <v>7</v>
      </c>
      <c r="J329" s="52" t="s">
        <v>45</v>
      </c>
      <c r="K329" s="5" t="s">
        <v>46</v>
      </c>
      <c r="L329" s="53"/>
      <c r="M329" s="53">
        <v>264</v>
      </c>
      <c r="N329" s="53" t="s">
        <v>45</v>
      </c>
      <c r="O329" s="53" t="s">
        <v>45</v>
      </c>
      <c r="P329" s="54">
        <v>21.875</v>
      </c>
      <c r="Q329" s="5" t="s">
        <v>45</v>
      </c>
      <c r="R329" s="5" t="s">
        <v>45</v>
      </c>
      <c r="S329" s="5" t="s">
        <v>45</v>
      </c>
      <c r="T329" s="5" t="s">
        <v>46</v>
      </c>
      <c r="U329" s="53"/>
      <c r="V329" s="53">
        <v>17846</v>
      </c>
      <c r="W329" s="53">
        <v>1989</v>
      </c>
      <c r="X329" s="53">
        <v>2646</v>
      </c>
      <c r="Y329" s="53">
        <v>2795</v>
      </c>
      <c r="Z329" s="5">
        <f t="shared" si="68"/>
        <v>1</v>
      </c>
      <c r="AA329" s="5">
        <f t="shared" si="69"/>
        <v>1</v>
      </c>
      <c r="AB329" s="5">
        <f t="shared" si="70"/>
        <v>0</v>
      </c>
      <c r="AC329" s="5">
        <f t="shared" si="71"/>
        <v>0</v>
      </c>
      <c r="AD329" s="5">
        <f t="shared" si="72"/>
        <v>0</v>
      </c>
      <c r="AE329" s="5">
        <f t="shared" si="73"/>
        <v>0</v>
      </c>
      <c r="AF329" s="55" t="str">
        <f t="shared" si="74"/>
        <v>SRSA</v>
      </c>
      <c r="AG329" s="55">
        <f t="shared" si="75"/>
        <v>0</v>
      </c>
      <c r="AH329" s="55">
        <f t="shared" si="76"/>
        <v>0</v>
      </c>
      <c r="AI329" s="5">
        <f t="shared" si="77"/>
        <v>1</v>
      </c>
      <c r="AJ329" s="5">
        <f t="shared" si="78"/>
        <v>1</v>
      </c>
      <c r="AK329" s="5" t="str">
        <f t="shared" si="79"/>
        <v>Initial</v>
      </c>
      <c r="AL329" s="5" t="str">
        <f t="shared" si="80"/>
        <v>SRSA</v>
      </c>
      <c r="AM329" s="5">
        <f t="shared" si="81"/>
        <v>0</v>
      </c>
      <c r="AN329" s="5">
        <f t="shared" si="82"/>
        <v>0</v>
      </c>
      <c r="AO329" s="5">
        <f t="shared" si="83"/>
        <v>0</v>
      </c>
      <c r="AP329" s="58">
        <f t="shared" si="84"/>
        <v>25276</v>
      </c>
    </row>
    <row r="330" spans="1:42" s="5" customFormat="1" ht="12.75">
      <c r="A330" s="5">
        <v>3025380</v>
      </c>
      <c r="B330" s="5">
        <v>594</v>
      </c>
      <c r="C330" s="5" t="s">
        <v>801</v>
      </c>
      <c r="D330" s="5" t="s">
        <v>802</v>
      </c>
      <c r="E330" s="5" t="s">
        <v>803</v>
      </c>
      <c r="F330" s="50">
        <v>59836</v>
      </c>
      <c r="G330" s="51" t="s">
        <v>44</v>
      </c>
      <c r="H330" s="5">
        <v>4062445685</v>
      </c>
      <c r="I330" s="52">
        <v>7</v>
      </c>
      <c r="J330" s="52" t="s">
        <v>45</v>
      </c>
      <c r="K330" s="5" t="s">
        <v>46</v>
      </c>
      <c r="L330" s="53"/>
      <c r="M330" s="53">
        <v>8</v>
      </c>
      <c r="N330" s="53" t="s">
        <v>46</v>
      </c>
      <c r="O330" s="53" t="s">
        <v>45</v>
      </c>
      <c r="P330" s="54">
        <v>6.25</v>
      </c>
      <c r="Q330" s="5" t="s">
        <v>46</v>
      </c>
      <c r="R330" s="5" t="s">
        <v>46</v>
      </c>
      <c r="S330" s="5" t="s">
        <v>45</v>
      </c>
      <c r="T330" s="5" t="s">
        <v>46</v>
      </c>
      <c r="U330" s="53"/>
      <c r="V330" s="53">
        <v>1741</v>
      </c>
      <c r="W330" s="53">
        <v>0</v>
      </c>
      <c r="X330" s="53">
        <v>46</v>
      </c>
      <c r="Y330" s="53">
        <v>582</v>
      </c>
      <c r="Z330" s="5">
        <f t="shared" si="68"/>
        <v>1</v>
      </c>
      <c r="AA330" s="5">
        <f t="shared" si="69"/>
        <v>1</v>
      </c>
      <c r="AB330" s="5">
        <f t="shared" si="70"/>
        <v>0</v>
      </c>
      <c r="AC330" s="5">
        <f t="shared" si="71"/>
        <v>0</v>
      </c>
      <c r="AD330" s="5">
        <f t="shared" si="72"/>
        <v>0</v>
      </c>
      <c r="AE330" s="5">
        <f t="shared" si="73"/>
        <v>0</v>
      </c>
      <c r="AF330" s="55" t="str">
        <f t="shared" si="74"/>
        <v>SRSA</v>
      </c>
      <c r="AG330" s="55">
        <f t="shared" si="75"/>
        <v>0</v>
      </c>
      <c r="AH330" s="55">
        <f t="shared" si="76"/>
        <v>0</v>
      </c>
      <c r="AI330" s="5">
        <f t="shared" si="77"/>
        <v>1</v>
      </c>
      <c r="AJ330" s="5">
        <f t="shared" si="78"/>
        <v>0</v>
      </c>
      <c r="AK330" s="5">
        <f t="shared" si="79"/>
        <v>0</v>
      </c>
      <c r="AL330" s="5">
        <f t="shared" si="80"/>
        <v>0</v>
      </c>
      <c r="AM330" s="5">
        <f t="shared" si="81"/>
        <v>0</v>
      </c>
      <c r="AN330" s="5">
        <f t="shared" si="82"/>
        <v>0</v>
      </c>
      <c r="AO330" s="5">
        <f t="shared" si="83"/>
        <v>0</v>
      </c>
      <c r="AP330" s="58">
        <f t="shared" si="84"/>
        <v>2369</v>
      </c>
    </row>
    <row r="331" spans="1:42" s="5" customFormat="1" ht="12.75">
      <c r="A331" s="5">
        <v>3025470</v>
      </c>
      <c r="B331" s="5">
        <v>579</v>
      </c>
      <c r="C331" s="5" t="s">
        <v>804</v>
      </c>
      <c r="D331" s="5" t="s">
        <v>447</v>
      </c>
      <c r="E331" s="5" t="s">
        <v>805</v>
      </c>
      <c r="F331" s="50">
        <v>59872</v>
      </c>
      <c r="G331" s="51" t="s">
        <v>44</v>
      </c>
      <c r="H331" s="5">
        <v>4068223600</v>
      </c>
      <c r="I331" s="52">
        <v>7</v>
      </c>
      <c r="J331" s="52" t="s">
        <v>45</v>
      </c>
      <c r="K331" s="5" t="s">
        <v>46</v>
      </c>
      <c r="L331" s="53"/>
      <c r="M331" s="53">
        <v>377</v>
      </c>
      <c r="N331" s="53" t="s">
        <v>45</v>
      </c>
      <c r="O331" s="53" t="s">
        <v>45</v>
      </c>
      <c r="P331" s="54">
        <v>18.292682927</v>
      </c>
      <c r="Q331" s="5" t="s">
        <v>46</v>
      </c>
      <c r="R331" s="5" t="s">
        <v>45</v>
      </c>
      <c r="S331" s="5" t="s">
        <v>45</v>
      </c>
      <c r="T331" s="5" t="s">
        <v>46</v>
      </c>
      <c r="U331" s="53"/>
      <c r="V331" s="53">
        <v>33449</v>
      </c>
      <c r="W331" s="53">
        <v>4274</v>
      </c>
      <c r="X331" s="53">
        <v>4632</v>
      </c>
      <c r="Y331" s="53">
        <v>4017</v>
      </c>
      <c r="Z331" s="5">
        <f aca="true" t="shared" si="85" ref="Z331:Z386">IF(OR(J331="YES",L331="YES"),1,0)</f>
        <v>1</v>
      </c>
      <c r="AA331" s="5">
        <f aca="true" t="shared" si="86" ref="AA331:AA386">IF(OR(M331&lt;600,N331="YES"),1,0)</f>
        <v>1</v>
      </c>
      <c r="AB331" s="5">
        <f aca="true" t="shared" si="87" ref="AB331:AB386">IF(AND(OR(J331="YES",L331="YES"),(Z331=0)),"Trouble",0)</f>
        <v>0</v>
      </c>
      <c r="AC331" s="5">
        <f aca="true" t="shared" si="88" ref="AC331:AC386">IF(AND(OR(M331&lt;600,N331="YES"),(AA331=0)),"Trouble",0)</f>
        <v>0</v>
      </c>
      <c r="AD331" s="5">
        <f aca="true" t="shared" si="89" ref="AD331:AD386">IF(AND(AND(J331="NO",L331="NO"),(O331="YES")),"Trouble",0)</f>
        <v>0</v>
      </c>
      <c r="AE331" s="5">
        <f aca="true" t="shared" si="90" ref="AE331:AE386">IF(AND(AND(M331&gt;=600,N331="NO"),(O331="YES")),"Trouble",0)</f>
        <v>0</v>
      </c>
      <c r="AF331" s="55" t="str">
        <f aca="true" t="shared" si="91" ref="AF331:AF386">IF(AND(Z331=1,AA331=1),"SRSA",0)</f>
        <v>SRSA</v>
      </c>
      <c r="AG331" s="55">
        <f aca="true" t="shared" si="92" ref="AG331:AG386">IF(AND(AF331=0,O331="YES"),"Trouble",0)</f>
        <v>0</v>
      </c>
      <c r="AH331" s="55">
        <f aca="true" t="shared" si="93" ref="AH331:AH386">IF(AND(AF331="SRSA",O331="NO"),"Trouble",0)</f>
        <v>0</v>
      </c>
      <c r="AI331" s="5">
        <f aca="true" t="shared" si="94" ref="AI331:AI386">IF(S331="YES",1,0)</f>
        <v>1</v>
      </c>
      <c r="AJ331" s="5">
        <f aca="true" t="shared" si="95" ref="AJ331:AJ386">IF(P331&gt;=20,1,0)</f>
        <v>0</v>
      </c>
      <c r="AK331" s="5">
        <f aca="true" t="shared" si="96" ref="AK331:AK386">IF(AND(AI331=1,AJ331=1),"Initial",0)</f>
        <v>0</v>
      </c>
      <c r="AL331" s="5">
        <f aca="true" t="shared" si="97" ref="AL331:AL386">IF(AND(AF331="SRSA",AK331="Initial"),"SRSA",0)</f>
        <v>0</v>
      </c>
      <c r="AM331" s="5">
        <f aca="true" t="shared" si="98" ref="AM331:AM386">IF(AND(AK331="Initial",AL331=0),"RLIS",0)</f>
        <v>0</v>
      </c>
      <c r="AN331" s="5">
        <f aca="true" t="shared" si="99" ref="AN331:AN386">IF(AND(AM331=0,U331="YES"),"Trouble",0)</f>
        <v>0</v>
      </c>
      <c r="AO331" s="5">
        <f aca="true" t="shared" si="100" ref="AO331:AO386">IF(AND(U331="NO",AM331="RLIS"),"Trouble",0)</f>
        <v>0</v>
      </c>
      <c r="AP331" s="58">
        <f t="shared" si="84"/>
        <v>46372</v>
      </c>
    </row>
    <row r="332" spans="1:42" s="5" customFormat="1" ht="12.75">
      <c r="A332" s="5">
        <v>3015930</v>
      </c>
      <c r="B332" s="5">
        <v>486</v>
      </c>
      <c r="C332" s="5" t="s">
        <v>545</v>
      </c>
      <c r="D332" s="5" t="s">
        <v>546</v>
      </c>
      <c r="E332" s="5" t="s">
        <v>547</v>
      </c>
      <c r="F332" s="50">
        <v>59911</v>
      </c>
      <c r="G332" s="51" t="s">
        <v>44</v>
      </c>
      <c r="H332" s="5">
        <v>4068862374</v>
      </c>
      <c r="I332" s="52">
        <v>7</v>
      </c>
      <c r="J332" s="52" t="s">
        <v>45</v>
      </c>
      <c r="K332" s="5" t="s">
        <v>46</v>
      </c>
      <c r="L332" s="53"/>
      <c r="M332" s="53">
        <v>8</v>
      </c>
      <c r="N332" s="53" t="s">
        <v>46</v>
      </c>
      <c r="O332" s="53" t="s">
        <v>45</v>
      </c>
      <c r="P332" s="54">
        <v>7.1428571429</v>
      </c>
      <c r="Q332" s="5" t="s">
        <v>46</v>
      </c>
      <c r="R332" s="5" t="s">
        <v>45</v>
      </c>
      <c r="S332" s="5" t="s">
        <v>45</v>
      </c>
      <c r="T332" s="5" t="s">
        <v>46</v>
      </c>
      <c r="U332" s="53"/>
      <c r="V332" s="53">
        <v>3699</v>
      </c>
      <c r="W332" s="53">
        <v>511</v>
      </c>
      <c r="X332" s="53">
        <v>400</v>
      </c>
      <c r="Y332" s="53">
        <v>627</v>
      </c>
      <c r="Z332" s="5">
        <f t="shared" si="85"/>
        <v>1</v>
      </c>
      <c r="AA332" s="5">
        <f t="shared" si="86"/>
        <v>1</v>
      </c>
      <c r="AB332" s="5">
        <f t="shared" si="87"/>
        <v>0</v>
      </c>
      <c r="AC332" s="5">
        <f t="shared" si="88"/>
        <v>0</v>
      </c>
      <c r="AD332" s="5">
        <f t="shared" si="89"/>
        <v>0</v>
      </c>
      <c r="AE332" s="5">
        <f t="shared" si="90"/>
        <v>0</v>
      </c>
      <c r="AF332" s="55" t="str">
        <f t="shared" si="91"/>
        <v>SRSA</v>
      </c>
      <c r="AG332" s="55">
        <f t="shared" si="92"/>
        <v>0</v>
      </c>
      <c r="AH332" s="55">
        <f t="shared" si="93"/>
        <v>0</v>
      </c>
      <c r="AI332" s="5">
        <f t="shared" si="94"/>
        <v>1</v>
      </c>
      <c r="AJ332" s="5">
        <f t="shared" si="95"/>
        <v>0</v>
      </c>
      <c r="AK332" s="5">
        <f t="shared" si="96"/>
        <v>0</v>
      </c>
      <c r="AL332" s="5">
        <f t="shared" si="97"/>
        <v>0</v>
      </c>
      <c r="AM332" s="5">
        <f t="shared" si="98"/>
        <v>0</v>
      </c>
      <c r="AN332" s="5">
        <f t="shared" si="99"/>
        <v>0</v>
      </c>
      <c r="AO332" s="5">
        <f t="shared" si="100"/>
        <v>0</v>
      </c>
      <c r="AP332" s="58">
        <f t="shared" si="84"/>
        <v>5237</v>
      </c>
    </row>
    <row r="333" spans="1:42" s="5" customFormat="1" ht="12.75">
      <c r="A333" s="5">
        <v>3025500</v>
      </c>
      <c r="B333" s="5">
        <v>309</v>
      </c>
      <c r="C333" s="5" t="s">
        <v>806</v>
      </c>
      <c r="D333" s="5" t="s">
        <v>807</v>
      </c>
      <c r="E333" s="5" t="s">
        <v>160</v>
      </c>
      <c r="F333" s="50">
        <v>59911</v>
      </c>
      <c r="G333" s="51" t="s">
        <v>44</v>
      </c>
      <c r="H333" s="5">
        <v>4068374528</v>
      </c>
      <c r="I333" s="52">
        <v>7</v>
      </c>
      <c r="J333" s="52" t="s">
        <v>45</v>
      </c>
      <c r="K333" s="5" t="s">
        <v>46</v>
      </c>
      <c r="L333" s="53"/>
      <c r="M333" s="53">
        <v>140</v>
      </c>
      <c r="N333" s="53" t="s">
        <v>46</v>
      </c>
      <c r="O333" s="53" t="s">
        <v>45</v>
      </c>
      <c r="P333" s="54">
        <v>19.811320755</v>
      </c>
      <c r="Q333" s="5" t="s">
        <v>46</v>
      </c>
      <c r="R333" s="5" t="s">
        <v>46</v>
      </c>
      <c r="S333" s="5" t="s">
        <v>45</v>
      </c>
      <c r="T333" s="5" t="s">
        <v>46</v>
      </c>
      <c r="U333" s="53"/>
      <c r="V333" s="53">
        <v>13192</v>
      </c>
      <c r="W333" s="53">
        <v>1531</v>
      </c>
      <c r="X333" s="53">
        <v>1710</v>
      </c>
      <c r="Y333" s="53">
        <v>1451</v>
      </c>
      <c r="Z333" s="5">
        <f t="shared" si="85"/>
        <v>1</v>
      </c>
      <c r="AA333" s="5">
        <f t="shared" si="86"/>
        <v>1</v>
      </c>
      <c r="AB333" s="5">
        <f t="shared" si="87"/>
        <v>0</v>
      </c>
      <c r="AC333" s="5">
        <f t="shared" si="88"/>
        <v>0</v>
      </c>
      <c r="AD333" s="5">
        <f t="shared" si="89"/>
        <v>0</v>
      </c>
      <c r="AE333" s="5">
        <f t="shared" si="90"/>
        <v>0</v>
      </c>
      <c r="AF333" s="55" t="str">
        <f t="shared" si="91"/>
        <v>SRSA</v>
      </c>
      <c r="AG333" s="55">
        <f t="shared" si="92"/>
        <v>0</v>
      </c>
      <c r="AH333" s="55">
        <f t="shared" si="93"/>
        <v>0</v>
      </c>
      <c r="AI333" s="5">
        <f t="shared" si="94"/>
        <v>1</v>
      </c>
      <c r="AJ333" s="5">
        <f t="shared" si="95"/>
        <v>0</v>
      </c>
      <c r="AK333" s="5">
        <f t="shared" si="96"/>
        <v>0</v>
      </c>
      <c r="AL333" s="5">
        <f t="shared" si="97"/>
        <v>0</v>
      </c>
      <c r="AM333" s="5">
        <f t="shared" si="98"/>
        <v>0</v>
      </c>
      <c r="AN333" s="5">
        <f t="shared" si="99"/>
        <v>0</v>
      </c>
      <c r="AO333" s="5">
        <f t="shared" si="100"/>
        <v>0</v>
      </c>
      <c r="AP333" s="58">
        <f aca="true" t="shared" si="101" ref="AP333:AP386">SUM(V333:Y333)</f>
        <v>17884</v>
      </c>
    </row>
    <row r="334" spans="1:42" s="5" customFormat="1" ht="12.75">
      <c r="A334" s="5">
        <v>3025530</v>
      </c>
      <c r="B334" s="5">
        <v>596</v>
      </c>
      <c r="C334" s="5" t="s">
        <v>808</v>
      </c>
      <c r="D334" s="5" t="s">
        <v>809</v>
      </c>
      <c r="E334" s="5" t="s">
        <v>810</v>
      </c>
      <c r="F334" s="50">
        <v>59826</v>
      </c>
      <c r="G334" s="51" t="s">
        <v>44</v>
      </c>
      <c r="H334" s="5">
        <v>4067542320</v>
      </c>
      <c r="I334" s="52">
        <v>7</v>
      </c>
      <c r="J334" s="52" t="s">
        <v>45</v>
      </c>
      <c r="K334" s="5" t="s">
        <v>46</v>
      </c>
      <c r="L334" s="53"/>
      <c r="M334" s="53">
        <v>43</v>
      </c>
      <c r="N334" s="53" t="s">
        <v>46</v>
      </c>
      <c r="O334" s="53" t="s">
        <v>45</v>
      </c>
      <c r="P334" s="54">
        <v>16.666666667</v>
      </c>
      <c r="Q334" s="5" t="s">
        <v>46</v>
      </c>
      <c r="R334" s="5" t="s">
        <v>46</v>
      </c>
      <c r="S334" s="5" t="s">
        <v>45</v>
      </c>
      <c r="T334" s="5" t="s">
        <v>46</v>
      </c>
      <c r="U334" s="53"/>
      <c r="V334" s="53">
        <v>5183</v>
      </c>
      <c r="W334" s="53">
        <v>557</v>
      </c>
      <c r="X334" s="53">
        <v>683</v>
      </c>
      <c r="Y334" s="53">
        <v>857</v>
      </c>
      <c r="Z334" s="5">
        <f t="shared" si="85"/>
        <v>1</v>
      </c>
      <c r="AA334" s="5">
        <f t="shared" si="86"/>
        <v>1</v>
      </c>
      <c r="AB334" s="5">
        <f t="shared" si="87"/>
        <v>0</v>
      </c>
      <c r="AC334" s="5">
        <f t="shared" si="88"/>
        <v>0</v>
      </c>
      <c r="AD334" s="5">
        <f t="shared" si="89"/>
        <v>0</v>
      </c>
      <c r="AE334" s="5">
        <f t="shared" si="90"/>
        <v>0</v>
      </c>
      <c r="AF334" s="55" t="str">
        <f t="shared" si="91"/>
        <v>SRSA</v>
      </c>
      <c r="AG334" s="55">
        <f t="shared" si="92"/>
        <v>0</v>
      </c>
      <c r="AH334" s="55">
        <f t="shared" si="93"/>
        <v>0</v>
      </c>
      <c r="AI334" s="5">
        <f t="shared" si="94"/>
        <v>1</v>
      </c>
      <c r="AJ334" s="5">
        <f t="shared" si="95"/>
        <v>0</v>
      </c>
      <c r="AK334" s="5">
        <f t="shared" si="96"/>
        <v>0</v>
      </c>
      <c r="AL334" s="5">
        <f t="shared" si="97"/>
        <v>0</v>
      </c>
      <c r="AM334" s="5">
        <f t="shared" si="98"/>
        <v>0</v>
      </c>
      <c r="AN334" s="5">
        <f t="shared" si="99"/>
        <v>0</v>
      </c>
      <c r="AO334" s="5">
        <f t="shared" si="100"/>
        <v>0</v>
      </c>
      <c r="AP334" s="58">
        <f t="shared" si="101"/>
        <v>7280</v>
      </c>
    </row>
    <row r="335" spans="1:42" s="5" customFormat="1" ht="12.75">
      <c r="A335" s="5">
        <v>3025560</v>
      </c>
      <c r="B335" s="5">
        <v>882</v>
      </c>
      <c r="C335" s="5" t="s">
        <v>811</v>
      </c>
      <c r="D335" s="5" t="s">
        <v>812</v>
      </c>
      <c r="E335" s="5" t="s">
        <v>157</v>
      </c>
      <c r="F335" s="50">
        <v>59011</v>
      </c>
      <c r="G335" s="51" t="s">
        <v>44</v>
      </c>
      <c r="H335" s="5">
        <v>4069325993</v>
      </c>
      <c r="I335" s="52">
        <v>7</v>
      </c>
      <c r="J335" s="52" t="s">
        <v>45</v>
      </c>
      <c r="K335" s="5" t="s">
        <v>46</v>
      </c>
      <c r="L335" s="53"/>
      <c r="M335" s="53">
        <v>177</v>
      </c>
      <c r="N335" s="53" t="s">
        <v>45</v>
      </c>
      <c r="O335" s="53" t="s">
        <v>45</v>
      </c>
      <c r="P335" s="54">
        <v>12</v>
      </c>
      <c r="Q335" s="5" t="s">
        <v>46</v>
      </c>
      <c r="R335" s="5" t="s">
        <v>46</v>
      </c>
      <c r="S335" s="5" t="s">
        <v>45</v>
      </c>
      <c r="T335" s="5" t="s">
        <v>46</v>
      </c>
      <c r="U335" s="53"/>
      <c r="V335" s="53">
        <v>7896</v>
      </c>
      <c r="W335" s="53">
        <v>635</v>
      </c>
      <c r="X335" s="53">
        <v>1285</v>
      </c>
      <c r="Y335" s="53">
        <v>1721</v>
      </c>
      <c r="Z335" s="5">
        <f t="shared" si="85"/>
        <v>1</v>
      </c>
      <c r="AA335" s="5">
        <f t="shared" si="86"/>
        <v>1</v>
      </c>
      <c r="AB335" s="5">
        <f t="shared" si="87"/>
        <v>0</v>
      </c>
      <c r="AC335" s="5">
        <f t="shared" si="88"/>
        <v>0</v>
      </c>
      <c r="AD335" s="5">
        <f t="shared" si="89"/>
        <v>0</v>
      </c>
      <c r="AE335" s="5">
        <f t="shared" si="90"/>
        <v>0</v>
      </c>
      <c r="AF335" s="55" t="str">
        <f t="shared" si="91"/>
        <v>SRSA</v>
      </c>
      <c r="AG335" s="55">
        <f t="shared" si="92"/>
        <v>0</v>
      </c>
      <c r="AH335" s="55">
        <f t="shared" si="93"/>
        <v>0</v>
      </c>
      <c r="AI335" s="5">
        <f t="shared" si="94"/>
        <v>1</v>
      </c>
      <c r="AJ335" s="5">
        <f t="shared" si="95"/>
        <v>0</v>
      </c>
      <c r="AK335" s="5">
        <f t="shared" si="96"/>
        <v>0</v>
      </c>
      <c r="AL335" s="5">
        <f t="shared" si="97"/>
        <v>0</v>
      </c>
      <c r="AM335" s="5">
        <f t="shared" si="98"/>
        <v>0</v>
      </c>
      <c r="AN335" s="5">
        <f t="shared" si="99"/>
        <v>0</v>
      </c>
      <c r="AO335" s="5">
        <f t="shared" si="100"/>
        <v>0</v>
      </c>
      <c r="AP335" s="58">
        <f t="shared" si="101"/>
        <v>11537</v>
      </c>
    </row>
    <row r="336" spans="1:42" s="5" customFormat="1" ht="12.75">
      <c r="A336" s="5">
        <v>3025800</v>
      </c>
      <c r="B336" s="5">
        <v>532</v>
      </c>
      <c r="C336" s="5" t="s">
        <v>813</v>
      </c>
      <c r="D336" s="5" t="s">
        <v>814</v>
      </c>
      <c r="E336" s="5" t="s">
        <v>237</v>
      </c>
      <c r="F336" s="50">
        <v>59935</v>
      </c>
      <c r="G336" s="51" t="s">
        <v>44</v>
      </c>
      <c r="H336" s="5">
        <v>4062955293</v>
      </c>
      <c r="I336" s="52">
        <v>7</v>
      </c>
      <c r="J336" s="52" t="s">
        <v>45</v>
      </c>
      <c r="K336" s="5" t="s">
        <v>46</v>
      </c>
      <c r="L336" s="53"/>
      <c r="M336" s="53">
        <v>9</v>
      </c>
      <c r="N336" s="53" t="s">
        <v>45</v>
      </c>
      <c r="O336" s="53" t="s">
        <v>45</v>
      </c>
      <c r="P336" s="54">
        <v>29.166666667</v>
      </c>
      <c r="Q336" s="5" t="s">
        <v>45</v>
      </c>
      <c r="R336" s="5" t="s">
        <v>46</v>
      </c>
      <c r="S336" s="5" t="s">
        <v>45</v>
      </c>
      <c r="T336" s="5" t="s">
        <v>46</v>
      </c>
      <c r="U336" s="53"/>
      <c r="V336" s="53">
        <v>1856</v>
      </c>
      <c r="W336" s="53">
        <v>87</v>
      </c>
      <c r="X336" s="53">
        <v>116</v>
      </c>
      <c r="Y336" s="53">
        <v>566</v>
      </c>
      <c r="Z336" s="5">
        <f t="shared" si="85"/>
        <v>1</v>
      </c>
      <c r="AA336" s="5">
        <f t="shared" si="86"/>
        <v>1</v>
      </c>
      <c r="AB336" s="5">
        <f t="shared" si="87"/>
        <v>0</v>
      </c>
      <c r="AC336" s="5">
        <f t="shared" si="88"/>
        <v>0</v>
      </c>
      <c r="AD336" s="5">
        <f t="shared" si="89"/>
        <v>0</v>
      </c>
      <c r="AE336" s="5">
        <f t="shared" si="90"/>
        <v>0</v>
      </c>
      <c r="AF336" s="55" t="str">
        <f t="shared" si="91"/>
        <v>SRSA</v>
      </c>
      <c r="AG336" s="55">
        <f t="shared" si="92"/>
        <v>0</v>
      </c>
      <c r="AH336" s="55">
        <f t="shared" si="93"/>
        <v>0</v>
      </c>
      <c r="AI336" s="5">
        <f t="shared" si="94"/>
        <v>1</v>
      </c>
      <c r="AJ336" s="5">
        <f t="shared" si="95"/>
        <v>1</v>
      </c>
      <c r="AK336" s="5" t="str">
        <f t="shared" si="96"/>
        <v>Initial</v>
      </c>
      <c r="AL336" s="5" t="str">
        <f t="shared" si="97"/>
        <v>SRSA</v>
      </c>
      <c r="AM336" s="5">
        <f t="shared" si="98"/>
        <v>0</v>
      </c>
      <c r="AN336" s="5">
        <f t="shared" si="99"/>
        <v>0</v>
      </c>
      <c r="AO336" s="5">
        <f t="shared" si="100"/>
        <v>0</v>
      </c>
      <c r="AP336" s="58">
        <f t="shared" si="101"/>
        <v>2625</v>
      </c>
    </row>
    <row r="337" spans="1:42" s="40" customFormat="1" ht="12.75">
      <c r="A337" s="40">
        <v>3025890</v>
      </c>
      <c r="B337" s="40">
        <v>593</v>
      </c>
      <c r="C337" s="40" t="s">
        <v>815</v>
      </c>
      <c r="D337" s="40" t="s">
        <v>816</v>
      </c>
      <c r="E337" s="40" t="s">
        <v>326</v>
      </c>
      <c r="F337" s="41">
        <v>59804</v>
      </c>
      <c r="G337" s="42" t="s">
        <v>44</v>
      </c>
      <c r="H337" s="40">
        <v>4065499239</v>
      </c>
      <c r="I337" s="43">
        <v>7</v>
      </c>
      <c r="J337" s="43" t="s">
        <v>45</v>
      </c>
      <c r="K337" s="40" t="s">
        <v>45</v>
      </c>
      <c r="L337" s="44"/>
      <c r="M337" s="44">
        <v>405</v>
      </c>
      <c r="N337" s="44" t="s">
        <v>46</v>
      </c>
      <c r="O337" s="44" t="s">
        <v>45</v>
      </c>
      <c r="P337" s="45">
        <v>1.8947368421</v>
      </c>
      <c r="Q337" s="40" t="s">
        <v>46</v>
      </c>
      <c r="R337" s="40" t="s">
        <v>46</v>
      </c>
      <c r="S337" s="40" t="s">
        <v>45</v>
      </c>
      <c r="T337" s="40" t="s">
        <v>45</v>
      </c>
      <c r="U337" s="44"/>
      <c r="V337" s="44">
        <v>32074</v>
      </c>
      <c r="W337" s="44">
        <v>3167</v>
      </c>
      <c r="X337" s="44">
        <v>4233</v>
      </c>
      <c r="Y337" s="44">
        <v>4328</v>
      </c>
      <c r="Z337" s="40">
        <f t="shared" si="85"/>
        <v>1</v>
      </c>
      <c r="AA337" s="40">
        <f t="shared" si="86"/>
        <v>1</v>
      </c>
      <c r="AB337" s="40">
        <f t="shared" si="87"/>
        <v>0</v>
      </c>
      <c r="AC337" s="40">
        <f t="shared" si="88"/>
        <v>0</v>
      </c>
      <c r="AD337" s="40">
        <f t="shared" si="89"/>
        <v>0</v>
      </c>
      <c r="AE337" s="40">
        <f t="shared" si="90"/>
        <v>0</v>
      </c>
      <c r="AF337" s="46" t="str">
        <f t="shared" si="91"/>
        <v>SRSA</v>
      </c>
      <c r="AG337" s="46">
        <f t="shared" si="92"/>
        <v>0</v>
      </c>
      <c r="AH337" s="46">
        <f t="shared" si="93"/>
        <v>0</v>
      </c>
      <c r="AI337" s="40">
        <f t="shared" si="94"/>
        <v>1</v>
      </c>
      <c r="AJ337" s="40">
        <f t="shared" si="95"/>
        <v>0</v>
      </c>
      <c r="AK337" s="40">
        <f t="shared" si="96"/>
        <v>0</v>
      </c>
      <c r="AL337" s="40">
        <f t="shared" si="97"/>
        <v>0</v>
      </c>
      <c r="AM337" s="40">
        <f t="shared" si="98"/>
        <v>0</v>
      </c>
      <c r="AN337" s="40">
        <f t="shared" si="99"/>
        <v>0</v>
      </c>
      <c r="AO337" s="40">
        <f t="shared" si="100"/>
        <v>0</v>
      </c>
      <c r="AP337" s="58">
        <f t="shared" si="101"/>
        <v>43802</v>
      </c>
    </row>
    <row r="338" spans="1:42" s="5" customFormat="1" ht="12.75">
      <c r="A338" s="5">
        <v>3025950</v>
      </c>
      <c r="B338" s="5">
        <v>726</v>
      </c>
      <c r="C338" s="5" t="s">
        <v>817</v>
      </c>
      <c r="D338" s="5" t="s">
        <v>818</v>
      </c>
      <c r="E338" s="5" t="s">
        <v>819</v>
      </c>
      <c r="F338" s="50">
        <v>59349</v>
      </c>
      <c r="G338" s="51" t="s">
        <v>44</v>
      </c>
      <c r="H338" s="5">
        <v>4066355533</v>
      </c>
      <c r="I338" s="52">
        <v>7</v>
      </c>
      <c r="J338" s="52" t="s">
        <v>45</v>
      </c>
      <c r="K338" s="5" t="s">
        <v>46</v>
      </c>
      <c r="L338" s="53"/>
      <c r="M338" s="53">
        <v>177</v>
      </c>
      <c r="N338" s="53" t="s">
        <v>45</v>
      </c>
      <c r="O338" s="53" t="s">
        <v>45</v>
      </c>
      <c r="P338" s="54">
        <v>21.83908046</v>
      </c>
      <c r="Q338" s="5" t="s">
        <v>45</v>
      </c>
      <c r="R338" s="5" t="s">
        <v>45</v>
      </c>
      <c r="S338" s="5" t="s">
        <v>45</v>
      </c>
      <c r="T338" s="5" t="s">
        <v>46</v>
      </c>
      <c r="U338" s="53"/>
      <c r="V338" s="53">
        <v>16046</v>
      </c>
      <c r="W338" s="53">
        <v>2991</v>
      </c>
      <c r="X338" s="53">
        <v>3387</v>
      </c>
      <c r="Y338" s="53">
        <v>1877</v>
      </c>
      <c r="Z338" s="5">
        <f t="shared" si="85"/>
        <v>1</v>
      </c>
      <c r="AA338" s="5">
        <f t="shared" si="86"/>
        <v>1</v>
      </c>
      <c r="AB338" s="5">
        <f t="shared" si="87"/>
        <v>0</v>
      </c>
      <c r="AC338" s="5">
        <f t="shared" si="88"/>
        <v>0</v>
      </c>
      <c r="AD338" s="5">
        <f t="shared" si="89"/>
        <v>0</v>
      </c>
      <c r="AE338" s="5">
        <f t="shared" si="90"/>
        <v>0</v>
      </c>
      <c r="AF338" s="55" t="str">
        <f t="shared" si="91"/>
        <v>SRSA</v>
      </c>
      <c r="AG338" s="55">
        <f t="shared" si="92"/>
        <v>0</v>
      </c>
      <c r="AH338" s="55">
        <f t="shared" si="93"/>
        <v>0</v>
      </c>
      <c r="AI338" s="5">
        <f t="shared" si="94"/>
        <v>1</v>
      </c>
      <c r="AJ338" s="5">
        <f t="shared" si="95"/>
        <v>1</v>
      </c>
      <c r="AK338" s="5" t="str">
        <f t="shared" si="96"/>
        <v>Initial</v>
      </c>
      <c r="AL338" s="5" t="str">
        <f t="shared" si="97"/>
        <v>SRSA</v>
      </c>
      <c r="AM338" s="5">
        <f t="shared" si="98"/>
        <v>0</v>
      </c>
      <c r="AN338" s="5">
        <f t="shared" si="99"/>
        <v>0</v>
      </c>
      <c r="AO338" s="5">
        <f t="shared" si="100"/>
        <v>0</v>
      </c>
      <c r="AP338" s="58">
        <f t="shared" si="101"/>
        <v>24301</v>
      </c>
    </row>
    <row r="339" spans="1:42" s="5" customFormat="1" ht="12.75">
      <c r="A339" s="5">
        <v>3026070</v>
      </c>
      <c r="B339" s="5">
        <v>804</v>
      </c>
      <c r="C339" s="5" t="s">
        <v>820</v>
      </c>
      <c r="D339" s="5" t="s">
        <v>749</v>
      </c>
      <c r="E339" s="5" t="s">
        <v>821</v>
      </c>
      <c r="F339" s="50">
        <v>59873</v>
      </c>
      <c r="G339" s="51" t="s">
        <v>44</v>
      </c>
      <c r="H339" s="5">
        <v>4068273323</v>
      </c>
      <c r="I339" s="52">
        <v>7</v>
      </c>
      <c r="J339" s="52" t="s">
        <v>45</v>
      </c>
      <c r="K339" s="5" t="s">
        <v>46</v>
      </c>
      <c r="L339" s="53"/>
      <c r="M339" s="53">
        <v>312</v>
      </c>
      <c r="N339" s="53" t="s">
        <v>45</v>
      </c>
      <c r="O339" s="53" t="s">
        <v>45</v>
      </c>
      <c r="P339" s="54">
        <v>16.020671835</v>
      </c>
      <c r="Q339" s="5" t="s">
        <v>46</v>
      </c>
      <c r="R339" s="5" t="s">
        <v>46</v>
      </c>
      <c r="S339" s="5" t="s">
        <v>45</v>
      </c>
      <c r="T339" s="5" t="s">
        <v>46</v>
      </c>
      <c r="U339" s="53"/>
      <c r="V339" s="53">
        <v>30434</v>
      </c>
      <c r="W339" s="53">
        <v>3553</v>
      </c>
      <c r="X339" s="53">
        <v>4020</v>
      </c>
      <c r="Y339" s="53">
        <v>3549</v>
      </c>
      <c r="Z339" s="5">
        <f t="shared" si="85"/>
        <v>1</v>
      </c>
      <c r="AA339" s="5">
        <f t="shared" si="86"/>
        <v>1</v>
      </c>
      <c r="AB339" s="5">
        <f t="shared" si="87"/>
        <v>0</v>
      </c>
      <c r="AC339" s="5">
        <f t="shared" si="88"/>
        <v>0</v>
      </c>
      <c r="AD339" s="5">
        <f t="shared" si="89"/>
        <v>0</v>
      </c>
      <c r="AE339" s="5">
        <f t="shared" si="90"/>
        <v>0</v>
      </c>
      <c r="AF339" s="55" t="str">
        <f t="shared" si="91"/>
        <v>SRSA</v>
      </c>
      <c r="AG339" s="55">
        <f t="shared" si="92"/>
        <v>0</v>
      </c>
      <c r="AH339" s="55">
        <f t="shared" si="93"/>
        <v>0</v>
      </c>
      <c r="AI339" s="5">
        <f t="shared" si="94"/>
        <v>1</v>
      </c>
      <c r="AJ339" s="5">
        <f t="shared" si="95"/>
        <v>0</v>
      </c>
      <c r="AK339" s="5">
        <f t="shared" si="96"/>
        <v>0</v>
      </c>
      <c r="AL339" s="5">
        <f t="shared" si="97"/>
        <v>0</v>
      </c>
      <c r="AM339" s="5">
        <f t="shared" si="98"/>
        <v>0</v>
      </c>
      <c r="AN339" s="5">
        <f t="shared" si="99"/>
        <v>0</v>
      </c>
      <c r="AO339" s="5">
        <f t="shared" si="100"/>
        <v>0</v>
      </c>
      <c r="AP339" s="58">
        <f t="shared" si="101"/>
        <v>41556</v>
      </c>
    </row>
    <row r="340" spans="1:42" s="5" customFormat="1" ht="12.75">
      <c r="A340" s="5">
        <v>3026100</v>
      </c>
      <c r="B340" s="5">
        <v>805</v>
      </c>
      <c r="C340" s="5" t="s">
        <v>822</v>
      </c>
      <c r="D340" s="5" t="s">
        <v>749</v>
      </c>
      <c r="E340" s="5" t="s">
        <v>821</v>
      </c>
      <c r="F340" s="50">
        <v>59873</v>
      </c>
      <c r="G340" s="51" t="s">
        <v>44</v>
      </c>
      <c r="H340" s="5">
        <v>4068273323</v>
      </c>
      <c r="I340" s="52">
        <v>7</v>
      </c>
      <c r="J340" s="52" t="s">
        <v>45</v>
      </c>
      <c r="K340" s="5" t="s">
        <v>46</v>
      </c>
      <c r="L340" s="53"/>
      <c r="M340" s="53">
        <v>311</v>
      </c>
      <c r="N340" s="53" t="s">
        <v>45</v>
      </c>
      <c r="O340" s="53" t="s">
        <v>45</v>
      </c>
      <c r="P340" s="54">
        <v>23.560209424</v>
      </c>
      <c r="Q340" s="5" t="s">
        <v>45</v>
      </c>
      <c r="R340" s="5" t="s">
        <v>45</v>
      </c>
      <c r="S340" s="5" t="s">
        <v>45</v>
      </c>
      <c r="T340" s="5" t="s">
        <v>46</v>
      </c>
      <c r="U340" s="53"/>
      <c r="V340" s="53">
        <v>8173</v>
      </c>
      <c r="W340" s="53">
        <v>803</v>
      </c>
      <c r="X340" s="53">
        <v>1734</v>
      </c>
      <c r="Y340" s="53">
        <v>2082</v>
      </c>
      <c r="Z340" s="5">
        <f t="shared" si="85"/>
        <v>1</v>
      </c>
      <c r="AA340" s="5">
        <f t="shared" si="86"/>
        <v>1</v>
      </c>
      <c r="AB340" s="5">
        <f t="shared" si="87"/>
        <v>0</v>
      </c>
      <c r="AC340" s="5">
        <f t="shared" si="88"/>
        <v>0</v>
      </c>
      <c r="AD340" s="5">
        <f t="shared" si="89"/>
        <v>0</v>
      </c>
      <c r="AE340" s="5">
        <f t="shared" si="90"/>
        <v>0</v>
      </c>
      <c r="AF340" s="55" t="str">
        <f t="shared" si="91"/>
        <v>SRSA</v>
      </c>
      <c r="AG340" s="55">
        <f t="shared" si="92"/>
        <v>0</v>
      </c>
      <c r="AH340" s="55">
        <f t="shared" si="93"/>
        <v>0</v>
      </c>
      <c r="AI340" s="5">
        <f t="shared" si="94"/>
        <v>1</v>
      </c>
      <c r="AJ340" s="5">
        <f t="shared" si="95"/>
        <v>1</v>
      </c>
      <c r="AK340" s="5" t="str">
        <f t="shared" si="96"/>
        <v>Initial</v>
      </c>
      <c r="AL340" s="5" t="str">
        <f t="shared" si="97"/>
        <v>SRSA</v>
      </c>
      <c r="AM340" s="5">
        <f t="shared" si="98"/>
        <v>0</v>
      </c>
      <c r="AN340" s="5">
        <f t="shared" si="99"/>
        <v>0</v>
      </c>
      <c r="AO340" s="5">
        <f t="shared" si="100"/>
        <v>0</v>
      </c>
      <c r="AP340" s="58">
        <f t="shared" si="101"/>
        <v>12792</v>
      </c>
    </row>
    <row r="341" spans="1:42" s="5" customFormat="1" ht="12.75">
      <c r="A341" s="5">
        <v>3026160</v>
      </c>
      <c r="B341" s="5">
        <v>360</v>
      </c>
      <c r="C341" s="5" t="s">
        <v>823</v>
      </c>
      <c r="D341" s="5" t="s">
        <v>824</v>
      </c>
      <c r="E341" s="5" t="s">
        <v>825</v>
      </c>
      <c r="F341" s="50">
        <v>59752</v>
      </c>
      <c r="G341" s="51" t="s">
        <v>44</v>
      </c>
      <c r="H341" s="5">
        <v>4062856830</v>
      </c>
      <c r="I341" s="52">
        <v>7</v>
      </c>
      <c r="J341" s="52" t="s">
        <v>45</v>
      </c>
      <c r="K341" s="5" t="s">
        <v>46</v>
      </c>
      <c r="L341" s="53"/>
      <c r="M341" s="53">
        <v>373</v>
      </c>
      <c r="N341" s="53" t="s">
        <v>46</v>
      </c>
      <c r="O341" s="53" t="s">
        <v>45</v>
      </c>
      <c r="P341" s="54">
        <v>6.9565217391</v>
      </c>
      <c r="Q341" s="5" t="s">
        <v>46</v>
      </c>
      <c r="R341" s="5" t="s">
        <v>46</v>
      </c>
      <c r="S341" s="5" t="s">
        <v>45</v>
      </c>
      <c r="T341" s="5" t="s">
        <v>46</v>
      </c>
      <c r="U341" s="53"/>
      <c r="V341" s="53">
        <v>21400</v>
      </c>
      <c r="W341" s="53">
        <v>1665</v>
      </c>
      <c r="X341" s="53">
        <v>2905</v>
      </c>
      <c r="Y341" s="53">
        <v>3590</v>
      </c>
      <c r="Z341" s="5">
        <f t="shared" si="85"/>
        <v>1</v>
      </c>
      <c r="AA341" s="5">
        <f t="shared" si="86"/>
        <v>1</v>
      </c>
      <c r="AB341" s="5">
        <f t="shared" si="87"/>
        <v>0</v>
      </c>
      <c r="AC341" s="5">
        <f t="shared" si="88"/>
        <v>0</v>
      </c>
      <c r="AD341" s="5">
        <f t="shared" si="89"/>
        <v>0</v>
      </c>
      <c r="AE341" s="5">
        <f t="shared" si="90"/>
        <v>0</v>
      </c>
      <c r="AF341" s="55" t="str">
        <f t="shared" si="91"/>
        <v>SRSA</v>
      </c>
      <c r="AG341" s="55">
        <f t="shared" si="92"/>
        <v>0</v>
      </c>
      <c r="AH341" s="55">
        <f t="shared" si="93"/>
        <v>0</v>
      </c>
      <c r="AI341" s="5">
        <f t="shared" si="94"/>
        <v>1</v>
      </c>
      <c r="AJ341" s="5">
        <f t="shared" si="95"/>
        <v>0</v>
      </c>
      <c r="AK341" s="5">
        <f t="shared" si="96"/>
        <v>0</v>
      </c>
      <c r="AL341" s="5">
        <f t="shared" si="97"/>
        <v>0</v>
      </c>
      <c r="AM341" s="5">
        <f t="shared" si="98"/>
        <v>0</v>
      </c>
      <c r="AN341" s="5">
        <f t="shared" si="99"/>
        <v>0</v>
      </c>
      <c r="AO341" s="5">
        <f t="shared" si="100"/>
        <v>0</v>
      </c>
      <c r="AP341" s="58">
        <f t="shared" si="101"/>
        <v>29560</v>
      </c>
    </row>
    <row r="342" spans="1:42" s="40" customFormat="1" ht="12.75">
      <c r="A342" s="40">
        <v>3026190</v>
      </c>
      <c r="B342" s="40">
        <v>361</v>
      </c>
      <c r="C342" s="40" t="s">
        <v>826</v>
      </c>
      <c r="D342" s="40" t="s">
        <v>824</v>
      </c>
      <c r="E342" s="40" t="s">
        <v>825</v>
      </c>
      <c r="F342" s="41">
        <v>59752</v>
      </c>
      <c r="G342" s="42" t="s">
        <v>44</v>
      </c>
      <c r="H342" s="40">
        <v>4062856830</v>
      </c>
      <c r="I342" s="43">
        <v>7</v>
      </c>
      <c r="J342" s="43" t="s">
        <v>45</v>
      </c>
      <c r="K342" s="40" t="s">
        <v>46</v>
      </c>
      <c r="L342" s="44"/>
      <c r="M342" s="44">
        <v>154</v>
      </c>
      <c r="N342" s="44" t="s">
        <v>46</v>
      </c>
      <c r="O342" s="44" t="s">
        <v>45</v>
      </c>
      <c r="P342" s="45">
        <v>6.9620253165</v>
      </c>
      <c r="Q342" s="40" t="s">
        <v>46</v>
      </c>
      <c r="R342" s="40" t="s">
        <v>46</v>
      </c>
      <c r="S342" s="40" t="s">
        <v>45</v>
      </c>
      <c r="T342" s="40" t="s">
        <v>46</v>
      </c>
      <c r="U342" s="44"/>
      <c r="V342" s="44">
        <v>7190</v>
      </c>
      <c r="W342" s="44">
        <v>468</v>
      </c>
      <c r="X342" s="44">
        <v>1024</v>
      </c>
      <c r="Y342" s="44">
        <v>1369</v>
      </c>
      <c r="Z342" s="40">
        <f t="shared" si="85"/>
        <v>1</v>
      </c>
      <c r="AA342" s="40">
        <f t="shared" si="86"/>
        <v>1</v>
      </c>
      <c r="AB342" s="40">
        <f t="shared" si="87"/>
        <v>0</v>
      </c>
      <c r="AC342" s="40">
        <f t="shared" si="88"/>
        <v>0</v>
      </c>
      <c r="AD342" s="40">
        <f t="shared" si="89"/>
        <v>0</v>
      </c>
      <c r="AE342" s="40">
        <f t="shared" si="90"/>
        <v>0</v>
      </c>
      <c r="AF342" s="46" t="str">
        <f t="shared" si="91"/>
        <v>SRSA</v>
      </c>
      <c r="AG342" s="46">
        <f t="shared" si="92"/>
        <v>0</v>
      </c>
      <c r="AH342" s="46">
        <f t="shared" si="93"/>
        <v>0</v>
      </c>
      <c r="AI342" s="40">
        <f t="shared" si="94"/>
        <v>1</v>
      </c>
      <c r="AJ342" s="40">
        <f t="shared" si="95"/>
        <v>0</v>
      </c>
      <c r="AK342" s="40">
        <f t="shared" si="96"/>
        <v>0</v>
      </c>
      <c r="AL342" s="40">
        <f t="shared" si="97"/>
        <v>0</v>
      </c>
      <c r="AM342" s="40">
        <f t="shared" si="98"/>
        <v>0</v>
      </c>
      <c r="AN342" s="40">
        <f t="shared" si="99"/>
        <v>0</v>
      </c>
      <c r="AO342" s="40">
        <f t="shared" si="100"/>
        <v>0</v>
      </c>
      <c r="AP342" s="58">
        <f t="shared" si="101"/>
        <v>10051</v>
      </c>
    </row>
    <row r="343" spans="1:42" s="5" customFormat="1" ht="12.75">
      <c r="A343" s="5">
        <v>3004980</v>
      </c>
      <c r="B343" s="5">
        <v>55</v>
      </c>
      <c r="C343" s="5" t="s">
        <v>197</v>
      </c>
      <c r="D343" s="5" t="s">
        <v>198</v>
      </c>
      <c r="E343" s="5" t="s">
        <v>199</v>
      </c>
      <c r="F343" s="50">
        <v>59644</v>
      </c>
      <c r="G343" s="51">
        <v>2215</v>
      </c>
      <c r="H343" s="5">
        <v>4062664971</v>
      </c>
      <c r="I343" s="52">
        <v>7</v>
      </c>
      <c r="J343" s="52" t="s">
        <v>45</v>
      </c>
      <c r="K343" s="5" t="s">
        <v>46</v>
      </c>
      <c r="L343" s="53"/>
      <c r="M343" s="53">
        <v>698</v>
      </c>
      <c r="N343" s="53" t="s">
        <v>45</v>
      </c>
      <c r="O343" s="53" t="s">
        <v>45</v>
      </c>
      <c r="P343" s="54">
        <v>16.425120773</v>
      </c>
      <c r="Q343" s="5" t="s">
        <v>46</v>
      </c>
      <c r="R343" s="5" t="s">
        <v>45</v>
      </c>
      <c r="S343" s="5" t="s">
        <v>45</v>
      </c>
      <c r="T343" s="5" t="s">
        <v>46</v>
      </c>
      <c r="U343" s="53"/>
      <c r="V343" s="53">
        <v>59769</v>
      </c>
      <c r="W343" s="53">
        <v>7548</v>
      </c>
      <c r="X343" s="53">
        <v>8593</v>
      </c>
      <c r="Y343" s="53">
        <v>7558</v>
      </c>
      <c r="Z343" s="5">
        <f t="shared" si="85"/>
        <v>1</v>
      </c>
      <c r="AA343" s="5">
        <f t="shared" si="86"/>
        <v>1</v>
      </c>
      <c r="AB343" s="5">
        <f t="shared" si="87"/>
        <v>0</v>
      </c>
      <c r="AC343" s="5">
        <f t="shared" si="88"/>
        <v>0</v>
      </c>
      <c r="AD343" s="5">
        <f t="shared" si="89"/>
        <v>0</v>
      </c>
      <c r="AE343" s="5">
        <f t="shared" si="90"/>
        <v>0</v>
      </c>
      <c r="AF343" s="55" t="str">
        <f t="shared" si="91"/>
        <v>SRSA</v>
      </c>
      <c r="AG343" s="55">
        <f t="shared" si="92"/>
        <v>0</v>
      </c>
      <c r="AH343" s="55">
        <f t="shared" si="93"/>
        <v>0</v>
      </c>
      <c r="AI343" s="5">
        <f t="shared" si="94"/>
        <v>1</v>
      </c>
      <c r="AJ343" s="5">
        <f t="shared" si="95"/>
        <v>0</v>
      </c>
      <c r="AK343" s="5">
        <f t="shared" si="96"/>
        <v>0</v>
      </c>
      <c r="AL343" s="5">
        <f t="shared" si="97"/>
        <v>0</v>
      </c>
      <c r="AM343" s="5">
        <f t="shared" si="98"/>
        <v>0</v>
      </c>
      <c r="AN343" s="5">
        <f t="shared" si="99"/>
        <v>0</v>
      </c>
      <c r="AO343" s="5">
        <f t="shared" si="100"/>
        <v>0</v>
      </c>
      <c r="AP343" s="58">
        <f t="shared" si="101"/>
        <v>83468</v>
      </c>
    </row>
    <row r="344" spans="1:42" s="5" customFormat="1" ht="12.75">
      <c r="A344" s="5">
        <v>3026400</v>
      </c>
      <c r="B344" s="5">
        <v>177</v>
      </c>
      <c r="C344" s="5" t="s">
        <v>827</v>
      </c>
      <c r="D344" s="5" t="s">
        <v>57</v>
      </c>
      <c r="E344" s="5" t="s">
        <v>58</v>
      </c>
      <c r="F344" s="50">
        <v>59336</v>
      </c>
      <c r="G344" s="51">
        <v>9701</v>
      </c>
      <c r="H344" s="5">
        <v>4067725722</v>
      </c>
      <c r="I344" s="52">
        <v>7</v>
      </c>
      <c r="J344" s="52" t="s">
        <v>45</v>
      </c>
      <c r="K344" s="5" t="s">
        <v>46</v>
      </c>
      <c r="L344" s="53"/>
      <c r="M344" s="53">
        <v>3</v>
      </c>
      <c r="N344" s="53" t="s">
        <v>45</v>
      </c>
      <c r="O344" s="53" t="s">
        <v>45</v>
      </c>
      <c r="P344" s="54">
        <v>50</v>
      </c>
      <c r="Q344" s="5" t="s">
        <v>45</v>
      </c>
      <c r="R344" s="5" t="s">
        <v>46</v>
      </c>
      <c r="S344" s="5" t="s">
        <v>45</v>
      </c>
      <c r="T344" s="5" t="s">
        <v>46</v>
      </c>
      <c r="U344" s="53"/>
      <c r="V344" s="53">
        <v>1584</v>
      </c>
      <c r="W344" s="53">
        <v>0</v>
      </c>
      <c r="X344" s="53">
        <v>17</v>
      </c>
      <c r="Y344" s="53">
        <v>549</v>
      </c>
      <c r="Z344" s="5">
        <f t="shared" si="85"/>
        <v>1</v>
      </c>
      <c r="AA344" s="5">
        <f t="shared" si="86"/>
        <v>1</v>
      </c>
      <c r="AB344" s="5">
        <f t="shared" si="87"/>
        <v>0</v>
      </c>
      <c r="AC344" s="5">
        <f t="shared" si="88"/>
        <v>0</v>
      </c>
      <c r="AD344" s="5">
        <f t="shared" si="89"/>
        <v>0</v>
      </c>
      <c r="AE344" s="5">
        <f t="shared" si="90"/>
        <v>0</v>
      </c>
      <c r="AF344" s="55" t="str">
        <f t="shared" si="91"/>
        <v>SRSA</v>
      </c>
      <c r="AG344" s="55">
        <f t="shared" si="92"/>
        <v>0</v>
      </c>
      <c r="AH344" s="55">
        <f t="shared" si="93"/>
        <v>0</v>
      </c>
      <c r="AI344" s="5">
        <f t="shared" si="94"/>
        <v>1</v>
      </c>
      <c r="AJ344" s="5">
        <f t="shared" si="95"/>
        <v>1</v>
      </c>
      <c r="AK344" s="5" t="str">
        <f t="shared" si="96"/>
        <v>Initial</v>
      </c>
      <c r="AL344" s="5" t="str">
        <f t="shared" si="97"/>
        <v>SRSA</v>
      </c>
      <c r="AM344" s="5">
        <f t="shared" si="98"/>
        <v>0</v>
      </c>
      <c r="AN344" s="5">
        <f t="shared" si="99"/>
        <v>0</v>
      </c>
      <c r="AO344" s="5">
        <f t="shared" si="100"/>
        <v>0</v>
      </c>
      <c r="AP344" s="58">
        <f t="shared" si="101"/>
        <v>2150</v>
      </c>
    </row>
    <row r="345" spans="1:42" s="5" customFormat="1" ht="12.75">
      <c r="A345" s="5">
        <v>3026460</v>
      </c>
      <c r="B345" s="5">
        <v>534</v>
      </c>
      <c r="C345" s="5" t="s">
        <v>828</v>
      </c>
      <c r="D345" s="5" t="s">
        <v>242</v>
      </c>
      <c r="E345" s="5" t="s">
        <v>829</v>
      </c>
      <c r="F345" s="50">
        <v>59934</v>
      </c>
      <c r="G345" s="51" t="s">
        <v>44</v>
      </c>
      <c r="H345" s="5">
        <v>4068824713</v>
      </c>
      <c r="I345" s="52">
        <v>7</v>
      </c>
      <c r="J345" s="52" t="s">
        <v>45</v>
      </c>
      <c r="K345" s="5" t="s">
        <v>46</v>
      </c>
      <c r="L345" s="53"/>
      <c r="M345" s="53">
        <v>50</v>
      </c>
      <c r="N345" s="53" t="s">
        <v>45</v>
      </c>
      <c r="O345" s="53" t="s">
        <v>45</v>
      </c>
      <c r="P345" s="54">
        <v>8.2191780822</v>
      </c>
      <c r="Q345" s="5" t="s">
        <v>46</v>
      </c>
      <c r="R345" s="5" t="s">
        <v>46</v>
      </c>
      <c r="S345" s="5" t="s">
        <v>45</v>
      </c>
      <c r="T345" s="5" t="s">
        <v>46</v>
      </c>
      <c r="U345" s="53"/>
      <c r="V345" s="53">
        <v>4413</v>
      </c>
      <c r="W345" s="53">
        <v>118</v>
      </c>
      <c r="X345" s="53">
        <v>336</v>
      </c>
      <c r="Y345" s="53">
        <v>791</v>
      </c>
      <c r="Z345" s="5">
        <f t="shared" si="85"/>
        <v>1</v>
      </c>
      <c r="AA345" s="5">
        <f t="shared" si="86"/>
        <v>1</v>
      </c>
      <c r="AB345" s="5">
        <f t="shared" si="87"/>
        <v>0</v>
      </c>
      <c r="AC345" s="5">
        <f t="shared" si="88"/>
        <v>0</v>
      </c>
      <c r="AD345" s="5">
        <f t="shared" si="89"/>
        <v>0</v>
      </c>
      <c r="AE345" s="5">
        <f t="shared" si="90"/>
        <v>0</v>
      </c>
      <c r="AF345" s="55" t="str">
        <f t="shared" si="91"/>
        <v>SRSA</v>
      </c>
      <c r="AG345" s="55">
        <f t="shared" si="92"/>
        <v>0</v>
      </c>
      <c r="AH345" s="55">
        <f t="shared" si="93"/>
        <v>0</v>
      </c>
      <c r="AI345" s="5">
        <f t="shared" si="94"/>
        <v>1</v>
      </c>
      <c r="AJ345" s="5">
        <f t="shared" si="95"/>
        <v>0</v>
      </c>
      <c r="AK345" s="5">
        <f t="shared" si="96"/>
        <v>0</v>
      </c>
      <c r="AL345" s="5">
        <f t="shared" si="97"/>
        <v>0</v>
      </c>
      <c r="AM345" s="5">
        <f t="shared" si="98"/>
        <v>0</v>
      </c>
      <c r="AN345" s="5">
        <f t="shared" si="99"/>
        <v>0</v>
      </c>
      <c r="AO345" s="5">
        <f t="shared" si="100"/>
        <v>0</v>
      </c>
      <c r="AP345" s="58">
        <f t="shared" si="101"/>
        <v>5658</v>
      </c>
    </row>
    <row r="346" spans="1:42" s="5" customFormat="1" ht="12.75">
      <c r="A346" s="5">
        <v>3026490</v>
      </c>
      <c r="B346" s="5">
        <v>491</v>
      </c>
      <c r="C346" s="5" t="s">
        <v>830</v>
      </c>
      <c r="D346" s="5" t="s">
        <v>831</v>
      </c>
      <c r="E346" s="5" t="s">
        <v>832</v>
      </c>
      <c r="F346" s="50">
        <v>59633</v>
      </c>
      <c r="G346" s="51" t="s">
        <v>44</v>
      </c>
      <c r="H346" s="5">
        <v>4064586164</v>
      </c>
      <c r="I346" s="52">
        <v>7</v>
      </c>
      <c r="J346" s="52" t="s">
        <v>45</v>
      </c>
      <c r="K346" s="5" t="s">
        <v>46</v>
      </c>
      <c r="L346" s="53"/>
      <c r="M346" s="53">
        <v>6</v>
      </c>
      <c r="N346" s="53" t="s">
        <v>46</v>
      </c>
      <c r="O346" s="53" t="s">
        <v>45</v>
      </c>
      <c r="P346" s="54">
        <v>20</v>
      </c>
      <c r="Q346" s="5" t="s">
        <v>45</v>
      </c>
      <c r="R346" s="5" t="s">
        <v>46</v>
      </c>
      <c r="S346" s="5" t="s">
        <v>45</v>
      </c>
      <c r="T346" s="5" t="s">
        <v>46</v>
      </c>
      <c r="U346" s="53"/>
      <c r="V346" s="53">
        <v>20622</v>
      </c>
      <c r="W346" s="53">
        <v>4794</v>
      </c>
      <c r="X346" s="53">
        <v>3495</v>
      </c>
      <c r="Y346" s="53">
        <v>1025</v>
      </c>
      <c r="Z346" s="5">
        <f t="shared" si="85"/>
        <v>1</v>
      </c>
      <c r="AA346" s="5">
        <f t="shared" si="86"/>
        <v>1</v>
      </c>
      <c r="AB346" s="5">
        <f t="shared" si="87"/>
        <v>0</v>
      </c>
      <c r="AC346" s="5">
        <f t="shared" si="88"/>
        <v>0</v>
      </c>
      <c r="AD346" s="5">
        <f t="shared" si="89"/>
        <v>0</v>
      </c>
      <c r="AE346" s="5">
        <f t="shared" si="90"/>
        <v>0</v>
      </c>
      <c r="AF346" s="55" t="str">
        <f t="shared" si="91"/>
        <v>SRSA</v>
      </c>
      <c r="AG346" s="55">
        <f t="shared" si="92"/>
        <v>0</v>
      </c>
      <c r="AH346" s="55">
        <f t="shared" si="93"/>
        <v>0</v>
      </c>
      <c r="AI346" s="5">
        <f t="shared" si="94"/>
        <v>1</v>
      </c>
      <c r="AJ346" s="5">
        <f t="shared" si="95"/>
        <v>1</v>
      </c>
      <c r="AK346" s="5" t="str">
        <f t="shared" si="96"/>
        <v>Initial</v>
      </c>
      <c r="AL346" s="5" t="str">
        <f t="shared" si="97"/>
        <v>SRSA</v>
      </c>
      <c r="AM346" s="5">
        <f t="shared" si="98"/>
        <v>0</v>
      </c>
      <c r="AN346" s="5">
        <f t="shared" si="99"/>
        <v>0</v>
      </c>
      <c r="AO346" s="5">
        <f t="shared" si="100"/>
        <v>0</v>
      </c>
      <c r="AP346" s="58">
        <f t="shared" si="101"/>
        <v>29936</v>
      </c>
    </row>
    <row r="347" spans="1:42" s="5" customFormat="1" ht="12.75">
      <c r="A347" s="5">
        <v>3026520</v>
      </c>
      <c r="B347" s="5">
        <v>807</v>
      </c>
      <c r="C347" s="5" t="s">
        <v>833</v>
      </c>
      <c r="D347" s="5" t="s">
        <v>834</v>
      </c>
      <c r="E347" s="5" t="s">
        <v>835</v>
      </c>
      <c r="F347" s="50">
        <v>59874</v>
      </c>
      <c r="G347" s="51" t="s">
        <v>44</v>
      </c>
      <c r="H347" s="5">
        <v>4068273629</v>
      </c>
      <c r="I347" s="52">
        <v>7</v>
      </c>
      <c r="J347" s="52" t="s">
        <v>45</v>
      </c>
      <c r="K347" s="5" t="s">
        <v>46</v>
      </c>
      <c r="L347" s="53"/>
      <c r="M347" s="53">
        <v>69</v>
      </c>
      <c r="N347" s="53" t="s">
        <v>45</v>
      </c>
      <c r="O347" s="53" t="s">
        <v>45</v>
      </c>
      <c r="P347" s="54">
        <v>30.708661417</v>
      </c>
      <c r="Q347" s="5" t="s">
        <v>45</v>
      </c>
      <c r="R347" s="5" t="s">
        <v>46</v>
      </c>
      <c r="S347" s="5" t="s">
        <v>45</v>
      </c>
      <c r="T347" s="5" t="s">
        <v>46</v>
      </c>
      <c r="U347" s="53"/>
      <c r="V347" s="53">
        <v>24731</v>
      </c>
      <c r="W347" s="53">
        <v>3821</v>
      </c>
      <c r="X347" s="53">
        <v>2629</v>
      </c>
      <c r="Y347" s="53">
        <v>1463</v>
      </c>
      <c r="Z347" s="5">
        <f t="shared" si="85"/>
        <v>1</v>
      </c>
      <c r="AA347" s="5">
        <f t="shared" si="86"/>
        <v>1</v>
      </c>
      <c r="AB347" s="5">
        <f t="shared" si="87"/>
        <v>0</v>
      </c>
      <c r="AC347" s="5">
        <f t="shared" si="88"/>
        <v>0</v>
      </c>
      <c r="AD347" s="5">
        <f t="shared" si="89"/>
        <v>0</v>
      </c>
      <c r="AE347" s="5">
        <f t="shared" si="90"/>
        <v>0</v>
      </c>
      <c r="AF347" s="55" t="str">
        <f t="shared" si="91"/>
        <v>SRSA</v>
      </c>
      <c r="AG347" s="55">
        <f t="shared" si="92"/>
        <v>0</v>
      </c>
      <c r="AH347" s="55">
        <f t="shared" si="93"/>
        <v>0</v>
      </c>
      <c r="AI347" s="5">
        <f t="shared" si="94"/>
        <v>1</v>
      </c>
      <c r="AJ347" s="5">
        <f t="shared" si="95"/>
        <v>1</v>
      </c>
      <c r="AK347" s="5" t="str">
        <f t="shared" si="96"/>
        <v>Initial</v>
      </c>
      <c r="AL347" s="5" t="str">
        <f t="shared" si="97"/>
        <v>SRSA</v>
      </c>
      <c r="AM347" s="5">
        <f t="shared" si="98"/>
        <v>0</v>
      </c>
      <c r="AN347" s="5">
        <f t="shared" si="99"/>
        <v>0</v>
      </c>
      <c r="AO347" s="5">
        <f t="shared" si="100"/>
        <v>0</v>
      </c>
      <c r="AP347" s="58">
        <f t="shared" si="101"/>
        <v>32644</v>
      </c>
    </row>
    <row r="348" spans="1:42" s="5" customFormat="1" ht="12.75">
      <c r="A348" s="5">
        <v>3026550</v>
      </c>
      <c r="B348" s="5">
        <v>519</v>
      </c>
      <c r="C348" s="5" t="s">
        <v>836</v>
      </c>
      <c r="D348" s="5" t="s">
        <v>837</v>
      </c>
      <c r="E348" s="5" t="s">
        <v>237</v>
      </c>
      <c r="F348" s="50">
        <v>59935</v>
      </c>
      <c r="G348" s="51" t="s">
        <v>44</v>
      </c>
      <c r="H348" s="5">
        <v>4062954606</v>
      </c>
      <c r="I348" s="52">
        <v>7</v>
      </c>
      <c r="J348" s="52" t="s">
        <v>45</v>
      </c>
      <c r="K348" s="5" t="s">
        <v>46</v>
      </c>
      <c r="L348" s="53"/>
      <c r="M348" s="53">
        <v>298</v>
      </c>
      <c r="N348" s="53" t="s">
        <v>45</v>
      </c>
      <c r="O348" s="53" t="s">
        <v>45</v>
      </c>
      <c r="P348" s="54">
        <v>31.969309463</v>
      </c>
      <c r="Q348" s="5" t="s">
        <v>45</v>
      </c>
      <c r="R348" s="5" t="s">
        <v>46</v>
      </c>
      <c r="S348" s="5" t="s">
        <v>45</v>
      </c>
      <c r="T348" s="5" t="s">
        <v>46</v>
      </c>
      <c r="U348" s="53"/>
      <c r="V348" s="53">
        <v>42642</v>
      </c>
      <c r="W348" s="53">
        <v>5521</v>
      </c>
      <c r="X348" s="53">
        <v>5133</v>
      </c>
      <c r="Y348" s="53">
        <v>3615</v>
      </c>
      <c r="Z348" s="5">
        <f t="shared" si="85"/>
        <v>1</v>
      </c>
      <c r="AA348" s="5">
        <f t="shared" si="86"/>
        <v>1</v>
      </c>
      <c r="AB348" s="5">
        <f t="shared" si="87"/>
        <v>0</v>
      </c>
      <c r="AC348" s="5">
        <f t="shared" si="88"/>
        <v>0</v>
      </c>
      <c r="AD348" s="5">
        <f t="shared" si="89"/>
        <v>0</v>
      </c>
      <c r="AE348" s="5">
        <f t="shared" si="90"/>
        <v>0</v>
      </c>
      <c r="AF348" s="55" t="str">
        <f t="shared" si="91"/>
        <v>SRSA</v>
      </c>
      <c r="AG348" s="55">
        <f t="shared" si="92"/>
        <v>0</v>
      </c>
      <c r="AH348" s="55">
        <f t="shared" si="93"/>
        <v>0</v>
      </c>
      <c r="AI348" s="5">
        <f t="shared" si="94"/>
        <v>1</v>
      </c>
      <c r="AJ348" s="5">
        <f t="shared" si="95"/>
        <v>1</v>
      </c>
      <c r="AK348" s="5" t="str">
        <f t="shared" si="96"/>
        <v>Initial</v>
      </c>
      <c r="AL348" s="5" t="str">
        <f t="shared" si="97"/>
        <v>SRSA</v>
      </c>
      <c r="AM348" s="5">
        <f t="shared" si="98"/>
        <v>0</v>
      </c>
      <c r="AN348" s="5">
        <f t="shared" si="99"/>
        <v>0</v>
      </c>
      <c r="AO348" s="5">
        <f t="shared" si="100"/>
        <v>0</v>
      </c>
      <c r="AP348" s="58">
        <f t="shared" si="101"/>
        <v>56911</v>
      </c>
    </row>
    <row r="349" spans="1:42" s="5" customFormat="1" ht="12.75">
      <c r="A349" s="5">
        <v>3026580</v>
      </c>
      <c r="B349" s="5">
        <v>520</v>
      </c>
      <c r="C349" s="5" t="s">
        <v>838</v>
      </c>
      <c r="D349" s="5" t="s">
        <v>837</v>
      </c>
      <c r="E349" s="5" t="s">
        <v>237</v>
      </c>
      <c r="F349" s="50">
        <v>59935</v>
      </c>
      <c r="G349" s="51" t="s">
        <v>44</v>
      </c>
      <c r="H349" s="5">
        <v>4062954606</v>
      </c>
      <c r="I349" s="52">
        <v>7</v>
      </c>
      <c r="J349" s="52" t="s">
        <v>45</v>
      </c>
      <c r="K349" s="5" t="s">
        <v>46</v>
      </c>
      <c r="L349" s="53"/>
      <c r="M349" s="53">
        <v>202</v>
      </c>
      <c r="N349" s="53" t="s">
        <v>45</v>
      </c>
      <c r="O349" s="53" t="s">
        <v>45</v>
      </c>
      <c r="P349" s="54">
        <v>26.431718062</v>
      </c>
      <c r="Q349" s="5" t="s">
        <v>45</v>
      </c>
      <c r="R349" s="5" t="s">
        <v>46</v>
      </c>
      <c r="S349" s="5" t="s">
        <v>45</v>
      </c>
      <c r="T349" s="5" t="s">
        <v>46</v>
      </c>
      <c r="U349" s="53"/>
      <c r="V349" s="53">
        <v>16637</v>
      </c>
      <c r="W349" s="53">
        <v>2005</v>
      </c>
      <c r="X349" s="53">
        <v>2271</v>
      </c>
      <c r="Y349" s="53">
        <v>2139</v>
      </c>
      <c r="Z349" s="5">
        <f t="shared" si="85"/>
        <v>1</v>
      </c>
      <c r="AA349" s="5">
        <f t="shared" si="86"/>
        <v>1</v>
      </c>
      <c r="AB349" s="5">
        <f t="shared" si="87"/>
        <v>0</v>
      </c>
      <c r="AC349" s="5">
        <f t="shared" si="88"/>
        <v>0</v>
      </c>
      <c r="AD349" s="5">
        <f t="shared" si="89"/>
        <v>0</v>
      </c>
      <c r="AE349" s="5">
        <f t="shared" si="90"/>
        <v>0</v>
      </c>
      <c r="AF349" s="55" t="str">
        <f t="shared" si="91"/>
        <v>SRSA</v>
      </c>
      <c r="AG349" s="55">
        <f t="shared" si="92"/>
        <v>0</v>
      </c>
      <c r="AH349" s="55">
        <f t="shared" si="93"/>
        <v>0</v>
      </c>
      <c r="AI349" s="5">
        <f t="shared" si="94"/>
        <v>1</v>
      </c>
      <c r="AJ349" s="5">
        <f t="shared" si="95"/>
        <v>1</v>
      </c>
      <c r="AK349" s="5" t="str">
        <f t="shared" si="96"/>
        <v>Initial</v>
      </c>
      <c r="AL349" s="5" t="str">
        <f t="shared" si="97"/>
        <v>SRSA</v>
      </c>
      <c r="AM349" s="5">
        <f t="shared" si="98"/>
        <v>0</v>
      </c>
      <c r="AN349" s="5">
        <f t="shared" si="99"/>
        <v>0</v>
      </c>
      <c r="AO349" s="5">
        <f t="shared" si="100"/>
        <v>0</v>
      </c>
      <c r="AP349" s="58">
        <f t="shared" si="101"/>
        <v>23052</v>
      </c>
    </row>
    <row r="350" spans="1:42" s="5" customFormat="1" ht="12.75">
      <c r="A350" s="5">
        <v>3026640</v>
      </c>
      <c r="B350" s="5">
        <v>44</v>
      </c>
      <c r="C350" s="5" t="s">
        <v>839</v>
      </c>
      <c r="D350" s="5" t="s">
        <v>840</v>
      </c>
      <c r="E350" s="5" t="s">
        <v>841</v>
      </c>
      <c r="F350" s="50">
        <v>59542</v>
      </c>
      <c r="G350" s="51" t="s">
        <v>44</v>
      </c>
      <c r="H350" s="5">
        <v>4063792219</v>
      </c>
      <c r="I350" s="52">
        <v>7</v>
      </c>
      <c r="J350" s="52" t="s">
        <v>45</v>
      </c>
      <c r="K350" s="5" t="s">
        <v>46</v>
      </c>
      <c r="L350" s="53"/>
      <c r="M350" s="53">
        <v>62</v>
      </c>
      <c r="N350" s="53" t="s">
        <v>45</v>
      </c>
      <c r="O350" s="53" t="s">
        <v>45</v>
      </c>
      <c r="P350" s="54">
        <v>31.034482759</v>
      </c>
      <c r="Q350" s="5" t="s">
        <v>45</v>
      </c>
      <c r="R350" s="5" t="s">
        <v>46</v>
      </c>
      <c r="S350" s="5" t="s">
        <v>45</v>
      </c>
      <c r="T350" s="5" t="s">
        <v>46</v>
      </c>
      <c r="U350" s="53"/>
      <c r="V350" s="53">
        <v>7424</v>
      </c>
      <c r="W350" s="53">
        <v>997</v>
      </c>
      <c r="X350" s="53">
        <v>939</v>
      </c>
      <c r="Y350" s="53">
        <v>939</v>
      </c>
      <c r="Z350" s="5">
        <f t="shared" si="85"/>
        <v>1</v>
      </c>
      <c r="AA350" s="5">
        <f t="shared" si="86"/>
        <v>1</v>
      </c>
      <c r="AB350" s="5">
        <f t="shared" si="87"/>
        <v>0</v>
      </c>
      <c r="AC350" s="5">
        <f t="shared" si="88"/>
        <v>0</v>
      </c>
      <c r="AD350" s="5">
        <f t="shared" si="89"/>
        <v>0</v>
      </c>
      <c r="AE350" s="5">
        <f t="shared" si="90"/>
        <v>0</v>
      </c>
      <c r="AF350" s="55" t="str">
        <f t="shared" si="91"/>
        <v>SRSA</v>
      </c>
      <c r="AG350" s="55">
        <f t="shared" si="92"/>
        <v>0</v>
      </c>
      <c r="AH350" s="55">
        <f t="shared" si="93"/>
        <v>0</v>
      </c>
      <c r="AI350" s="5">
        <f t="shared" si="94"/>
        <v>1</v>
      </c>
      <c r="AJ350" s="5">
        <f t="shared" si="95"/>
        <v>1</v>
      </c>
      <c r="AK350" s="5" t="str">
        <f t="shared" si="96"/>
        <v>Initial</v>
      </c>
      <c r="AL350" s="5" t="str">
        <f t="shared" si="97"/>
        <v>SRSA</v>
      </c>
      <c r="AM350" s="5">
        <f t="shared" si="98"/>
        <v>0</v>
      </c>
      <c r="AN350" s="5">
        <f t="shared" si="99"/>
        <v>0</v>
      </c>
      <c r="AO350" s="5">
        <f t="shared" si="100"/>
        <v>0</v>
      </c>
      <c r="AP350" s="58">
        <f t="shared" si="101"/>
        <v>10299</v>
      </c>
    </row>
    <row r="351" spans="1:42" s="5" customFormat="1" ht="12.75">
      <c r="A351" s="5">
        <v>3026670</v>
      </c>
      <c r="B351" s="5">
        <v>45</v>
      </c>
      <c r="C351" s="5" t="s">
        <v>842</v>
      </c>
      <c r="D351" s="5" t="s">
        <v>840</v>
      </c>
      <c r="E351" s="5" t="s">
        <v>841</v>
      </c>
      <c r="F351" s="50">
        <v>59542</v>
      </c>
      <c r="G351" s="51" t="s">
        <v>44</v>
      </c>
      <c r="H351" s="5">
        <v>4063792219</v>
      </c>
      <c r="I351" s="52">
        <v>7</v>
      </c>
      <c r="J351" s="52" t="s">
        <v>45</v>
      </c>
      <c r="K351" s="5" t="s">
        <v>46</v>
      </c>
      <c r="L351" s="53"/>
      <c r="M351" s="53">
        <v>29</v>
      </c>
      <c r="N351" s="53" t="s">
        <v>45</v>
      </c>
      <c r="O351" s="53" t="s">
        <v>45</v>
      </c>
      <c r="P351" s="54">
        <v>33.333333333</v>
      </c>
      <c r="Q351" s="5" t="s">
        <v>45</v>
      </c>
      <c r="R351" s="5" t="s">
        <v>45</v>
      </c>
      <c r="S351" s="5" t="s">
        <v>45</v>
      </c>
      <c r="T351" s="5" t="s">
        <v>46</v>
      </c>
      <c r="U351" s="53"/>
      <c r="V351" s="53">
        <v>1656</v>
      </c>
      <c r="W351" s="53">
        <v>0</v>
      </c>
      <c r="X351" s="53">
        <v>117</v>
      </c>
      <c r="Y351" s="53">
        <v>393</v>
      </c>
      <c r="Z351" s="5">
        <f t="shared" si="85"/>
        <v>1</v>
      </c>
      <c r="AA351" s="5">
        <f t="shared" si="86"/>
        <v>1</v>
      </c>
      <c r="AB351" s="5">
        <f t="shared" si="87"/>
        <v>0</v>
      </c>
      <c r="AC351" s="5">
        <f t="shared" si="88"/>
        <v>0</v>
      </c>
      <c r="AD351" s="5">
        <f t="shared" si="89"/>
        <v>0</v>
      </c>
      <c r="AE351" s="5">
        <f t="shared" si="90"/>
        <v>0</v>
      </c>
      <c r="AF351" s="55" t="str">
        <f t="shared" si="91"/>
        <v>SRSA</v>
      </c>
      <c r="AG351" s="55">
        <f t="shared" si="92"/>
        <v>0</v>
      </c>
      <c r="AH351" s="55">
        <f t="shared" si="93"/>
        <v>0</v>
      </c>
      <c r="AI351" s="5">
        <f t="shared" si="94"/>
        <v>1</v>
      </c>
      <c r="AJ351" s="5">
        <f t="shared" si="95"/>
        <v>1</v>
      </c>
      <c r="AK351" s="5" t="str">
        <f t="shared" si="96"/>
        <v>Initial</v>
      </c>
      <c r="AL351" s="5" t="str">
        <f t="shared" si="97"/>
        <v>SRSA</v>
      </c>
      <c r="AM351" s="5">
        <f t="shared" si="98"/>
        <v>0</v>
      </c>
      <c r="AN351" s="5">
        <f t="shared" si="99"/>
        <v>0</v>
      </c>
      <c r="AO351" s="5">
        <f t="shared" si="100"/>
        <v>0</v>
      </c>
      <c r="AP351" s="58">
        <f t="shared" si="101"/>
        <v>2166</v>
      </c>
    </row>
    <row r="352" spans="1:42" s="5" customFormat="1" ht="12.75">
      <c r="A352" s="5">
        <v>3026730</v>
      </c>
      <c r="B352" s="5">
        <v>540</v>
      </c>
      <c r="C352" s="5" t="s">
        <v>843</v>
      </c>
      <c r="D352" s="5" t="s">
        <v>844</v>
      </c>
      <c r="E352" s="5" t="s">
        <v>845</v>
      </c>
      <c r="F352" s="50">
        <v>59754</v>
      </c>
      <c r="G352" s="51" t="s">
        <v>44</v>
      </c>
      <c r="H352" s="5">
        <v>4066845656</v>
      </c>
      <c r="I352" s="52">
        <v>7</v>
      </c>
      <c r="J352" s="52" t="s">
        <v>45</v>
      </c>
      <c r="K352" s="5" t="s">
        <v>46</v>
      </c>
      <c r="L352" s="53"/>
      <c r="M352" s="53">
        <v>226</v>
      </c>
      <c r="N352" s="53" t="s">
        <v>45</v>
      </c>
      <c r="O352" s="53" t="s">
        <v>45</v>
      </c>
      <c r="P352" s="54">
        <v>13.669064748</v>
      </c>
      <c r="Q352" s="5" t="s">
        <v>46</v>
      </c>
      <c r="R352" s="5" t="s">
        <v>45</v>
      </c>
      <c r="S352" s="5" t="s">
        <v>45</v>
      </c>
      <c r="T352" s="5" t="s">
        <v>46</v>
      </c>
      <c r="U352" s="53"/>
      <c r="V352" s="53">
        <v>25101</v>
      </c>
      <c r="W352" s="53">
        <v>3668</v>
      </c>
      <c r="X352" s="53">
        <v>4293</v>
      </c>
      <c r="Y352" s="53">
        <v>2771</v>
      </c>
      <c r="Z352" s="5">
        <f t="shared" si="85"/>
        <v>1</v>
      </c>
      <c r="AA352" s="5">
        <f t="shared" si="86"/>
        <v>1</v>
      </c>
      <c r="AB352" s="5">
        <f t="shared" si="87"/>
        <v>0</v>
      </c>
      <c r="AC352" s="5">
        <f t="shared" si="88"/>
        <v>0</v>
      </c>
      <c r="AD352" s="5">
        <f t="shared" si="89"/>
        <v>0</v>
      </c>
      <c r="AE352" s="5">
        <f t="shared" si="90"/>
        <v>0</v>
      </c>
      <c r="AF352" s="55" t="str">
        <f t="shared" si="91"/>
        <v>SRSA</v>
      </c>
      <c r="AG352" s="55">
        <f t="shared" si="92"/>
        <v>0</v>
      </c>
      <c r="AH352" s="55">
        <f t="shared" si="93"/>
        <v>0</v>
      </c>
      <c r="AI352" s="5">
        <f t="shared" si="94"/>
        <v>1</v>
      </c>
      <c r="AJ352" s="5">
        <f t="shared" si="95"/>
        <v>0</v>
      </c>
      <c r="AK352" s="5">
        <f t="shared" si="96"/>
        <v>0</v>
      </c>
      <c r="AL352" s="5">
        <f t="shared" si="97"/>
        <v>0</v>
      </c>
      <c r="AM352" s="5">
        <f t="shared" si="98"/>
        <v>0</v>
      </c>
      <c r="AN352" s="5">
        <f t="shared" si="99"/>
        <v>0</v>
      </c>
      <c r="AO352" s="5">
        <f t="shared" si="100"/>
        <v>0</v>
      </c>
      <c r="AP352" s="58">
        <f t="shared" si="101"/>
        <v>35833</v>
      </c>
    </row>
    <row r="353" spans="1:42" s="5" customFormat="1" ht="12.75">
      <c r="A353" s="5">
        <v>3026760</v>
      </c>
      <c r="B353" s="5">
        <v>1232</v>
      </c>
      <c r="C353" s="5" t="s">
        <v>846</v>
      </c>
      <c r="D353" s="5" t="s">
        <v>847</v>
      </c>
      <c r="E353" s="5" t="s">
        <v>291</v>
      </c>
      <c r="F353" s="50">
        <v>59301</v>
      </c>
      <c r="G353" s="51" t="s">
        <v>44</v>
      </c>
      <c r="H353" s="5">
        <v>4063547271</v>
      </c>
      <c r="I353" s="52">
        <v>7</v>
      </c>
      <c r="J353" s="52" t="s">
        <v>45</v>
      </c>
      <c r="K353" s="5" t="s">
        <v>45</v>
      </c>
      <c r="L353" s="53"/>
      <c r="M353" s="53">
        <v>8</v>
      </c>
      <c r="N353" s="53" t="s">
        <v>45</v>
      </c>
      <c r="O353" s="53" t="s">
        <v>45</v>
      </c>
      <c r="P353" s="54">
        <v>33.333333333</v>
      </c>
      <c r="Q353" s="5" t="s">
        <v>45</v>
      </c>
      <c r="R353" s="5" t="s">
        <v>46</v>
      </c>
      <c r="S353" s="5" t="s">
        <v>45</v>
      </c>
      <c r="T353" s="5" t="s">
        <v>46</v>
      </c>
      <c r="U353" s="53"/>
      <c r="V353" s="53">
        <v>1080</v>
      </c>
      <c r="W353" s="53">
        <v>0</v>
      </c>
      <c r="X353" s="53">
        <v>21</v>
      </c>
      <c r="Y353" s="53">
        <v>1029</v>
      </c>
      <c r="Z353" s="5">
        <f t="shared" si="85"/>
        <v>1</v>
      </c>
      <c r="AA353" s="5">
        <f t="shared" si="86"/>
        <v>1</v>
      </c>
      <c r="AB353" s="5">
        <f t="shared" si="87"/>
        <v>0</v>
      </c>
      <c r="AC353" s="5">
        <f t="shared" si="88"/>
        <v>0</v>
      </c>
      <c r="AD353" s="5">
        <f t="shared" si="89"/>
        <v>0</v>
      </c>
      <c r="AE353" s="5">
        <f t="shared" si="90"/>
        <v>0</v>
      </c>
      <c r="AF353" s="55" t="str">
        <f t="shared" si="91"/>
        <v>SRSA</v>
      </c>
      <c r="AG353" s="55">
        <f t="shared" si="92"/>
        <v>0</v>
      </c>
      <c r="AH353" s="55">
        <f t="shared" si="93"/>
        <v>0</v>
      </c>
      <c r="AI353" s="5">
        <f t="shared" si="94"/>
        <v>1</v>
      </c>
      <c r="AJ353" s="5">
        <f t="shared" si="95"/>
        <v>1</v>
      </c>
      <c r="AK353" s="5" t="str">
        <f t="shared" si="96"/>
        <v>Initial</v>
      </c>
      <c r="AL353" s="5" t="str">
        <f t="shared" si="97"/>
        <v>SRSA</v>
      </c>
      <c r="AM353" s="5">
        <f t="shared" si="98"/>
        <v>0</v>
      </c>
      <c r="AN353" s="5">
        <f t="shared" si="99"/>
        <v>0</v>
      </c>
      <c r="AO353" s="5">
        <f t="shared" si="100"/>
        <v>0</v>
      </c>
      <c r="AP353" s="58">
        <f t="shared" si="101"/>
        <v>2130</v>
      </c>
    </row>
    <row r="354" spans="1:42" s="5" customFormat="1" ht="12.75">
      <c r="A354" s="5">
        <v>3026880</v>
      </c>
      <c r="B354" s="5">
        <v>131</v>
      </c>
      <c r="C354" s="5" t="s">
        <v>848</v>
      </c>
      <c r="D354" s="5" t="s">
        <v>407</v>
      </c>
      <c r="E354" s="5" t="s">
        <v>849</v>
      </c>
      <c r="F354" s="50">
        <v>59485</v>
      </c>
      <c r="G354" s="51" t="s">
        <v>44</v>
      </c>
      <c r="H354" s="5">
        <v>4068663313</v>
      </c>
      <c r="I354" s="52">
        <v>4</v>
      </c>
      <c r="J354" s="52" t="s">
        <v>46</v>
      </c>
      <c r="K354" s="5" t="s">
        <v>46</v>
      </c>
      <c r="L354" s="53" t="s">
        <v>45</v>
      </c>
      <c r="M354" s="53">
        <v>88</v>
      </c>
      <c r="N354" s="53" t="s">
        <v>46</v>
      </c>
      <c r="O354" s="53" t="s">
        <v>45</v>
      </c>
      <c r="P354" s="54">
        <v>18.939393939</v>
      </c>
      <c r="Q354" s="5" t="s">
        <v>46</v>
      </c>
      <c r="R354" s="5" t="s">
        <v>46</v>
      </c>
      <c r="S354" s="5" t="s">
        <v>46</v>
      </c>
      <c r="T354" s="5" t="s">
        <v>46</v>
      </c>
      <c r="U354" s="53"/>
      <c r="V354" s="53">
        <v>5309</v>
      </c>
      <c r="W354" s="53">
        <v>368</v>
      </c>
      <c r="X354" s="53">
        <v>747</v>
      </c>
      <c r="Y354" s="53">
        <v>1021</v>
      </c>
      <c r="Z354" s="5">
        <f t="shared" si="85"/>
        <v>1</v>
      </c>
      <c r="AA354" s="5">
        <f t="shared" si="86"/>
        <v>1</v>
      </c>
      <c r="AB354" s="5">
        <f t="shared" si="87"/>
        <v>0</v>
      </c>
      <c r="AC354" s="5">
        <f t="shared" si="88"/>
        <v>0</v>
      </c>
      <c r="AD354" s="5">
        <f t="shared" si="89"/>
        <v>0</v>
      </c>
      <c r="AE354" s="5">
        <f t="shared" si="90"/>
        <v>0</v>
      </c>
      <c r="AF354" s="55" t="str">
        <f t="shared" si="91"/>
        <v>SRSA</v>
      </c>
      <c r="AG354" s="55">
        <f t="shared" si="92"/>
        <v>0</v>
      </c>
      <c r="AH354" s="55">
        <f t="shared" si="93"/>
        <v>0</v>
      </c>
      <c r="AI354" s="5">
        <f t="shared" si="94"/>
        <v>0</v>
      </c>
      <c r="AJ354" s="5">
        <f t="shared" si="95"/>
        <v>0</v>
      </c>
      <c r="AK354" s="5">
        <f t="shared" si="96"/>
        <v>0</v>
      </c>
      <c r="AL354" s="5">
        <f t="shared" si="97"/>
        <v>0</v>
      </c>
      <c r="AM354" s="5">
        <f t="shared" si="98"/>
        <v>0</v>
      </c>
      <c r="AN354" s="5">
        <f t="shared" si="99"/>
        <v>0</v>
      </c>
      <c r="AO354" s="5">
        <f t="shared" si="100"/>
        <v>0</v>
      </c>
      <c r="AP354" s="58">
        <f t="shared" si="101"/>
        <v>7445</v>
      </c>
    </row>
    <row r="355" spans="1:42" s="5" customFormat="1" ht="12.75">
      <c r="A355" s="5">
        <v>3015900</v>
      </c>
      <c r="B355" s="5">
        <v>1211</v>
      </c>
      <c r="C355" s="5" t="s">
        <v>542</v>
      </c>
      <c r="D355" s="5" t="s">
        <v>543</v>
      </c>
      <c r="E355" s="5" t="s">
        <v>544</v>
      </c>
      <c r="F355" s="50">
        <v>59914</v>
      </c>
      <c r="G355" s="51" t="s">
        <v>44</v>
      </c>
      <c r="H355" s="5">
        <v>4068495240</v>
      </c>
      <c r="I355" s="52">
        <v>7</v>
      </c>
      <c r="J355" s="52" t="s">
        <v>45</v>
      </c>
      <c r="K355" s="5" t="s">
        <v>46</v>
      </c>
      <c r="L355" s="53"/>
      <c r="M355" s="53">
        <v>15</v>
      </c>
      <c r="N355" s="53" t="s">
        <v>46</v>
      </c>
      <c r="O355" s="53" t="s">
        <v>45</v>
      </c>
      <c r="P355" s="54">
        <v>5.9701492537</v>
      </c>
      <c r="Q355" s="5" t="s">
        <v>46</v>
      </c>
      <c r="R355" s="5" t="s">
        <v>45</v>
      </c>
      <c r="S355" s="5" t="s">
        <v>45</v>
      </c>
      <c r="T355" s="5" t="s">
        <v>46</v>
      </c>
      <c r="U355" s="53"/>
      <c r="V355" s="53">
        <v>7150</v>
      </c>
      <c r="W355" s="53">
        <v>1632</v>
      </c>
      <c r="X355" s="53">
        <v>1394</v>
      </c>
      <c r="Y355" s="53">
        <v>730</v>
      </c>
      <c r="Z355" s="5">
        <f t="shared" si="85"/>
        <v>1</v>
      </c>
      <c r="AA355" s="5">
        <f t="shared" si="86"/>
        <v>1</v>
      </c>
      <c r="AB355" s="5">
        <f t="shared" si="87"/>
        <v>0</v>
      </c>
      <c r="AC355" s="5">
        <f t="shared" si="88"/>
        <v>0</v>
      </c>
      <c r="AD355" s="5">
        <f t="shared" si="89"/>
        <v>0</v>
      </c>
      <c r="AE355" s="5">
        <f t="shared" si="90"/>
        <v>0</v>
      </c>
      <c r="AF355" s="55" t="str">
        <f t="shared" si="91"/>
        <v>SRSA</v>
      </c>
      <c r="AG355" s="55">
        <f t="shared" si="92"/>
        <v>0</v>
      </c>
      <c r="AH355" s="55">
        <f t="shared" si="93"/>
        <v>0</v>
      </c>
      <c r="AI355" s="5">
        <f t="shared" si="94"/>
        <v>1</v>
      </c>
      <c r="AJ355" s="5">
        <f t="shared" si="95"/>
        <v>0</v>
      </c>
      <c r="AK355" s="5">
        <f t="shared" si="96"/>
        <v>0</v>
      </c>
      <c r="AL355" s="5">
        <f t="shared" si="97"/>
        <v>0</v>
      </c>
      <c r="AM355" s="5">
        <f t="shared" si="98"/>
        <v>0</v>
      </c>
      <c r="AN355" s="5">
        <f t="shared" si="99"/>
        <v>0</v>
      </c>
      <c r="AO355" s="5">
        <f t="shared" si="100"/>
        <v>0</v>
      </c>
      <c r="AP355" s="58">
        <f t="shared" si="101"/>
        <v>10906</v>
      </c>
    </row>
    <row r="356" spans="1:42" s="5" customFormat="1" ht="12.75">
      <c r="A356" s="5">
        <v>3027060</v>
      </c>
      <c r="B356" s="5">
        <v>679</v>
      </c>
      <c r="C356" s="5" t="s">
        <v>850</v>
      </c>
      <c r="D356" s="5" t="s">
        <v>851</v>
      </c>
      <c r="E356" s="5" t="s">
        <v>852</v>
      </c>
      <c r="F356" s="50">
        <v>59486</v>
      </c>
      <c r="G356" s="51" t="s">
        <v>44</v>
      </c>
      <c r="H356" s="5">
        <v>4062793208</v>
      </c>
      <c r="I356" s="52">
        <v>7</v>
      </c>
      <c r="J356" s="52" t="s">
        <v>45</v>
      </c>
      <c r="K356" s="5" t="s">
        <v>46</v>
      </c>
      <c r="L356" s="53"/>
      <c r="M356" s="53">
        <v>128</v>
      </c>
      <c r="N356" s="53" t="s">
        <v>45</v>
      </c>
      <c r="O356" s="53" t="s">
        <v>45</v>
      </c>
      <c r="P356" s="54">
        <v>11.111111111</v>
      </c>
      <c r="Q356" s="5" t="s">
        <v>46</v>
      </c>
      <c r="R356" s="5" t="s">
        <v>45</v>
      </c>
      <c r="S356" s="5" t="s">
        <v>45</v>
      </c>
      <c r="T356" s="5" t="s">
        <v>46</v>
      </c>
      <c r="U356" s="53"/>
      <c r="V356" s="53">
        <v>15292</v>
      </c>
      <c r="W356" s="53">
        <v>1783</v>
      </c>
      <c r="X356" s="53">
        <v>1908</v>
      </c>
      <c r="Y356" s="53">
        <v>1574</v>
      </c>
      <c r="Z356" s="5">
        <f t="shared" si="85"/>
        <v>1</v>
      </c>
      <c r="AA356" s="5">
        <f t="shared" si="86"/>
        <v>1</v>
      </c>
      <c r="AB356" s="5">
        <f t="shared" si="87"/>
        <v>0</v>
      </c>
      <c r="AC356" s="5">
        <f t="shared" si="88"/>
        <v>0</v>
      </c>
      <c r="AD356" s="5">
        <f t="shared" si="89"/>
        <v>0</v>
      </c>
      <c r="AE356" s="5">
        <f t="shared" si="90"/>
        <v>0</v>
      </c>
      <c r="AF356" s="55" t="str">
        <f t="shared" si="91"/>
        <v>SRSA</v>
      </c>
      <c r="AG356" s="55">
        <f t="shared" si="92"/>
        <v>0</v>
      </c>
      <c r="AH356" s="55">
        <f t="shared" si="93"/>
        <v>0</v>
      </c>
      <c r="AI356" s="5">
        <f t="shared" si="94"/>
        <v>1</v>
      </c>
      <c r="AJ356" s="5">
        <f t="shared" si="95"/>
        <v>0</v>
      </c>
      <c r="AK356" s="5">
        <f t="shared" si="96"/>
        <v>0</v>
      </c>
      <c r="AL356" s="5">
        <f t="shared" si="97"/>
        <v>0</v>
      </c>
      <c r="AM356" s="5">
        <f t="shared" si="98"/>
        <v>0</v>
      </c>
      <c r="AN356" s="5">
        <f t="shared" si="99"/>
        <v>0</v>
      </c>
      <c r="AO356" s="5">
        <f t="shared" si="100"/>
        <v>0</v>
      </c>
      <c r="AP356" s="58">
        <f t="shared" si="101"/>
        <v>20557</v>
      </c>
    </row>
    <row r="357" spans="1:42" s="5" customFormat="1" ht="12.75">
      <c r="A357" s="5">
        <v>3027090</v>
      </c>
      <c r="B357" s="5">
        <v>680</v>
      </c>
      <c r="C357" s="5" t="s">
        <v>853</v>
      </c>
      <c r="D357" s="5" t="s">
        <v>851</v>
      </c>
      <c r="E357" s="5" t="s">
        <v>852</v>
      </c>
      <c r="F357" s="50">
        <v>59486</v>
      </c>
      <c r="G357" s="51" t="s">
        <v>44</v>
      </c>
      <c r="H357" s="5">
        <v>4062793208</v>
      </c>
      <c r="I357" s="52">
        <v>7</v>
      </c>
      <c r="J357" s="52" t="s">
        <v>45</v>
      </c>
      <c r="K357" s="5" t="s">
        <v>46</v>
      </c>
      <c r="L357" s="53"/>
      <c r="M357" s="53">
        <v>68</v>
      </c>
      <c r="N357" s="53" t="s">
        <v>45</v>
      </c>
      <c r="O357" s="53" t="s">
        <v>45</v>
      </c>
      <c r="P357" s="54">
        <v>30.097087379</v>
      </c>
      <c r="Q357" s="5" t="s">
        <v>45</v>
      </c>
      <c r="R357" s="5" t="s">
        <v>45</v>
      </c>
      <c r="S357" s="5" t="s">
        <v>45</v>
      </c>
      <c r="T357" s="5" t="s">
        <v>46</v>
      </c>
      <c r="U357" s="53"/>
      <c r="V357" s="53">
        <v>1954</v>
      </c>
      <c r="W357" s="53">
        <v>0</v>
      </c>
      <c r="X357" s="53">
        <v>344</v>
      </c>
      <c r="Y357" s="53">
        <v>656</v>
      </c>
      <c r="Z357" s="5">
        <f t="shared" si="85"/>
        <v>1</v>
      </c>
      <c r="AA357" s="5">
        <f t="shared" si="86"/>
        <v>1</v>
      </c>
      <c r="AB357" s="5">
        <f t="shared" si="87"/>
        <v>0</v>
      </c>
      <c r="AC357" s="5">
        <f t="shared" si="88"/>
        <v>0</v>
      </c>
      <c r="AD357" s="5">
        <f t="shared" si="89"/>
        <v>0</v>
      </c>
      <c r="AE357" s="5">
        <f t="shared" si="90"/>
        <v>0</v>
      </c>
      <c r="AF357" s="55" t="str">
        <f t="shared" si="91"/>
        <v>SRSA</v>
      </c>
      <c r="AG357" s="55">
        <f t="shared" si="92"/>
        <v>0</v>
      </c>
      <c r="AH357" s="55">
        <f t="shared" si="93"/>
        <v>0</v>
      </c>
      <c r="AI357" s="5">
        <f t="shared" si="94"/>
        <v>1</v>
      </c>
      <c r="AJ357" s="5">
        <f t="shared" si="95"/>
        <v>1</v>
      </c>
      <c r="AK357" s="5" t="str">
        <f t="shared" si="96"/>
        <v>Initial</v>
      </c>
      <c r="AL357" s="5" t="str">
        <f t="shared" si="97"/>
        <v>SRSA</v>
      </c>
      <c r="AM357" s="5">
        <f t="shared" si="98"/>
        <v>0</v>
      </c>
      <c r="AN357" s="5">
        <f t="shared" si="99"/>
        <v>0</v>
      </c>
      <c r="AO357" s="5">
        <f t="shared" si="100"/>
        <v>0</v>
      </c>
      <c r="AP357" s="58">
        <f t="shared" si="101"/>
        <v>2954</v>
      </c>
    </row>
    <row r="358" spans="1:42" s="5" customFormat="1" ht="12.75">
      <c r="A358" s="5">
        <v>3027150</v>
      </c>
      <c r="B358" s="5">
        <v>483</v>
      </c>
      <c r="C358" s="5" t="s">
        <v>854</v>
      </c>
      <c r="D358" s="5" t="s">
        <v>855</v>
      </c>
      <c r="E358" s="5" t="s">
        <v>856</v>
      </c>
      <c r="F358" s="50">
        <v>59860</v>
      </c>
      <c r="G358" s="51" t="s">
        <v>44</v>
      </c>
      <c r="H358" s="5">
        <v>4068832208</v>
      </c>
      <c r="I358" s="52">
        <v>7</v>
      </c>
      <c r="J358" s="52" t="s">
        <v>45</v>
      </c>
      <c r="K358" s="5" t="s">
        <v>45</v>
      </c>
      <c r="L358" s="53"/>
      <c r="M358" s="53">
        <v>21</v>
      </c>
      <c r="N358" s="53" t="s">
        <v>46</v>
      </c>
      <c r="O358" s="53" t="s">
        <v>45</v>
      </c>
      <c r="P358" s="54">
        <v>37.777777778</v>
      </c>
      <c r="Q358" s="5" t="s">
        <v>45</v>
      </c>
      <c r="R358" s="5" t="s">
        <v>46</v>
      </c>
      <c r="S358" s="5" t="s">
        <v>45</v>
      </c>
      <c r="T358" s="5" t="s">
        <v>46</v>
      </c>
      <c r="U358" s="53"/>
      <c r="V358" s="53">
        <v>6596</v>
      </c>
      <c r="W358" s="53">
        <v>895</v>
      </c>
      <c r="X358" s="53">
        <v>687</v>
      </c>
      <c r="Y358" s="53">
        <v>738</v>
      </c>
      <c r="Z358" s="5">
        <f t="shared" si="85"/>
        <v>1</v>
      </c>
      <c r="AA358" s="5">
        <f t="shared" si="86"/>
        <v>1</v>
      </c>
      <c r="AB358" s="5">
        <f t="shared" si="87"/>
        <v>0</v>
      </c>
      <c r="AC358" s="5">
        <f t="shared" si="88"/>
        <v>0</v>
      </c>
      <c r="AD358" s="5">
        <f t="shared" si="89"/>
        <v>0</v>
      </c>
      <c r="AE358" s="5">
        <f t="shared" si="90"/>
        <v>0</v>
      </c>
      <c r="AF358" s="55" t="str">
        <f t="shared" si="91"/>
        <v>SRSA</v>
      </c>
      <c r="AG358" s="55">
        <f t="shared" si="92"/>
        <v>0</v>
      </c>
      <c r="AH358" s="55">
        <f t="shared" si="93"/>
        <v>0</v>
      </c>
      <c r="AI358" s="5">
        <f t="shared" si="94"/>
        <v>1</v>
      </c>
      <c r="AJ358" s="5">
        <f t="shared" si="95"/>
        <v>1</v>
      </c>
      <c r="AK358" s="5" t="str">
        <f t="shared" si="96"/>
        <v>Initial</v>
      </c>
      <c r="AL358" s="5" t="str">
        <f t="shared" si="97"/>
        <v>SRSA</v>
      </c>
      <c r="AM358" s="5">
        <f t="shared" si="98"/>
        <v>0</v>
      </c>
      <c r="AN358" s="5">
        <f t="shared" si="99"/>
        <v>0</v>
      </c>
      <c r="AO358" s="5">
        <f t="shared" si="100"/>
        <v>0</v>
      </c>
      <c r="AP358" s="58">
        <f t="shared" si="101"/>
        <v>8916</v>
      </c>
    </row>
    <row r="359" spans="1:42" s="5" customFormat="1" ht="12.75">
      <c r="A359" s="5">
        <v>3027180</v>
      </c>
      <c r="B359" s="5">
        <v>382</v>
      </c>
      <c r="C359" s="5" t="s">
        <v>857</v>
      </c>
      <c r="D359" s="5" t="s">
        <v>858</v>
      </c>
      <c r="E359" s="5" t="s">
        <v>424</v>
      </c>
      <c r="F359" s="50">
        <v>59337</v>
      </c>
      <c r="G359" s="51" t="s">
        <v>44</v>
      </c>
      <c r="H359" s="5">
        <v>4065572859</v>
      </c>
      <c r="I359" s="52">
        <v>7</v>
      </c>
      <c r="J359" s="52" t="s">
        <v>45</v>
      </c>
      <c r="K359" s="5" t="s">
        <v>46</v>
      </c>
      <c r="L359" s="53"/>
      <c r="M359" s="53">
        <v>4</v>
      </c>
      <c r="N359" s="53" t="s">
        <v>45</v>
      </c>
      <c r="O359" s="53" t="s">
        <v>45</v>
      </c>
      <c r="P359" s="54">
        <v>8.3333333333</v>
      </c>
      <c r="Q359" s="5" t="s">
        <v>46</v>
      </c>
      <c r="R359" s="5" t="s">
        <v>45</v>
      </c>
      <c r="S359" s="5" t="s">
        <v>45</v>
      </c>
      <c r="T359" s="5" t="s">
        <v>46</v>
      </c>
      <c r="U359" s="53"/>
      <c r="V359" s="53">
        <v>2533</v>
      </c>
      <c r="W359" s="53">
        <v>476</v>
      </c>
      <c r="X359" s="53">
        <v>329</v>
      </c>
      <c r="Y359" s="53">
        <v>602</v>
      </c>
      <c r="Z359" s="5">
        <f t="shared" si="85"/>
        <v>1</v>
      </c>
      <c r="AA359" s="5">
        <f t="shared" si="86"/>
        <v>1</v>
      </c>
      <c r="AB359" s="5">
        <f t="shared" si="87"/>
        <v>0</v>
      </c>
      <c r="AC359" s="5">
        <f t="shared" si="88"/>
        <v>0</v>
      </c>
      <c r="AD359" s="5">
        <f t="shared" si="89"/>
        <v>0</v>
      </c>
      <c r="AE359" s="5">
        <f t="shared" si="90"/>
        <v>0</v>
      </c>
      <c r="AF359" s="55" t="str">
        <f t="shared" si="91"/>
        <v>SRSA</v>
      </c>
      <c r="AG359" s="55">
        <f t="shared" si="92"/>
        <v>0</v>
      </c>
      <c r="AH359" s="55">
        <f t="shared" si="93"/>
        <v>0</v>
      </c>
      <c r="AI359" s="5">
        <f t="shared" si="94"/>
        <v>1</v>
      </c>
      <c r="AJ359" s="5">
        <f t="shared" si="95"/>
        <v>0</v>
      </c>
      <c r="AK359" s="5">
        <f t="shared" si="96"/>
        <v>0</v>
      </c>
      <c r="AL359" s="5">
        <f t="shared" si="97"/>
        <v>0</v>
      </c>
      <c r="AM359" s="5">
        <f t="shared" si="98"/>
        <v>0</v>
      </c>
      <c r="AN359" s="5">
        <f t="shared" si="99"/>
        <v>0</v>
      </c>
      <c r="AO359" s="5">
        <f t="shared" si="100"/>
        <v>0</v>
      </c>
      <c r="AP359" s="58">
        <f t="shared" si="101"/>
        <v>3940</v>
      </c>
    </row>
    <row r="360" spans="1:42" s="5" customFormat="1" ht="12.75">
      <c r="A360" s="5">
        <v>3005850</v>
      </c>
      <c r="B360" s="5">
        <v>127</v>
      </c>
      <c r="C360" s="5" t="s">
        <v>227</v>
      </c>
      <c r="D360" s="5" t="s">
        <v>228</v>
      </c>
      <c r="E360" s="5" t="s">
        <v>229</v>
      </c>
      <c r="F360" s="50">
        <v>59487</v>
      </c>
      <c r="G360" s="51" t="s">
        <v>44</v>
      </c>
      <c r="H360" s="5">
        <v>4069652232</v>
      </c>
      <c r="I360" s="52">
        <v>8</v>
      </c>
      <c r="J360" s="52" t="s">
        <v>45</v>
      </c>
      <c r="K360" s="5" t="s">
        <v>46</v>
      </c>
      <c r="L360" s="53"/>
      <c r="M360" s="53">
        <v>110</v>
      </c>
      <c r="N360" s="53" t="s">
        <v>46</v>
      </c>
      <c r="O360" s="53" t="s">
        <v>45</v>
      </c>
      <c r="P360" s="54">
        <v>8.7209302326</v>
      </c>
      <c r="Q360" s="5" t="s">
        <v>46</v>
      </c>
      <c r="R360" s="5" t="s">
        <v>45</v>
      </c>
      <c r="S360" s="5" t="s">
        <v>45</v>
      </c>
      <c r="T360" s="5" t="s">
        <v>46</v>
      </c>
      <c r="U360" s="53"/>
      <c r="V360" s="53">
        <v>15510</v>
      </c>
      <c r="W360" s="53">
        <v>1885</v>
      </c>
      <c r="X360" s="53">
        <v>1904</v>
      </c>
      <c r="Y360" s="53">
        <v>1484</v>
      </c>
      <c r="Z360" s="5">
        <f t="shared" si="85"/>
        <v>1</v>
      </c>
      <c r="AA360" s="5">
        <f t="shared" si="86"/>
        <v>1</v>
      </c>
      <c r="AB360" s="5">
        <f t="shared" si="87"/>
        <v>0</v>
      </c>
      <c r="AC360" s="5">
        <f t="shared" si="88"/>
        <v>0</v>
      </c>
      <c r="AD360" s="5">
        <f t="shared" si="89"/>
        <v>0</v>
      </c>
      <c r="AE360" s="5">
        <f t="shared" si="90"/>
        <v>0</v>
      </c>
      <c r="AF360" s="55" t="str">
        <f t="shared" si="91"/>
        <v>SRSA</v>
      </c>
      <c r="AG360" s="55">
        <f t="shared" si="92"/>
        <v>0</v>
      </c>
      <c r="AH360" s="55">
        <f t="shared" si="93"/>
        <v>0</v>
      </c>
      <c r="AI360" s="5">
        <f t="shared" si="94"/>
        <v>1</v>
      </c>
      <c r="AJ360" s="5">
        <f t="shared" si="95"/>
        <v>0</v>
      </c>
      <c r="AK360" s="5">
        <f t="shared" si="96"/>
        <v>0</v>
      </c>
      <c r="AL360" s="5">
        <f t="shared" si="97"/>
        <v>0</v>
      </c>
      <c r="AM360" s="5">
        <f t="shared" si="98"/>
        <v>0</v>
      </c>
      <c r="AN360" s="5">
        <f t="shared" si="99"/>
        <v>0</v>
      </c>
      <c r="AO360" s="5">
        <f t="shared" si="100"/>
        <v>0</v>
      </c>
      <c r="AP360" s="58">
        <f t="shared" si="101"/>
        <v>20783</v>
      </c>
    </row>
    <row r="361" spans="1:42" s="5" customFormat="1" ht="12.75">
      <c r="A361" s="5">
        <v>3027270</v>
      </c>
      <c r="B361" s="5">
        <v>738</v>
      </c>
      <c r="C361" s="5" t="s">
        <v>859</v>
      </c>
      <c r="D361" s="5" t="s">
        <v>860</v>
      </c>
      <c r="E361" s="5" t="s">
        <v>861</v>
      </c>
      <c r="F361" s="50">
        <v>59875</v>
      </c>
      <c r="G361" s="51" t="s">
        <v>44</v>
      </c>
      <c r="H361" s="5">
        <v>4066423551</v>
      </c>
      <c r="I361" s="52">
        <v>7</v>
      </c>
      <c r="J361" s="52" t="s">
        <v>45</v>
      </c>
      <c r="K361" s="5" t="s">
        <v>46</v>
      </c>
      <c r="L361" s="53"/>
      <c r="M361" s="53">
        <v>326</v>
      </c>
      <c r="N361" s="53" t="s">
        <v>46</v>
      </c>
      <c r="O361" s="53" t="s">
        <v>45</v>
      </c>
      <c r="P361" s="54">
        <v>12.136752137</v>
      </c>
      <c r="Q361" s="5" t="s">
        <v>46</v>
      </c>
      <c r="R361" s="5" t="s">
        <v>45</v>
      </c>
      <c r="S361" s="5" t="s">
        <v>45</v>
      </c>
      <c r="T361" s="5" t="s">
        <v>46</v>
      </c>
      <c r="U361" s="53"/>
      <c r="V361" s="53">
        <v>49569</v>
      </c>
      <c r="W361" s="53">
        <v>6711</v>
      </c>
      <c r="X361" s="53">
        <v>6205</v>
      </c>
      <c r="Y361" s="53">
        <v>4238</v>
      </c>
      <c r="Z361" s="5">
        <f t="shared" si="85"/>
        <v>1</v>
      </c>
      <c r="AA361" s="5">
        <f t="shared" si="86"/>
        <v>1</v>
      </c>
      <c r="AB361" s="5">
        <f t="shared" si="87"/>
        <v>0</v>
      </c>
      <c r="AC361" s="5">
        <f t="shared" si="88"/>
        <v>0</v>
      </c>
      <c r="AD361" s="5">
        <f t="shared" si="89"/>
        <v>0</v>
      </c>
      <c r="AE361" s="5">
        <f t="shared" si="90"/>
        <v>0</v>
      </c>
      <c r="AF361" s="55" t="str">
        <f t="shared" si="91"/>
        <v>SRSA</v>
      </c>
      <c r="AG361" s="55">
        <f t="shared" si="92"/>
        <v>0</v>
      </c>
      <c r="AH361" s="55">
        <f t="shared" si="93"/>
        <v>0</v>
      </c>
      <c r="AI361" s="5">
        <f t="shared" si="94"/>
        <v>1</v>
      </c>
      <c r="AJ361" s="5">
        <f t="shared" si="95"/>
        <v>0</v>
      </c>
      <c r="AK361" s="5">
        <f t="shared" si="96"/>
        <v>0</v>
      </c>
      <c r="AL361" s="5">
        <f t="shared" si="97"/>
        <v>0</v>
      </c>
      <c r="AM361" s="5">
        <f t="shared" si="98"/>
        <v>0</v>
      </c>
      <c r="AN361" s="5">
        <f t="shared" si="99"/>
        <v>0</v>
      </c>
      <c r="AO361" s="5">
        <f t="shared" si="100"/>
        <v>0</v>
      </c>
      <c r="AP361" s="58">
        <f t="shared" si="101"/>
        <v>66723</v>
      </c>
    </row>
    <row r="362" spans="1:42" s="5" customFormat="1" ht="12.75">
      <c r="A362" s="5">
        <v>3027340</v>
      </c>
      <c r="B362" s="5">
        <v>566</v>
      </c>
      <c r="C362" s="5" t="s">
        <v>862</v>
      </c>
      <c r="D362" s="5" t="s">
        <v>863</v>
      </c>
      <c r="E362" s="5" t="s">
        <v>864</v>
      </c>
      <c r="F362" s="50">
        <v>59274</v>
      </c>
      <c r="G362" s="51" t="s">
        <v>44</v>
      </c>
      <c r="H362" s="5">
        <v>4065253715</v>
      </c>
      <c r="I362" s="52">
        <v>7</v>
      </c>
      <c r="J362" s="52" t="s">
        <v>45</v>
      </c>
      <c r="K362" s="5" t="s">
        <v>46</v>
      </c>
      <c r="L362" s="53"/>
      <c r="M362" s="53">
        <v>15</v>
      </c>
      <c r="N362" s="53" t="s">
        <v>45</v>
      </c>
      <c r="O362" s="53" t="s">
        <v>45</v>
      </c>
      <c r="P362" s="54">
        <v>9.756097561</v>
      </c>
      <c r="Q362" s="5" t="s">
        <v>46</v>
      </c>
      <c r="R362" s="5" t="s">
        <v>46</v>
      </c>
      <c r="S362" s="5" t="s">
        <v>45</v>
      </c>
      <c r="T362" s="5" t="s">
        <v>46</v>
      </c>
      <c r="U362" s="53"/>
      <c r="V362" s="53">
        <v>3971</v>
      </c>
      <c r="W362" s="53">
        <v>554</v>
      </c>
      <c r="X362" s="53">
        <v>544</v>
      </c>
      <c r="Y362" s="53">
        <v>652</v>
      </c>
      <c r="Z362" s="5">
        <f t="shared" si="85"/>
        <v>1</v>
      </c>
      <c r="AA362" s="5">
        <f t="shared" si="86"/>
        <v>1</v>
      </c>
      <c r="AB362" s="5">
        <f t="shared" si="87"/>
        <v>0</v>
      </c>
      <c r="AC362" s="5">
        <f t="shared" si="88"/>
        <v>0</v>
      </c>
      <c r="AD362" s="5">
        <f t="shared" si="89"/>
        <v>0</v>
      </c>
      <c r="AE362" s="5">
        <f t="shared" si="90"/>
        <v>0</v>
      </c>
      <c r="AF362" s="55" t="str">
        <f t="shared" si="91"/>
        <v>SRSA</v>
      </c>
      <c r="AG362" s="55">
        <f t="shared" si="92"/>
        <v>0</v>
      </c>
      <c r="AH362" s="55">
        <f t="shared" si="93"/>
        <v>0</v>
      </c>
      <c r="AI362" s="5">
        <f t="shared" si="94"/>
        <v>1</v>
      </c>
      <c r="AJ362" s="5">
        <f t="shared" si="95"/>
        <v>0</v>
      </c>
      <c r="AK362" s="5">
        <f t="shared" si="96"/>
        <v>0</v>
      </c>
      <c r="AL362" s="5">
        <f t="shared" si="97"/>
        <v>0</v>
      </c>
      <c r="AM362" s="5">
        <f t="shared" si="98"/>
        <v>0</v>
      </c>
      <c r="AN362" s="5">
        <f t="shared" si="99"/>
        <v>0</v>
      </c>
      <c r="AO362" s="5">
        <f t="shared" si="100"/>
        <v>0</v>
      </c>
      <c r="AP362" s="58">
        <f t="shared" si="101"/>
        <v>5721</v>
      </c>
    </row>
    <row r="363" spans="1:42" s="5" customFormat="1" ht="12.75">
      <c r="A363" s="5">
        <v>3027480</v>
      </c>
      <c r="B363" s="5">
        <v>144</v>
      </c>
      <c r="C363" s="5" t="s">
        <v>865</v>
      </c>
      <c r="D363" s="5" t="s">
        <v>866</v>
      </c>
      <c r="E363" s="5" t="s">
        <v>153</v>
      </c>
      <c r="F363" s="50">
        <v>59520</v>
      </c>
      <c r="G363" s="51">
        <v>9503</v>
      </c>
      <c r="H363" s="5">
        <v>4063862265</v>
      </c>
      <c r="I363" s="52">
        <v>7</v>
      </c>
      <c r="J363" s="52" t="s">
        <v>45</v>
      </c>
      <c r="K363" s="5" t="s">
        <v>46</v>
      </c>
      <c r="L363" s="53"/>
      <c r="M363" s="53">
        <v>1</v>
      </c>
      <c r="N363" s="53" t="s">
        <v>45</v>
      </c>
      <c r="O363" s="53" t="s">
        <v>45</v>
      </c>
      <c r="P363" s="54">
        <v>16.666666667</v>
      </c>
      <c r="Q363" s="5" t="s">
        <v>46</v>
      </c>
      <c r="R363" s="5" t="s">
        <v>46</v>
      </c>
      <c r="S363" s="5" t="s">
        <v>45</v>
      </c>
      <c r="T363" s="5" t="s">
        <v>46</v>
      </c>
      <c r="U363" s="53"/>
      <c r="V363" s="53">
        <v>555</v>
      </c>
      <c r="W363" s="53">
        <v>0</v>
      </c>
      <c r="X363" s="53">
        <v>4</v>
      </c>
      <c r="Y363" s="53">
        <v>512</v>
      </c>
      <c r="Z363" s="5">
        <f t="shared" si="85"/>
        <v>1</v>
      </c>
      <c r="AA363" s="5">
        <f t="shared" si="86"/>
        <v>1</v>
      </c>
      <c r="AB363" s="5">
        <f t="shared" si="87"/>
        <v>0</v>
      </c>
      <c r="AC363" s="5">
        <f t="shared" si="88"/>
        <v>0</v>
      </c>
      <c r="AD363" s="5">
        <f t="shared" si="89"/>
        <v>0</v>
      </c>
      <c r="AE363" s="5">
        <f t="shared" si="90"/>
        <v>0</v>
      </c>
      <c r="AF363" s="55" t="str">
        <f t="shared" si="91"/>
        <v>SRSA</v>
      </c>
      <c r="AG363" s="55">
        <f t="shared" si="92"/>
        <v>0</v>
      </c>
      <c r="AH363" s="55">
        <f t="shared" si="93"/>
        <v>0</v>
      </c>
      <c r="AI363" s="5">
        <f t="shared" si="94"/>
        <v>1</v>
      </c>
      <c r="AJ363" s="5">
        <f t="shared" si="95"/>
        <v>0</v>
      </c>
      <c r="AK363" s="5">
        <f t="shared" si="96"/>
        <v>0</v>
      </c>
      <c r="AL363" s="5">
        <f t="shared" si="97"/>
        <v>0</v>
      </c>
      <c r="AM363" s="5">
        <f t="shared" si="98"/>
        <v>0</v>
      </c>
      <c r="AN363" s="5">
        <f t="shared" si="99"/>
        <v>0</v>
      </c>
      <c r="AO363" s="5">
        <f t="shared" si="100"/>
        <v>0</v>
      </c>
      <c r="AP363" s="58">
        <f t="shared" si="101"/>
        <v>1071</v>
      </c>
    </row>
    <row r="364" spans="1:42" s="5" customFormat="1" ht="12.75">
      <c r="A364" s="5">
        <v>3000094</v>
      </c>
      <c r="B364" s="5">
        <v>1223</v>
      </c>
      <c r="C364" s="5" t="s">
        <v>69</v>
      </c>
      <c r="D364" s="5" t="s">
        <v>70</v>
      </c>
      <c r="E364" s="5" t="s">
        <v>71</v>
      </c>
      <c r="F364" s="50">
        <v>59936</v>
      </c>
      <c r="G364" s="51" t="s">
        <v>44</v>
      </c>
      <c r="H364" s="5">
        <v>4068885312</v>
      </c>
      <c r="I364" s="52">
        <v>7</v>
      </c>
      <c r="J364" s="52" t="s">
        <v>45</v>
      </c>
      <c r="K364" s="5" t="s">
        <v>46</v>
      </c>
      <c r="L364" s="53"/>
      <c r="M364" s="53">
        <v>42</v>
      </c>
      <c r="N364" s="53" t="s">
        <v>46</v>
      </c>
      <c r="O364" s="53" t="s">
        <v>45</v>
      </c>
      <c r="P364" s="54">
        <v>10.810810811</v>
      </c>
      <c r="Q364" s="5" t="s">
        <v>46</v>
      </c>
      <c r="R364" s="5" t="s">
        <v>45</v>
      </c>
      <c r="S364" s="5" t="s">
        <v>45</v>
      </c>
      <c r="T364" s="5" t="s">
        <v>46</v>
      </c>
      <c r="U364" s="53"/>
      <c r="V364" s="53">
        <v>8782</v>
      </c>
      <c r="W364" s="53">
        <v>2158</v>
      </c>
      <c r="X364" s="53">
        <v>2054</v>
      </c>
      <c r="Y364" s="53">
        <v>881</v>
      </c>
      <c r="Z364" s="5">
        <f t="shared" si="85"/>
        <v>1</v>
      </c>
      <c r="AA364" s="5">
        <f t="shared" si="86"/>
        <v>1</v>
      </c>
      <c r="AB364" s="5">
        <f t="shared" si="87"/>
        <v>0</v>
      </c>
      <c r="AC364" s="5">
        <f t="shared" si="88"/>
        <v>0</v>
      </c>
      <c r="AD364" s="5">
        <f t="shared" si="89"/>
        <v>0</v>
      </c>
      <c r="AE364" s="5">
        <f t="shared" si="90"/>
        <v>0</v>
      </c>
      <c r="AF364" s="55" t="str">
        <f t="shared" si="91"/>
        <v>SRSA</v>
      </c>
      <c r="AG364" s="55">
        <f t="shared" si="92"/>
        <v>0</v>
      </c>
      <c r="AH364" s="55">
        <f t="shared" si="93"/>
        <v>0</v>
      </c>
      <c r="AI364" s="5">
        <f t="shared" si="94"/>
        <v>1</v>
      </c>
      <c r="AJ364" s="5">
        <f t="shared" si="95"/>
        <v>0</v>
      </c>
      <c r="AK364" s="5">
        <f t="shared" si="96"/>
        <v>0</v>
      </c>
      <c r="AL364" s="5">
        <f t="shared" si="97"/>
        <v>0</v>
      </c>
      <c r="AM364" s="5">
        <f t="shared" si="98"/>
        <v>0</v>
      </c>
      <c r="AN364" s="5">
        <f t="shared" si="99"/>
        <v>0</v>
      </c>
      <c r="AO364" s="5">
        <f t="shared" si="100"/>
        <v>0</v>
      </c>
      <c r="AP364" s="58">
        <f t="shared" si="101"/>
        <v>13875</v>
      </c>
    </row>
    <row r="365" spans="1:42" s="5" customFormat="1" ht="12.75">
      <c r="A365" s="5">
        <v>3027570</v>
      </c>
      <c r="B365" s="5">
        <v>1184</v>
      </c>
      <c r="C365" s="5" t="s">
        <v>867</v>
      </c>
      <c r="D365" s="5" t="s">
        <v>868</v>
      </c>
      <c r="E365" s="5" t="s">
        <v>128</v>
      </c>
      <c r="F365" s="50">
        <v>59901</v>
      </c>
      <c r="G365" s="51" t="s">
        <v>44</v>
      </c>
      <c r="H365" s="5">
        <v>4067557239</v>
      </c>
      <c r="I365" s="52">
        <v>7</v>
      </c>
      <c r="J365" s="52" t="s">
        <v>45</v>
      </c>
      <c r="K365" s="5" t="s">
        <v>46</v>
      </c>
      <c r="L365" s="53"/>
      <c r="M365" s="53">
        <v>294</v>
      </c>
      <c r="N365" s="53" t="s">
        <v>46</v>
      </c>
      <c r="O365" s="53" t="s">
        <v>45</v>
      </c>
      <c r="P365" s="54">
        <v>16.315789474</v>
      </c>
      <c r="Q365" s="5" t="s">
        <v>46</v>
      </c>
      <c r="R365" s="5" t="s">
        <v>46</v>
      </c>
      <c r="S365" s="5" t="s">
        <v>45</v>
      </c>
      <c r="T365" s="5" t="s">
        <v>46</v>
      </c>
      <c r="U365" s="53"/>
      <c r="V365" s="53">
        <v>14433</v>
      </c>
      <c r="W365" s="53">
        <v>969</v>
      </c>
      <c r="X365" s="53">
        <v>2147</v>
      </c>
      <c r="Y365" s="53">
        <v>2902</v>
      </c>
      <c r="Z365" s="5">
        <f t="shared" si="85"/>
        <v>1</v>
      </c>
      <c r="AA365" s="5">
        <f t="shared" si="86"/>
        <v>1</v>
      </c>
      <c r="AB365" s="5">
        <f t="shared" si="87"/>
        <v>0</v>
      </c>
      <c r="AC365" s="5">
        <f t="shared" si="88"/>
        <v>0</v>
      </c>
      <c r="AD365" s="5">
        <f t="shared" si="89"/>
        <v>0</v>
      </c>
      <c r="AE365" s="5">
        <f t="shared" si="90"/>
        <v>0</v>
      </c>
      <c r="AF365" s="55" t="str">
        <f t="shared" si="91"/>
        <v>SRSA</v>
      </c>
      <c r="AG365" s="55">
        <f t="shared" si="92"/>
        <v>0</v>
      </c>
      <c r="AH365" s="55">
        <f t="shared" si="93"/>
        <v>0</v>
      </c>
      <c r="AI365" s="5">
        <f t="shared" si="94"/>
        <v>1</v>
      </c>
      <c r="AJ365" s="5">
        <f t="shared" si="95"/>
        <v>0</v>
      </c>
      <c r="AK365" s="5">
        <f t="shared" si="96"/>
        <v>0</v>
      </c>
      <c r="AL365" s="5">
        <f t="shared" si="97"/>
        <v>0</v>
      </c>
      <c r="AM365" s="5">
        <f t="shared" si="98"/>
        <v>0</v>
      </c>
      <c r="AN365" s="5">
        <f t="shared" si="99"/>
        <v>0</v>
      </c>
      <c r="AO365" s="5">
        <f t="shared" si="100"/>
        <v>0</v>
      </c>
      <c r="AP365" s="58">
        <f t="shared" si="101"/>
        <v>20451</v>
      </c>
    </row>
    <row r="366" spans="1:42" s="5" customFormat="1" ht="12.75">
      <c r="A366" s="5">
        <v>3027630</v>
      </c>
      <c r="B366" s="5">
        <v>374</v>
      </c>
      <c r="C366" s="5" t="s">
        <v>869</v>
      </c>
      <c r="D366" s="5" t="s">
        <v>870</v>
      </c>
      <c r="E366" s="5" t="s">
        <v>871</v>
      </c>
      <c r="F366" s="50">
        <v>59758</v>
      </c>
      <c r="G366" s="51" t="s">
        <v>44</v>
      </c>
      <c r="H366" s="5">
        <v>4066467617</v>
      </c>
      <c r="I366" s="52">
        <v>7</v>
      </c>
      <c r="J366" s="52" t="s">
        <v>45</v>
      </c>
      <c r="K366" s="5" t="s">
        <v>46</v>
      </c>
      <c r="L366" s="53"/>
      <c r="M366" s="53">
        <v>220</v>
      </c>
      <c r="N366" s="53" t="s">
        <v>46</v>
      </c>
      <c r="O366" s="53" t="s">
        <v>45</v>
      </c>
      <c r="P366" s="54">
        <v>11.194029851</v>
      </c>
      <c r="Q366" s="5" t="s">
        <v>46</v>
      </c>
      <c r="R366" s="5" t="s">
        <v>46</v>
      </c>
      <c r="S366" s="5" t="s">
        <v>45</v>
      </c>
      <c r="T366" s="5" t="s">
        <v>46</v>
      </c>
      <c r="U366" s="53"/>
      <c r="V366" s="53">
        <v>9803</v>
      </c>
      <c r="W366" s="53">
        <v>668</v>
      </c>
      <c r="X366" s="53">
        <v>1514</v>
      </c>
      <c r="Y366" s="53">
        <v>2197</v>
      </c>
      <c r="Z366" s="5">
        <f t="shared" si="85"/>
        <v>1</v>
      </c>
      <c r="AA366" s="5">
        <f t="shared" si="86"/>
        <v>1</v>
      </c>
      <c r="AB366" s="5">
        <f t="shared" si="87"/>
        <v>0</v>
      </c>
      <c r="AC366" s="5">
        <f t="shared" si="88"/>
        <v>0</v>
      </c>
      <c r="AD366" s="5">
        <f t="shared" si="89"/>
        <v>0</v>
      </c>
      <c r="AE366" s="5">
        <f t="shared" si="90"/>
        <v>0</v>
      </c>
      <c r="AF366" s="55" t="str">
        <f t="shared" si="91"/>
        <v>SRSA</v>
      </c>
      <c r="AG366" s="55">
        <f t="shared" si="92"/>
        <v>0</v>
      </c>
      <c r="AH366" s="55">
        <f t="shared" si="93"/>
        <v>0</v>
      </c>
      <c r="AI366" s="5">
        <f t="shared" si="94"/>
        <v>1</v>
      </c>
      <c r="AJ366" s="5">
        <f t="shared" si="95"/>
        <v>0</v>
      </c>
      <c r="AK366" s="5">
        <f t="shared" si="96"/>
        <v>0</v>
      </c>
      <c r="AL366" s="5">
        <f t="shared" si="97"/>
        <v>0</v>
      </c>
      <c r="AM366" s="5">
        <f t="shared" si="98"/>
        <v>0</v>
      </c>
      <c r="AN366" s="5">
        <f t="shared" si="99"/>
        <v>0</v>
      </c>
      <c r="AO366" s="5">
        <f t="shared" si="100"/>
        <v>0</v>
      </c>
      <c r="AP366" s="58">
        <f t="shared" si="101"/>
        <v>14182</v>
      </c>
    </row>
    <row r="367" spans="1:42" s="5" customFormat="1" ht="12.75">
      <c r="A367" s="5">
        <v>3027730</v>
      </c>
      <c r="B367" s="5">
        <v>819</v>
      </c>
      <c r="C367" s="5" t="s">
        <v>872</v>
      </c>
      <c r="D367" s="5" t="s">
        <v>873</v>
      </c>
      <c r="E367" s="5" t="s">
        <v>874</v>
      </c>
      <c r="F367" s="50">
        <v>59275</v>
      </c>
      <c r="G367" s="51" t="s">
        <v>44</v>
      </c>
      <c r="H367" s="5">
        <v>4063852258</v>
      </c>
      <c r="I367" s="52">
        <v>7</v>
      </c>
      <c r="J367" s="52" t="s">
        <v>45</v>
      </c>
      <c r="K367" s="5" t="s">
        <v>46</v>
      </c>
      <c r="L367" s="53"/>
      <c r="M367" s="53">
        <v>46</v>
      </c>
      <c r="N367" s="53" t="s">
        <v>45</v>
      </c>
      <c r="O367" s="53" t="s">
        <v>45</v>
      </c>
      <c r="P367" s="54">
        <v>22.857142857</v>
      </c>
      <c r="Q367" s="5" t="s">
        <v>45</v>
      </c>
      <c r="R367" s="5" t="s">
        <v>45</v>
      </c>
      <c r="S367" s="5" t="s">
        <v>45</v>
      </c>
      <c r="T367" s="5" t="s">
        <v>46</v>
      </c>
      <c r="U367" s="53"/>
      <c r="V367" s="53">
        <v>2465</v>
      </c>
      <c r="W367" s="53">
        <v>0</v>
      </c>
      <c r="X367" s="53">
        <v>260</v>
      </c>
      <c r="Y367" s="53">
        <v>1029</v>
      </c>
      <c r="Z367" s="5">
        <f t="shared" si="85"/>
        <v>1</v>
      </c>
      <c r="AA367" s="5">
        <f t="shared" si="86"/>
        <v>1</v>
      </c>
      <c r="AB367" s="5">
        <f t="shared" si="87"/>
        <v>0</v>
      </c>
      <c r="AC367" s="5">
        <f t="shared" si="88"/>
        <v>0</v>
      </c>
      <c r="AD367" s="5">
        <f t="shared" si="89"/>
        <v>0</v>
      </c>
      <c r="AE367" s="5">
        <f t="shared" si="90"/>
        <v>0</v>
      </c>
      <c r="AF367" s="55" t="str">
        <f t="shared" si="91"/>
        <v>SRSA</v>
      </c>
      <c r="AG367" s="55">
        <f t="shared" si="92"/>
        <v>0</v>
      </c>
      <c r="AH367" s="55">
        <f t="shared" si="93"/>
        <v>0</v>
      </c>
      <c r="AI367" s="5">
        <f t="shared" si="94"/>
        <v>1</v>
      </c>
      <c r="AJ367" s="5">
        <f t="shared" si="95"/>
        <v>1</v>
      </c>
      <c r="AK367" s="5" t="str">
        <f t="shared" si="96"/>
        <v>Initial</v>
      </c>
      <c r="AL367" s="5" t="str">
        <f t="shared" si="97"/>
        <v>SRSA</v>
      </c>
      <c r="AM367" s="5">
        <f t="shared" si="98"/>
        <v>0</v>
      </c>
      <c r="AN367" s="5">
        <f t="shared" si="99"/>
        <v>0</v>
      </c>
      <c r="AO367" s="5">
        <f t="shared" si="100"/>
        <v>0</v>
      </c>
      <c r="AP367" s="58">
        <f t="shared" si="101"/>
        <v>3754</v>
      </c>
    </row>
    <row r="368" spans="1:42" s="5" customFormat="1" ht="12.75">
      <c r="A368" s="5">
        <v>3028750</v>
      </c>
      <c r="B368" s="5">
        <v>569</v>
      </c>
      <c r="C368" s="5" t="s">
        <v>902</v>
      </c>
      <c r="D368" s="5" t="s">
        <v>903</v>
      </c>
      <c r="E368" s="5" t="s">
        <v>904</v>
      </c>
      <c r="F368" s="50">
        <v>59645</v>
      </c>
      <c r="G368" s="51" t="s">
        <v>44</v>
      </c>
      <c r="H368" s="5">
        <v>3065473751</v>
      </c>
      <c r="I368" s="52">
        <v>7</v>
      </c>
      <c r="J368" s="52" t="s">
        <v>45</v>
      </c>
      <c r="K368" s="5" t="s">
        <v>46</v>
      </c>
      <c r="L368" s="53"/>
      <c r="M368" s="53">
        <v>210</v>
      </c>
      <c r="N368" s="53" t="s">
        <v>45</v>
      </c>
      <c r="O368" s="53" t="s">
        <v>45</v>
      </c>
      <c r="P368" s="54">
        <v>25.196850394</v>
      </c>
      <c r="Q368" s="5" t="s">
        <v>45</v>
      </c>
      <c r="R368" s="5" t="s">
        <v>46</v>
      </c>
      <c r="S368" s="5" t="s">
        <v>45</v>
      </c>
      <c r="T368" s="5" t="s">
        <v>46</v>
      </c>
      <c r="U368" s="53"/>
      <c r="V368" s="53">
        <v>21078</v>
      </c>
      <c r="W368" s="53">
        <v>2807</v>
      </c>
      <c r="X368" s="53">
        <v>2850</v>
      </c>
      <c r="Y368" s="53">
        <v>2353</v>
      </c>
      <c r="Z368" s="5">
        <f t="shared" si="85"/>
        <v>1</v>
      </c>
      <c r="AA368" s="5">
        <f t="shared" si="86"/>
        <v>1</v>
      </c>
      <c r="AB368" s="5">
        <f t="shared" si="87"/>
        <v>0</v>
      </c>
      <c r="AC368" s="5">
        <f t="shared" si="88"/>
        <v>0</v>
      </c>
      <c r="AD368" s="5">
        <f t="shared" si="89"/>
        <v>0</v>
      </c>
      <c r="AE368" s="5">
        <f t="shared" si="90"/>
        <v>0</v>
      </c>
      <c r="AF368" s="55" t="str">
        <f t="shared" si="91"/>
        <v>SRSA</v>
      </c>
      <c r="AG368" s="55">
        <f t="shared" si="92"/>
        <v>0</v>
      </c>
      <c r="AH368" s="55">
        <f t="shared" si="93"/>
        <v>0</v>
      </c>
      <c r="AI368" s="5">
        <f t="shared" si="94"/>
        <v>1</v>
      </c>
      <c r="AJ368" s="5">
        <f t="shared" si="95"/>
        <v>1</v>
      </c>
      <c r="AK368" s="5" t="str">
        <f t="shared" si="96"/>
        <v>Initial</v>
      </c>
      <c r="AL368" s="5" t="str">
        <f t="shared" si="97"/>
        <v>SRSA</v>
      </c>
      <c r="AM368" s="5">
        <f t="shared" si="98"/>
        <v>0</v>
      </c>
      <c r="AN368" s="5">
        <f t="shared" si="99"/>
        <v>0</v>
      </c>
      <c r="AO368" s="5">
        <f t="shared" si="100"/>
        <v>0</v>
      </c>
      <c r="AP368" s="58">
        <f t="shared" si="101"/>
        <v>29088</v>
      </c>
    </row>
    <row r="369" spans="1:42" s="5" customFormat="1" ht="12.75">
      <c r="A369" s="5">
        <v>3028770</v>
      </c>
      <c r="B369" s="5">
        <v>570</v>
      </c>
      <c r="C369" s="5" t="s">
        <v>905</v>
      </c>
      <c r="D369" s="5" t="s">
        <v>903</v>
      </c>
      <c r="E369" s="5" t="s">
        <v>904</v>
      </c>
      <c r="F369" s="50">
        <v>59645</v>
      </c>
      <c r="G369" s="51" t="s">
        <v>44</v>
      </c>
      <c r="H369" s="5">
        <v>4065473751</v>
      </c>
      <c r="I369" s="52">
        <v>7</v>
      </c>
      <c r="J369" s="52" t="s">
        <v>45</v>
      </c>
      <c r="K369" s="5" t="s">
        <v>46</v>
      </c>
      <c r="L369" s="53"/>
      <c r="M369" s="53">
        <v>76</v>
      </c>
      <c r="N369" s="53" t="s">
        <v>45</v>
      </c>
      <c r="O369" s="53" t="s">
        <v>45</v>
      </c>
      <c r="P369" s="54">
        <v>20.353982301</v>
      </c>
      <c r="Q369" s="5" t="s">
        <v>45</v>
      </c>
      <c r="R369" s="5" t="s">
        <v>45</v>
      </c>
      <c r="S369" s="5" t="s">
        <v>45</v>
      </c>
      <c r="T369" s="5" t="s">
        <v>46</v>
      </c>
      <c r="U369" s="53"/>
      <c r="V369" s="53">
        <v>2726</v>
      </c>
      <c r="W369" s="53">
        <v>0</v>
      </c>
      <c r="X369" s="53">
        <v>339</v>
      </c>
      <c r="Y369" s="53">
        <v>680</v>
      </c>
      <c r="Z369" s="5">
        <f t="shared" si="85"/>
        <v>1</v>
      </c>
      <c r="AA369" s="5">
        <f t="shared" si="86"/>
        <v>1</v>
      </c>
      <c r="AB369" s="5">
        <f t="shared" si="87"/>
        <v>0</v>
      </c>
      <c r="AC369" s="5">
        <f t="shared" si="88"/>
        <v>0</v>
      </c>
      <c r="AD369" s="5">
        <f t="shared" si="89"/>
        <v>0</v>
      </c>
      <c r="AE369" s="5">
        <f t="shared" si="90"/>
        <v>0</v>
      </c>
      <c r="AF369" s="55" t="str">
        <f t="shared" si="91"/>
        <v>SRSA</v>
      </c>
      <c r="AG369" s="55">
        <f t="shared" si="92"/>
        <v>0</v>
      </c>
      <c r="AH369" s="55">
        <f t="shared" si="93"/>
        <v>0</v>
      </c>
      <c r="AI369" s="5">
        <f t="shared" si="94"/>
        <v>1</v>
      </c>
      <c r="AJ369" s="5">
        <f t="shared" si="95"/>
        <v>1</v>
      </c>
      <c r="AK369" s="5" t="str">
        <f t="shared" si="96"/>
        <v>Initial</v>
      </c>
      <c r="AL369" s="5" t="str">
        <f t="shared" si="97"/>
        <v>SRSA</v>
      </c>
      <c r="AM369" s="5">
        <f t="shared" si="98"/>
        <v>0</v>
      </c>
      <c r="AN369" s="5">
        <f t="shared" si="99"/>
        <v>0</v>
      </c>
      <c r="AO369" s="5">
        <f t="shared" si="100"/>
        <v>0</v>
      </c>
      <c r="AP369" s="58">
        <f t="shared" si="101"/>
        <v>3745</v>
      </c>
    </row>
    <row r="370" spans="1:42" s="5" customFormat="1" ht="12.75">
      <c r="A370" s="5">
        <v>3027810</v>
      </c>
      <c r="B370" s="5">
        <v>453</v>
      </c>
      <c r="C370" s="5" t="s">
        <v>875</v>
      </c>
      <c r="D370" s="5" t="s">
        <v>876</v>
      </c>
      <c r="E370" s="5" t="s">
        <v>877</v>
      </c>
      <c r="F370" s="50">
        <v>59759</v>
      </c>
      <c r="G370" s="51" t="s">
        <v>44</v>
      </c>
      <c r="H370" s="5">
        <v>4062873455</v>
      </c>
      <c r="I370" s="52">
        <v>7</v>
      </c>
      <c r="J370" s="52" t="s">
        <v>45</v>
      </c>
      <c r="K370" s="5" t="s">
        <v>46</v>
      </c>
      <c r="L370" s="53"/>
      <c r="M370" s="53">
        <v>294</v>
      </c>
      <c r="N370" s="53" t="s">
        <v>46</v>
      </c>
      <c r="O370" s="53" t="s">
        <v>45</v>
      </c>
      <c r="P370" s="54">
        <v>18.295218295</v>
      </c>
      <c r="Q370" s="5" t="s">
        <v>46</v>
      </c>
      <c r="R370" s="5" t="s">
        <v>46</v>
      </c>
      <c r="S370" s="5" t="s">
        <v>45</v>
      </c>
      <c r="T370" s="5" t="s">
        <v>46</v>
      </c>
      <c r="U370" s="53"/>
      <c r="V370" s="53">
        <v>26353</v>
      </c>
      <c r="W370" s="53">
        <v>3666</v>
      </c>
      <c r="X370" s="53">
        <v>4176</v>
      </c>
      <c r="Y370" s="53">
        <v>3672</v>
      </c>
      <c r="Z370" s="5">
        <f t="shared" si="85"/>
        <v>1</v>
      </c>
      <c r="AA370" s="5">
        <f t="shared" si="86"/>
        <v>1</v>
      </c>
      <c r="AB370" s="5">
        <f t="shared" si="87"/>
        <v>0</v>
      </c>
      <c r="AC370" s="5">
        <f t="shared" si="88"/>
        <v>0</v>
      </c>
      <c r="AD370" s="5">
        <f t="shared" si="89"/>
        <v>0</v>
      </c>
      <c r="AE370" s="5">
        <f t="shared" si="90"/>
        <v>0</v>
      </c>
      <c r="AF370" s="55" t="str">
        <f t="shared" si="91"/>
        <v>SRSA</v>
      </c>
      <c r="AG370" s="55">
        <f t="shared" si="92"/>
        <v>0</v>
      </c>
      <c r="AH370" s="55">
        <f t="shared" si="93"/>
        <v>0</v>
      </c>
      <c r="AI370" s="5">
        <f t="shared" si="94"/>
        <v>1</v>
      </c>
      <c r="AJ370" s="5">
        <f t="shared" si="95"/>
        <v>0</v>
      </c>
      <c r="AK370" s="5">
        <f t="shared" si="96"/>
        <v>0</v>
      </c>
      <c r="AL370" s="5">
        <f t="shared" si="97"/>
        <v>0</v>
      </c>
      <c r="AM370" s="5">
        <f t="shared" si="98"/>
        <v>0</v>
      </c>
      <c r="AN370" s="5">
        <f t="shared" si="99"/>
        <v>0</v>
      </c>
      <c r="AO370" s="5">
        <f t="shared" si="100"/>
        <v>0</v>
      </c>
      <c r="AP370" s="58">
        <f t="shared" si="101"/>
        <v>37867</v>
      </c>
    </row>
    <row r="371" spans="1:42" s="5" customFormat="1" ht="12.75">
      <c r="A371" s="5">
        <v>3027840</v>
      </c>
      <c r="B371" s="5">
        <v>454</v>
      </c>
      <c r="C371" s="5" t="s">
        <v>878</v>
      </c>
      <c r="D371" s="5" t="s">
        <v>876</v>
      </c>
      <c r="E371" s="5" t="s">
        <v>877</v>
      </c>
      <c r="F371" s="50">
        <v>59759</v>
      </c>
      <c r="G371" s="51" t="s">
        <v>44</v>
      </c>
      <c r="H371" s="5">
        <v>4062873455</v>
      </c>
      <c r="I371" s="52">
        <v>7</v>
      </c>
      <c r="J371" s="52" t="s">
        <v>45</v>
      </c>
      <c r="K371" s="5" t="s">
        <v>46</v>
      </c>
      <c r="L371" s="53"/>
      <c r="M371" s="53">
        <v>212</v>
      </c>
      <c r="N371" s="53" t="s">
        <v>46</v>
      </c>
      <c r="O371" s="53" t="s">
        <v>45</v>
      </c>
      <c r="P371" s="54">
        <v>13.824884793</v>
      </c>
      <c r="Q371" s="5" t="s">
        <v>46</v>
      </c>
      <c r="R371" s="5" t="s">
        <v>46</v>
      </c>
      <c r="S371" s="5" t="s">
        <v>45</v>
      </c>
      <c r="T371" s="5" t="s">
        <v>46</v>
      </c>
      <c r="U371" s="53"/>
      <c r="V371" s="53">
        <v>11516</v>
      </c>
      <c r="W371" s="53">
        <v>1232</v>
      </c>
      <c r="X371" s="53">
        <v>1825</v>
      </c>
      <c r="Y371" s="53">
        <v>2057</v>
      </c>
      <c r="Z371" s="5">
        <f t="shared" si="85"/>
        <v>1</v>
      </c>
      <c r="AA371" s="5">
        <f t="shared" si="86"/>
        <v>1</v>
      </c>
      <c r="AB371" s="5">
        <f t="shared" si="87"/>
        <v>0</v>
      </c>
      <c r="AC371" s="5">
        <f t="shared" si="88"/>
        <v>0</v>
      </c>
      <c r="AD371" s="5">
        <f t="shared" si="89"/>
        <v>0</v>
      </c>
      <c r="AE371" s="5">
        <f t="shared" si="90"/>
        <v>0</v>
      </c>
      <c r="AF371" s="55" t="str">
        <f t="shared" si="91"/>
        <v>SRSA</v>
      </c>
      <c r="AG371" s="55">
        <f t="shared" si="92"/>
        <v>0</v>
      </c>
      <c r="AH371" s="55">
        <f t="shared" si="93"/>
        <v>0</v>
      </c>
      <c r="AI371" s="5">
        <f t="shared" si="94"/>
        <v>1</v>
      </c>
      <c r="AJ371" s="5">
        <f t="shared" si="95"/>
        <v>0</v>
      </c>
      <c r="AK371" s="5">
        <f t="shared" si="96"/>
        <v>0</v>
      </c>
      <c r="AL371" s="5">
        <f t="shared" si="97"/>
        <v>0</v>
      </c>
      <c r="AM371" s="5">
        <f t="shared" si="98"/>
        <v>0</v>
      </c>
      <c r="AN371" s="5">
        <f t="shared" si="99"/>
        <v>0</v>
      </c>
      <c r="AO371" s="5">
        <f t="shared" si="100"/>
        <v>0</v>
      </c>
      <c r="AP371" s="58">
        <f t="shared" si="101"/>
        <v>16630</v>
      </c>
    </row>
    <row r="372" spans="1:42" s="5" customFormat="1" ht="12.75">
      <c r="A372" s="5">
        <v>3027930</v>
      </c>
      <c r="B372" s="5">
        <v>663</v>
      </c>
      <c r="C372" s="5" t="s">
        <v>879</v>
      </c>
      <c r="D372" s="5" t="s">
        <v>880</v>
      </c>
      <c r="E372" s="5" t="s">
        <v>881</v>
      </c>
      <c r="F372" s="50">
        <v>59544</v>
      </c>
      <c r="G372" s="51">
        <v>46</v>
      </c>
      <c r="H372" s="5">
        <v>4066745418</v>
      </c>
      <c r="I372" s="52">
        <v>7</v>
      </c>
      <c r="J372" s="52" t="s">
        <v>45</v>
      </c>
      <c r="K372" s="5" t="s">
        <v>46</v>
      </c>
      <c r="L372" s="53"/>
      <c r="M372" s="53">
        <v>75</v>
      </c>
      <c r="N372" s="53" t="s">
        <v>45</v>
      </c>
      <c r="O372" s="53" t="s">
        <v>45</v>
      </c>
      <c r="P372" s="54">
        <v>36.708860759</v>
      </c>
      <c r="Q372" s="5" t="s">
        <v>45</v>
      </c>
      <c r="R372" s="5" t="s">
        <v>46</v>
      </c>
      <c r="S372" s="5" t="s">
        <v>45</v>
      </c>
      <c r="T372" s="5" t="s">
        <v>46</v>
      </c>
      <c r="U372" s="53"/>
      <c r="V372" s="53">
        <v>6856</v>
      </c>
      <c r="W372" s="53">
        <v>987</v>
      </c>
      <c r="X372" s="53">
        <v>1088</v>
      </c>
      <c r="Y372" s="53">
        <v>1234</v>
      </c>
      <c r="Z372" s="5">
        <f t="shared" si="85"/>
        <v>1</v>
      </c>
      <c r="AA372" s="5">
        <f t="shared" si="86"/>
        <v>1</v>
      </c>
      <c r="AB372" s="5">
        <f t="shared" si="87"/>
        <v>0</v>
      </c>
      <c r="AC372" s="5">
        <f t="shared" si="88"/>
        <v>0</v>
      </c>
      <c r="AD372" s="5">
        <f t="shared" si="89"/>
        <v>0</v>
      </c>
      <c r="AE372" s="5">
        <f t="shared" si="90"/>
        <v>0</v>
      </c>
      <c r="AF372" s="55" t="str">
        <f t="shared" si="91"/>
        <v>SRSA</v>
      </c>
      <c r="AG372" s="55">
        <f t="shared" si="92"/>
        <v>0</v>
      </c>
      <c r="AH372" s="55">
        <f t="shared" si="93"/>
        <v>0</v>
      </c>
      <c r="AI372" s="5">
        <f t="shared" si="94"/>
        <v>1</v>
      </c>
      <c r="AJ372" s="5">
        <f t="shared" si="95"/>
        <v>1</v>
      </c>
      <c r="AK372" s="5" t="str">
        <f t="shared" si="96"/>
        <v>Initial</v>
      </c>
      <c r="AL372" s="5" t="str">
        <f t="shared" si="97"/>
        <v>SRSA</v>
      </c>
      <c r="AM372" s="5">
        <f t="shared" si="98"/>
        <v>0</v>
      </c>
      <c r="AN372" s="5">
        <f t="shared" si="99"/>
        <v>0</v>
      </c>
      <c r="AO372" s="5">
        <f t="shared" si="100"/>
        <v>0</v>
      </c>
      <c r="AP372" s="58">
        <f t="shared" si="101"/>
        <v>10165</v>
      </c>
    </row>
    <row r="373" spans="1:42" s="5" customFormat="1" ht="12.75">
      <c r="A373" s="5">
        <v>3027960</v>
      </c>
      <c r="B373" s="5">
        <v>506</v>
      </c>
      <c r="C373" s="5" t="s">
        <v>882</v>
      </c>
      <c r="D373" s="5" t="s">
        <v>883</v>
      </c>
      <c r="E373" s="5" t="s">
        <v>884</v>
      </c>
      <c r="F373" s="50">
        <v>59545</v>
      </c>
      <c r="G373" s="51" t="s">
        <v>44</v>
      </c>
      <c r="H373" s="5">
        <v>4064325533</v>
      </c>
      <c r="I373" s="52">
        <v>7</v>
      </c>
      <c r="J373" s="52" t="s">
        <v>45</v>
      </c>
      <c r="K373" s="5" t="s">
        <v>46</v>
      </c>
      <c r="L373" s="53"/>
      <c r="M373" s="53">
        <v>4</v>
      </c>
      <c r="N373" s="53" t="s">
        <v>45</v>
      </c>
      <c r="O373" s="53" t="s">
        <v>45</v>
      </c>
      <c r="P373" s="54">
        <v>14.285714286</v>
      </c>
      <c r="Q373" s="5" t="s">
        <v>46</v>
      </c>
      <c r="R373" s="5" t="s">
        <v>45</v>
      </c>
      <c r="S373" s="5" t="s">
        <v>45</v>
      </c>
      <c r="T373" s="5" t="s">
        <v>46</v>
      </c>
      <c r="U373" s="53"/>
      <c r="V373" s="53">
        <v>606</v>
      </c>
      <c r="W373" s="53">
        <v>0</v>
      </c>
      <c r="X373" s="53">
        <v>13</v>
      </c>
      <c r="Y373" s="53">
        <v>521</v>
      </c>
      <c r="Z373" s="5">
        <f t="shared" si="85"/>
        <v>1</v>
      </c>
      <c r="AA373" s="5">
        <f t="shared" si="86"/>
        <v>1</v>
      </c>
      <c r="AB373" s="5">
        <f t="shared" si="87"/>
        <v>0</v>
      </c>
      <c r="AC373" s="5">
        <f t="shared" si="88"/>
        <v>0</v>
      </c>
      <c r="AD373" s="5">
        <f t="shared" si="89"/>
        <v>0</v>
      </c>
      <c r="AE373" s="5">
        <f t="shared" si="90"/>
        <v>0</v>
      </c>
      <c r="AF373" s="55" t="str">
        <f t="shared" si="91"/>
        <v>SRSA</v>
      </c>
      <c r="AG373" s="55">
        <f t="shared" si="92"/>
        <v>0</v>
      </c>
      <c r="AH373" s="55">
        <f t="shared" si="93"/>
        <v>0</v>
      </c>
      <c r="AI373" s="5">
        <f t="shared" si="94"/>
        <v>1</v>
      </c>
      <c r="AJ373" s="5">
        <f t="shared" si="95"/>
        <v>0</v>
      </c>
      <c r="AK373" s="5">
        <f t="shared" si="96"/>
        <v>0</v>
      </c>
      <c r="AL373" s="5">
        <f t="shared" si="97"/>
        <v>0</v>
      </c>
      <c r="AM373" s="5">
        <f t="shared" si="98"/>
        <v>0</v>
      </c>
      <c r="AN373" s="5">
        <f t="shared" si="99"/>
        <v>0</v>
      </c>
      <c r="AO373" s="5">
        <f t="shared" si="100"/>
        <v>0</v>
      </c>
      <c r="AP373" s="58">
        <f t="shared" si="101"/>
        <v>1140</v>
      </c>
    </row>
    <row r="374" spans="1:42" s="5" customFormat="1" ht="12.75">
      <c r="A374" s="5">
        <v>3028020</v>
      </c>
      <c r="B374" s="5">
        <v>964</v>
      </c>
      <c r="C374" s="5" t="s">
        <v>885</v>
      </c>
      <c r="D374" s="5" t="s">
        <v>886</v>
      </c>
      <c r="E374" s="5" t="s">
        <v>887</v>
      </c>
      <c r="F374" s="50">
        <v>59353</v>
      </c>
      <c r="G374" s="51" t="s">
        <v>44</v>
      </c>
      <c r="H374" s="5">
        <v>4067962474</v>
      </c>
      <c r="I374" s="52">
        <v>7</v>
      </c>
      <c r="J374" s="52" t="s">
        <v>45</v>
      </c>
      <c r="K374" s="5" t="s">
        <v>46</v>
      </c>
      <c r="L374" s="53"/>
      <c r="M374" s="53">
        <v>175</v>
      </c>
      <c r="N374" s="53" t="s">
        <v>45</v>
      </c>
      <c r="O374" s="53" t="s">
        <v>45</v>
      </c>
      <c r="P374" s="54">
        <v>20.909090909</v>
      </c>
      <c r="Q374" s="5" t="s">
        <v>45</v>
      </c>
      <c r="R374" s="5" t="s">
        <v>46</v>
      </c>
      <c r="S374" s="5" t="s">
        <v>45</v>
      </c>
      <c r="T374" s="5" t="s">
        <v>46</v>
      </c>
      <c r="U374" s="53"/>
      <c r="V374" s="53">
        <v>17759</v>
      </c>
      <c r="W374" s="53">
        <v>2066</v>
      </c>
      <c r="X374" s="53">
        <v>2268</v>
      </c>
      <c r="Y374" s="53">
        <v>1976</v>
      </c>
      <c r="Z374" s="5">
        <f t="shared" si="85"/>
        <v>1</v>
      </c>
      <c r="AA374" s="5">
        <f t="shared" si="86"/>
        <v>1</v>
      </c>
      <c r="AB374" s="5">
        <f t="shared" si="87"/>
        <v>0</v>
      </c>
      <c r="AC374" s="5">
        <f t="shared" si="88"/>
        <v>0</v>
      </c>
      <c r="AD374" s="5">
        <f t="shared" si="89"/>
        <v>0</v>
      </c>
      <c r="AE374" s="5">
        <f t="shared" si="90"/>
        <v>0</v>
      </c>
      <c r="AF374" s="55" t="str">
        <f t="shared" si="91"/>
        <v>SRSA</v>
      </c>
      <c r="AG374" s="55">
        <f t="shared" si="92"/>
        <v>0</v>
      </c>
      <c r="AH374" s="55">
        <f t="shared" si="93"/>
        <v>0</v>
      </c>
      <c r="AI374" s="5">
        <f t="shared" si="94"/>
        <v>1</v>
      </c>
      <c r="AJ374" s="5">
        <f t="shared" si="95"/>
        <v>1</v>
      </c>
      <c r="AK374" s="5" t="str">
        <f t="shared" si="96"/>
        <v>Initial</v>
      </c>
      <c r="AL374" s="5" t="str">
        <f t="shared" si="97"/>
        <v>SRSA</v>
      </c>
      <c r="AM374" s="5">
        <f t="shared" si="98"/>
        <v>0</v>
      </c>
      <c r="AN374" s="5">
        <f t="shared" si="99"/>
        <v>0</v>
      </c>
      <c r="AO374" s="5">
        <f t="shared" si="100"/>
        <v>0</v>
      </c>
      <c r="AP374" s="58">
        <f t="shared" si="101"/>
        <v>24069</v>
      </c>
    </row>
    <row r="375" spans="1:42" s="40" customFormat="1" ht="12.75">
      <c r="A375" s="40">
        <v>3028140</v>
      </c>
      <c r="B375" s="40">
        <v>354</v>
      </c>
      <c r="C375" s="40" t="s">
        <v>888</v>
      </c>
      <c r="D375" s="40" t="s">
        <v>407</v>
      </c>
      <c r="E375" s="40" t="s">
        <v>889</v>
      </c>
      <c r="F375" s="41">
        <v>59760</v>
      </c>
      <c r="G375" s="42" t="s">
        <v>44</v>
      </c>
      <c r="H375" s="40">
        <v>4062856991</v>
      </c>
      <c r="I375" s="43">
        <v>7</v>
      </c>
      <c r="J375" s="43" t="s">
        <v>45</v>
      </c>
      <c r="K375" s="40" t="s">
        <v>46</v>
      </c>
      <c r="L375" s="44"/>
      <c r="M375" s="44">
        <v>36</v>
      </c>
      <c r="N375" s="44" t="s">
        <v>46</v>
      </c>
      <c r="O375" s="44" t="s">
        <v>45</v>
      </c>
      <c r="P375" s="45">
        <v>16.176470588</v>
      </c>
      <c r="Q375" s="40" t="s">
        <v>46</v>
      </c>
      <c r="R375" s="40" t="s">
        <v>45</v>
      </c>
      <c r="S375" s="40" t="s">
        <v>45</v>
      </c>
      <c r="T375" s="40" t="s">
        <v>46</v>
      </c>
      <c r="U375" s="44"/>
      <c r="V375" s="44">
        <v>4311</v>
      </c>
      <c r="W375" s="44">
        <v>565</v>
      </c>
      <c r="X375" s="44">
        <v>569</v>
      </c>
      <c r="Y375" s="44">
        <v>758</v>
      </c>
      <c r="Z375" s="40">
        <f t="shared" si="85"/>
        <v>1</v>
      </c>
      <c r="AA375" s="40">
        <f t="shared" si="86"/>
        <v>1</v>
      </c>
      <c r="AB375" s="40">
        <f t="shared" si="87"/>
        <v>0</v>
      </c>
      <c r="AC375" s="40">
        <f t="shared" si="88"/>
        <v>0</v>
      </c>
      <c r="AD375" s="40">
        <f t="shared" si="89"/>
        <v>0</v>
      </c>
      <c r="AE375" s="40">
        <f t="shared" si="90"/>
        <v>0</v>
      </c>
      <c r="AF375" s="46" t="str">
        <f t="shared" si="91"/>
        <v>SRSA</v>
      </c>
      <c r="AG375" s="46">
        <f t="shared" si="92"/>
        <v>0</v>
      </c>
      <c r="AH375" s="46">
        <f t="shared" si="93"/>
        <v>0</v>
      </c>
      <c r="AI375" s="40">
        <f t="shared" si="94"/>
        <v>1</v>
      </c>
      <c r="AJ375" s="40">
        <f t="shared" si="95"/>
        <v>0</v>
      </c>
      <c r="AK375" s="40">
        <f t="shared" si="96"/>
        <v>0</v>
      </c>
      <c r="AL375" s="40">
        <f t="shared" si="97"/>
        <v>0</v>
      </c>
      <c r="AM375" s="40">
        <f t="shared" si="98"/>
        <v>0</v>
      </c>
      <c r="AN375" s="40">
        <f t="shared" si="99"/>
        <v>0</v>
      </c>
      <c r="AO375" s="40">
        <f t="shared" si="100"/>
        <v>0</v>
      </c>
      <c r="AP375" s="58">
        <f t="shared" si="101"/>
        <v>6203</v>
      </c>
    </row>
    <row r="376" spans="1:42" s="5" customFormat="1" ht="12.75">
      <c r="A376" s="5">
        <v>3028170</v>
      </c>
      <c r="B376" s="5">
        <v>355</v>
      </c>
      <c r="C376" s="5" t="s">
        <v>890</v>
      </c>
      <c r="D376" s="5" t="s">
        <v>407</v>
      </c>
      <c r="E376" s="5" t="s">
        <v>889</v>
      </c>
      <c r="F376" s="50">
        <v>59760</v>
      </c>
      <c r="G376" s="51" t="s">
        <v>44</v>
      </c>
      <c r="H376" s="5">
        <v>4062856991</v>
      </c>
      <c r="I376" s="52">
        <v>7</v>
      </c>
      <c r="J376" s="52" t="s">
        <v>45</v>
      </c>
      <c r="K376" s="5" t="s">
        <v>46</v>
      </c>
      <c r="L376" s="53"/>
      <c r="M376" s="53">
        <v>15</v>
      </c>
      <c r="N376" s="53" t="s">
        <v>46</v>
      </c>
      <c r="O376" s="53" t="s">
        <v>45</v>
      </c>
      <c r="P376" s="54">
        <v>5.8823529412</v>
      </c>
      <c r="Q376" s="5" t="s">
        <v>46</v>
      </c>
      <c r="R376" s="5" t="s">
        <v>46</v>
      </c>
      <c r="S376" s="5" t="s">
        <v>45</v>
      </c>
      <c r="T376" s="5" t="s">
        <v>46</v>
      </c>
      <c r="U376" s="53"/>
      <c r="V376" s="53">
        <v>667</v>
      </c>
      <c r="W376" s="53">
        <v>0</v>
      </c>
      <c r="X376" s="53">
        <v>88</v>
      </c>
      <c r="Y376" s="53">
        <v>340</v>
      </c>
      <c r="Z376" s="5">
        <f t="shared" si="85"/>
        <v>1</v>
      </c>
      <c r="AA376" s="5">
        <f t="shared" si="86"/>
        <v>1</v>
      </c>
      <c r="AB376" s="5">
        <f t="shared" si="87"/>
        <v>0</v>
      </c>
      <c r="AC376" s="5">
        <f t="shared" si="88"/>
        <v>0</v>
      </c>
      <c r="AD376" s="5">
        <f t="shared" si="89"/>
        <v>0</v>
      </c>
      <c r="AE376" s="5">
        <f t="shared" si="90"/>
        <v>0</v>
      </c>
      <c r="AF376" s="55" t="str">
        <f t="shared" si="91"/>
        <v>SRSA</v>
      </c>
      <c r="AG376" s="55">
        <f t="shared" si="92"/>
        <v>0</v>
      </c>
      <c r="AH376" s="55">
        <f t="shared" si="93"/>
        <v>0</v>
      </c>
      <c r="AI376" s="5">
        <f t="shared" si="94"/>
        <v>1</v>
      </c>
      <c r="AJ376" s="5">
        <f t="shared" si="95"/>
        <v>0</v>
      </c>
      <c r="AK376" s="5">
        <f t="shared" si="96"/>
        <v>0</v>
      </c>
      <c r="AL376" s="5">
        <f t="shared" si="97"/>
        <v>0</v>
      </c>
      <c r="AM376" s="5">
        <f t="shared" si="98"/>
        <v>0</v>
      </c>
      <c r="AN376" s="5">
        <f t="shared" si="99"/>
        <v>0</v>
      </c>
      <c r="AO376" s="5">
        <f t="shared" si="100"/>
        <v>0</v>
      </c>
      <c r="AP376" s="58">
        <f t="shared" si="101"/>
        <v>1095</v>
      </c>
    </row>
    <row r="377" spans="1:42" s="5" customFormat="1" ht="12.75">
      <c r="A377" s="5">
        <v>3028380</v>
      </c>
      <c r="B377" s="5">
        <v>291</v>
      </c>
      <c r="C377" s="5" t="s">
        <v>891</v>
      </c>
      <c r="D377" s="5" t="s">
        <v>892</v>
      </c>
      <c r="E377" s="5" t="s">
        <v>893</v>
      </c>
      <c r="F377" s="50">
        <v>59489</v>
      </c>
      <c r="G377" s="51" t="s">
        <v>44</v>
      </c>
      <c r="H377" s="5">
        <v>4064625349</v>
      </c>
      <c r="I377" s="52">
        <v>7</v>
      </c>
      <c r="J377" s="52" t="s">
        <v>45</v>
      </c>
      <c r="K377" s="5" t="s">
        <v>46</v>
      </c>
      <c r="L377" s="53"/>
      <c r="M377" s="53">
        <v>102</v>
      </c>
      <c r="N377" s="53" t="s">
        <v>45</v>
      </c>
      <c r="O377" s="53" t="s">
        <v>45</v>
      </c>
      <c r="P377" s="54">
        <v>32.743362832</v>
      </c>
      <c r="Q377" s="5" t="s">
        <v>45</v>
      </c>
      <c r="R377" s="5" t="s">
        <v>45</v>
      </c>
      <c r="S377" s="5" t="s">
        <v>45</v>
      </c>
      <c r="T377" s="5" t="s">
        <v>46</v>
      </c>
      <c r="U377" s="53"/>
      <c r="V377" s="53">
        <v>5458</v>
      </c>
      <c r="W377" s="53">
        <v>334</v>
      </c>
      <c r="X377" s="53">
        <v>778</v>
      </c>
      <c r="Y377" s="53">
        <v>1307</v>
      </c>
      <c r="Z377" s="5">
        <f t="shared" si="85"/>
        <v>1</v>
      </c>
      <c r="AA377" s="5">
        <f t="shared" si="86"/>
        <v>1</v>
      </c>
      <c r="AB377" s="5">
        <f t="shared" si="87"/>
        <v>0</v>
      </c>
      <c r="AC377" s="5">
        <f t="shared" si="88"/>
        <v>0</v>
      </c>
      <c r="AD377" s="5">
        <f t="shared" si="89"/>
        <v>0</v>
      </c>
      <c r="AE377" s="5">
        <f t="shared" si="90"/>
        <v>0</v>
      </c>
      <c r="AF377" s="55" t="str">
        <f t="shared" si="91"/>
        <v>SRSA</v>
      </c>
      <c r="AG377" s="55">
        <f t="shared" si="92"/>
        <v>0</v>
      </c>
      <c r="AH377" s="55">
        <f t="shared" si="93"/>
        <v>0</v>
      </c>
      <c r="AI377" s="5">
        <f t="shared" si="94"/>
        <v>1</v>
      </c>
      <c r="AJ377" s="5">
        <f t="shared" si="95"/>
        <v>1</v>
      </c>
      <c r="AK377" s="5" t="str">
        <f t="shared" si="96"/>
        <v>Initial</v>
      </c>
      <c r="AL377" s="5" t="str">
        <f t="shared" si="97"/>
        <v>SRSA</v>
      </c>
      <c r="AM377" s="5">
        <f t="shared" si="98"/>
        <v>0</v>
      </c>
      <c r="AN377" s="5">
        <f t="shared" si="99"/>
        <v>0</v>
      </c>
      <c r="AO377" s="5">
        <f t="shared" si="100"/>
        <v>0</v>
      </c>
      <c r="AP377" s="58">
        <f t="shared" si="101"/>
        <v>7877</v>
      </c>
    </row>
    <row r="378" spans="1:42" s="5" customFormat="1" ht="12.75">
      <c r="A378" s="5">
        <v>3028470</v>
      </c>
      <c r="B378" s="5">
        <v>642</v>
      </c>
      <c r="C378" s="5" t="s">
        <v>894</v>
      </c>
      <c r="D378" s="5" t="s">
        <v>895</v>
      </c>
      <c r="E378" s="5" t="s">
        <v>896</v>
      </c>
      <c r="F378" s="50">
        <v>59087</v>
      </c>
      <c r="G378" s="51" t="s">
        <v>44</v>
      </c>
      <c r="H378" s="5">
        <v>4064292251</v>
      </c>
      <c r="I378" s="52">
        <v>7</v>
      </c>
      <c r="J378" s="52" t="s">
        <v>45</v>
      </c>
      <c r="K378" s="5" t="s">
        <v>46</v>
      </c>
      <c r="L378" s="53"/>
      <c r="M378" s="53">
        <v>79</v>
      </c>
      <c r="N378" s="53" t="s">
        <v>45</v>
      </c>
      <c r="O378" s="53" t="s">
        <v>45</v>
      </c>
      <c r="P378" s="54">
        <v>23.655913978</v>
      </c>
      <c r="Q378" s="5" t="s">
        <v>45</v>
      </c>
      <c r="R378" s="5" t="s">
        <v>46</v>
      </c>
      <c r="S378" s="5" t="s">
        <v>45</v>
      </c>
      <c r="T378" s="5" t="s">
        <v>46</v>
      </c>
      <c r="U378" s="53"/>
      <c r="V378" s="53">
        <v>8794</v>
      </c>
      <c r="W378" s="53">
        <v>1410</v>
      </c>
      <c r="X378" s="53">
        <v>1474</v>
      </c>
      <c r="Y378" s="53">
        <v>1320</v>
      </c>
      <c r="Z378" s="5">
        <f t="shared" si="85"/>
        <v>1</v>
      </c>
      <c r="AA378" s="5">
        <f t="shared" si="86"/>
        <v>1</v>
      </c>
      <c r="AB378" s="5">
        <f t="shared" si="87"/>
        <v>0</v>
      </c>
      <c r="AC378" s="5">
        <f t="shared" si="88"/>
        <v>0</v>
      </c>
      <c r="AD378" s="5">
        <f t="shared" si="89"/>
        <v>0</v>
      </c>
      <c r="AE378" s="5">
        <f t="shared" si="90"/>
        <v>0</v>
      </c>
      <c r="AF378" s="55" t="str">
        <f t="shared" si="91"/>
        <v>SRSA</v>
      </c>
      <c r="AG378" s="55">
        <f t="shared" si="92"/>
        <v>0</v>
      </c>
      <c r="AH378" s="55">
        <f t="shared" si="93"/>
        <v>0</v>
      </c>
      <c r="AI378" s="5">
        <f t="shared" si="94"/>
        <v>1</v>
      </c>
      <c r="AJ378" s="5">
        <f t="shared" si="95"/>
        <v>1</v>
      </c>
      <c r="AK378" s="5" t="str">
        <f t="shared" si="96"/>
        <v>Initial</v>
      </c>
      <c r="AL378" s="5" t="str">
        <f t="shared" si="97"/>
        <v>SRSA</v>
      </c>
      <c r="AM378" s="5">
        <f t="shared" si="98"/>
        <v>0</v>
      </c>
      <c r="AN378" s="5">
        <f t="shared" si="99"/>
        <v>0</v>
      </c>
      <c r="AO378" s="5">
        <f t="shared" si="100"/>
        <v>0</v>
      </c>
      <c r="AP378" s="58">
        <f t="shared" si="101"/>
        <v>12998</v>
      </c>
    </row>
    <row r="379" spans="1:42" s="5" customFormat="1" ht="12.75">
      <c r="A379" s="5">
        <v>3028500</v>
      </c>
      <c r="B379" s="5">
        <v>10</v>
      </c>
      <c r="C379" s="5" t="s">
        <v>897</v>
      </c>
      <c r="D379" s="5" t="s">
        <v>684</v>
      </c>
      <c r="E379" s="5" t="s">
        <v>451</v>
      </c>
      <c r="F379" s="50">
        <v>59725</v>
      </c>
      <c r="G379" s="51" t="s">
        <v>44</v>
      </c>
      <c r="H379" s="5">
        <v>4066893147</v>
      </c>
      <c r="I379" s="52">
        <v>7</v>
      </c>
      <c r="J379" s="52" t="s">
        <v>45</v>
      </c>
      <c r="K379" s="5" t="s">
        <v>46</v>
      </c>
      <c r="L379" s="53"/>
      <c r="M379" s="53">
        <v>17</v>
      </c>
      <c r="N379" s="53" t="s">
        <v>46</v>
      </c>
      <c r="O379" s="53" t="s">
        <v>45</v>
      </c>
      <c r="P379" s="54">
        <v>14.814814815</v>
      </c>
      <c r="Q379" s="5" t="s">
        <v>46</v>
      </c>
      <c r="R379" s="5" t="s">
        <v>46</v>
      </c>
      <c r="S379" s="5" t="s">
        <v>45</v>
      </c>
      <c r="T379" s="5" t="s">
        <v>46</v>
      </c>
      <c r="U379" s="53"/>
      <c r="V379" s="53">
        <v>1061</v>
      </c>
      <c r="W379" s="53">
        <v>0</v>
      </c>
      <c r="X379" s="53">
        <v>113</v>
      </c>
      <c r="Y379" s="53">
        <v>586</v>
      </c>
      <c r="Z379" s="5">
        <f t="shared" si="85"/>
        <v>1</v>
      </c>
      <c r="AA379" s="5">
        <f t="shared" si="86"/>
        <v>1</v>
      </c>
      <c r="AB379" s="5">
        <f t="shared" si="87"/>
        <v>0</v>
      </c>
      <c r="AC379" s="5">
        <f t="shared" si="88"/>
        <v>0</v>
      </c>
      <c r="AD379" s="5">
        <f t="shared" si="89"/>
        <v>0</v>
      </c>
      <c r="AE379" s="5">
        <f t="shared" si="90"/>
        <v>0</v>
      </c>
      <c r="AF379" s="55" t="str">
        <f t="shared" si="91"/>
        <v>SRSA</v>
      </c>
      <c r="AG379" s="55">
        <f t="shared" si="92"/>
        <v>0</v>
      </c>
      <c r="AH379" s="55">
        <f t="shared" si="93"/>
        <v>0</v>
      </c>
      <c r="AI379" s="5">
        <f t="shared" si="94"/>
        <v>1</v>
      </c>
      <c r="AJ379" s="5">
        <f t="shared" si="95"/>
        <v>0</v>
      </c>
      <c r="AK379" s="5">
        <f t="shared" si="96"/>
        <v>0</v>
      </c>
      <c r="AL379" s="5">
        <f t="shared" si="97"/>
        <v>0</v>
      </c>
      <c r="AM379" s="5">
        <f t="shared" si="98"/>
        <v>0</v>
      </c>
      <c r="AN379" s="5">
        <f t="shared" si="99"/>
        <v>0</v>
      </c>
      <c r="AO379" s="5">
        <f t="shared" si="100"/>
        <v>0</v>
      </c>
      <c r="AP379" s="58">
        <f t="shared" si="101"/>
        <v>1760</v>
      </c>
    </row>
    <row r="380" spans="1:42" s="5" customFormat="1" ht="12.75">
      <c r="A380" s="5">
        <v>3010820</v>
      </c>
      <c r="B380" s="5">
        <v>7</v>
      </c>
      <c r="C380" s="5" t="s">
        <v>379</v>
      </c>
      <c r="D380" s="5" t="s">
        <v>380</v>
      </c>
      <c r="E380" s="5" t="s">
        <v>381</v>
      </c>
      <c r="F380" s="50">
        <v>59762</v>
      </c>
      <c r="G380" s="51" t="s">
        <v>44</v>
      </c>
      <c r="H380" s="5">
        <v>4068323214</v>
      </c>
      <c r="I380" s="52">
        <v>7</v>
      </c>
      <c r="J380" s="52" t="s">
        <v>45</v>
      </c>
      <c r="K380" s="5" t="s">
        <v>46</v>
      </c>
      <c r="L380" s="53"/>
      <c r="M380" s="53">
        <v>22</v>
      </c>
      <c r="N380" s="53" t="s">
        <v>46</v>
      </c>
      <c r="O380" s="53" t="s">
        <v>45</v>
      </c>
      <c r="P380" s="54">
        <v>22.727272727</v>
      </c>
      <c r="Q380" s="5" t="s">
        <v>45</v>
      </c>
      <c r="R380" s="5" t="s">
        <v>45</v>
      </c>
      <c r="S380" s="5" t="s">
        <v>45</v>
      </c>
      <c r="T380" s="5" t="s">
        <v>46</v>
      </c>
      <c r="U380" s="53"/>
      <c r="V380" s="53">
        <v>2124</v>
      </c>
      <c r="W380" s="53">
        <v>0</v>
      </c>
      <c r="X380" s="53">
        <v>92</v>
      </c>
      <c r="Y380" s="53">
        <v>623</v>
      </c>
      <c r="Z380" s="5">
        <f t="shared" si="85"/>
        <v>1</v>
      </c>
      <c r="AA380" s="5">
        <f t="shared" si="86"/>
        <v>1</v>
      </c>
      <c r="AB380" s="5">
        <f t="shared" si="87"/>
        <v>0</v>
      </c>
      <c r="AC380" s="5">
        <f t="shared" si="88"/>
        <v>0</v>
      </c>
      <c r="AD380" s="5">
        <f t="shared" si="89"/>
        <v>0</v>
      </c>
      <c r="AE380" s="5">
        <f t="shared" si="90"/>
        <v>0</v>
      </c>
      <c r="AF380" s="55" t="str">
        <f t="shared" si="91"/>
        <v>SRSA</v>
      </c>
      <c r="AG380" s="55">
        <f t="shared" si="92"/>
        <v>0</v>
      </c>
      <c r="AH380" s="55">
        <f t="shared" si="93"/>
        <v>0</v>
      </c>
      <c r="AI380" s="5">
        <f t="shared" si="94"/>
        <v>1</v>
      </c>
      <c r="AJ380" s="5">
        <f t="shared" si="95"/>
        <v>1</v>
      </c>
      <c r="AK380" s="5" t="str">
        <f t="shared" si="96"/>
        <v>Initial</v>
      </c>
      <c r="AL380" s="5" t="str">
        <f t="shared" si="97"/>
        <v>SRSA</v>
      </c>
      <c r="AM380" s="5">
        <f t="shared" si="98"/>
        <v>0</v>
      </c>
      <c r="AN380" s="5">
        <f t="shared" si="99"/>
        <v>0</v>
      </c>
      <c r="AO380" s="5">
        <f t="shared" si="100"/>
        <v>0</v>
      </c>
      <c r="AP380" s="58">
        <f t="shared" si="101"/>
        <v>2839</v>
      </c>
    </row>
    <row r="381" spans="1:42" s="40" customFormat="1" ht="12.75">
      <c r="A381" s="40">
        <v>3028550</v>
      </c>
      <c r="B381" s="40">
        <v>495</v>
      </c>
      <c r="C381" s="40" t="s">
        <v>898</v>
      </c>
      <c r="D381" s="40" t="s">
        <v>899</v>
      </c>
      <c r="E381" s="40" t="s">
        <v>110</v>
      </c>
      <c r="F381" s="41">
        <v>59648</v>
      </c>
      <c r="G381" s="42" t="s">
        <v>44</v>
      </c>
      <c r="H381" s="40">
        <v>4062354374</v>
      </c>
      <c r="I381" s="43">
        <v>7</v>
      </c>
      <c r="J381" s="43" t="s">
        <v>45</v>
      </c>
      <c r="K381" s="40" t="s">
        <v>46</v>
      </c>
      <c r="L381" s="44"/>
      <c r="M381" s="44">
        <v>11</v>
      </c>
      <c r="N381" s="44" t="s">
        <v>46</v>
      </c>
      <c r="O381" s="44" t="s">
        <v>45</v>
      </c>
      <c r="P381" s="45">
        <v>34.285714286</v>
      </c>
      <c r="Q381" s="40" t="s">
        <v>45</v>
      </c>
      <c r="R381" s="40" t="s">
        <v>46</v>
      </c>
      <c r="S381" s="40" t="s">
        <v>45</v>
      </c>
      <c r="T381" s="40" t="s">
        <v>46</v>
      </c>
      <c r="U381" s="44"/>
      <c r="V381" s="44">
        <v>9980</v>
      </c>
      <c r="W381" s="44">
        <v>3535</v>
      </c>
      <c r="X381" s="44">
        <v>2885</v>
      </c>
      <c r="Y381" s="44">
        <v>816</v>
      </c>
      <c r="Z381" s="40">
        <f t="shared" si="85"/>
        <v>1</v>
      </c>
      <c r="AA381" s="40">
        <f t="shared" si="86"/>
        <v>1</v>
      </c>
      <c r="AB381" s="40">
        <f t="shared" si="87"/>
        <v>0</v>
      </c>
      <c r="AC381" s="40">
        <f t="shared" si="88"/>
        <v>0</v>
      </c>
      <c r="AD381" s="40">
        <f t="shared" si="89"/>
        <v>0</v>
      </c>
      <c r="AE381" s="40">
        <f t="shared" si="90"/>
        <v>0</v>
      </c>
      <c r="AF381" s="46" t="str">
        <f t="shared" si="91"/>
        <v>SRSA</v>
      </c>
      <c r="AG381" s="46">
        <f t="shared" si="92"/>
        <v>0</v>
      </c>
      <c r="AH381" s="46">
        <f t="shared" si="93"/>
        <v>0</v>
      </c>
      <c r="AI381" s="40">
        <f t="shared" si="94"/>
        <v>1</v>
      </c>
      <c r="AJ381" s="40">
        <f t="shared" si="95"/>
        <v>1</v>
      </c>
      <c r="AK381" s="40" t="str">
        <f t="shared" si="96"/>
        <v>Initial</v>
      </c>
      <c r="AL381" s="40" t="str">
        <f t="shared" si="97"/>
        <v>SRSA</v>
      </c>
      <c r="AM381" s="40">
        <f t="shared" si="98"/>
        <v>0</v>
      </c>
      <c r="AN381" s="40">
        <f t="shared" si="99"/>
        <v>0</v>
      </c>
      <c r="AO381" s="40">
        <f t="shared" si="100"/>
        <v>0</v>
      </c>
      <c r="AP381" s="58">
        <f t="shared" si="101"/>
        <v>17216</v>
      </c>
    </row>
    <row r="382" spans="1:42" s="5" customFormat="1" ht="12.75">
      <c r="A382" s="5">
        <v>3028650</v>
      </c>
      <c r="B382" s="5">
        <v>591</v>
      </c>
      <c r="C382" s="5" t="s">
        <v>900</v>
      </c>
      <c r="D382" s="5" t="s">
        <v>901</v>
      </c>
      <c r="E382" s="5" t="s">
        <v>579</v>
      </c>
      <c r="F382" s="50">
        <v>59847</v>
      </c>
      <c r="G382" s="51" t="s">
        <v>44</v>
      </c>
      <c r="H382" s="5">
        <v>4068834887</v>
      </c>
      <c r="I382" s="52">
        <v>7</v>
      </c>
      <c r="J382" s="52" t="s">
        <v>45</v>
      </c>
      <c r="K382" s="5" t="s">
        <v>46</v>
      </c>
      <c r="L382" s="53"/>
      <c r="M382" s="53">
        <v>37</v>
      </c>
      <c r="N382" s="53" t="s">
        <v>46</v>
      </c>
      <c r="O382" s="53" t="s">
        <v>45</v>
      </c>
      <c r="P382" s="54">
        <v>4.8387096774</v>
      </c>
      <c r="Q382" s="5" t="s">
        <v>46</v>
      </c>
      <c r="R382" s="5" t="s">
        <v>45</v>
      </c>
      <c r="S382" s="5" t="s">
        <v>45</v>
      </c>
      <c r="T382" s="5" t="s">
        <v>46</v>
      </c>
      <c r="U382" s="53"/>
      <c r="V382" s="53">
        <v>12187</v>
      </c>
      <c r="W382" s="53">
        <v>1712</v>
      </c>
      <c r="X382" s="53">
        <v>1388</v>
      </c>
      <c r="Y382" s="53">
        <v>1008</v>
      </c>
      <c r="Z382" s="5">
        <f t="shared" si="85"/>
        <v>1</v>
      </c>
      <c r="AA382" s="5">
        <f t="shared" si="86"/>
        <v>1</v>
      </c>
      <c r="AB382" s="5">
        <f t="shared" si="87"/>
        <v>0</v>
      </c>
      <c r="AC382" s="5">
        <f t="shared" si="88"/>
        <v>0</v>
      </c>
      <c r="AD382" s="5">
        <f t="shared" si="89"/>
        <v>0</v>
      </c>
      <c r="AE382" s="5">
        <f t="shared" si="90"/>
        <v>0</v>
      </c>
      <c r="AF382" s="55" t="str">
        <f t="shared" si="91"/>
        <v>SRSA</v>
      </c>
      <c r="AG382" s="55">
        <f t="shared" si="92"/>
        <v>0</v>
      </c>
      <c r="AH382" s="55">
        <f t="shared" si="93"/>
        <v>0</v>
      </c>
      <c r="AI382" s="5">
        <f t="shared" si="94"/>
        <v>1</v>
      </c>
      <c r="AJ382" s="5">
        <f t="shared" si="95"/>
        <v>0</v>
      </c>
      <c r="AK382" s="5">
        <f t="shared" si="96"/>
        <v>0</v>
      </c>
      <c r="AL382" s="5">
        <f t="shared" si="97"/>
        <v>0</v>
      </c>
      <c r="AM382" s="5">
        <f t="shared" si="98"/>
        <v>0</v>
      </c>
      <c r="AN382" s="5">
        <f t="shared" si="99"/>
        <v>0</v>
      </c>
      <c r="AO382" s="5">
        <f t="shared" si="100"/>
        <v>0</v>
      </c>
      <c r="AP382" s="58">
        <f t="shared" si="101"/>
        <v>16295</v>
      </c>
    </row>
    <row r="383" spans="1:42" s="5" customFormat="1" ht="12.75">
      <c r="A383" s="5">
        <v>3028800</v>
      </c>
      <c r="B383" s="5">
        <v>26</v>
      </c>
      <c r="C383" s="5" t="s">
        <v>906</v>
      </c>
      <c r="D383" s="5" t="s">
        <v>907</v>
      </c>
      <c r="E383" s="5" t="s">
        <v>908</v>
      </c>
      <c r="F383" s="50">
        <v>59089</v>
      </c>
      <c r="G383" s="51" t="s">
        <v>44</v>
      </c>
      <c r="H383" s="5">
        <v>4063432722</v>
      </c>
      <c r="I383" s="52">
        <v>7</v>
      </c>
      <c r="J383" s="52" t="s">
        <v>45</v>
      </c>
      <c r="K383" s="5" t="s">
        <v>46</v>
      </c>
      <c r="L383" s="53"/>
      <c r="M383" s="53">
        <v>63</v>
      </c>
      <c r="N383" s="53" t="s">
        <v>45</v>
      </c>
      <c r="O383" s="53" t="s">
        <v>45</v>
      </c>
      <c r="P383" s="54">
        <v>40.506329114</v>
      </c>
      <c r="Q383" s="5" t="s">
        <v>45</v>
      </c>
      <c r="R383" s="5" t="s">
        <v>46</v>
      </c>
      <c r="S383" s="5" t="s">
        <v>45</v>
      </c>
      <c r="T383" s="5" t="s">
        <v>46</v>
      </c>
      <c r="U383" s="53"/>
      <c r="V383" s="53">
        <v>8621</v>
      </c>
      <c r="W383" s="53">
        <v>1069</v>
      </c>
      <c r="X383" s="53">
        <v>958</v>
      </c>
      <c r="Y383" s="53">
        <v>910</v>
      </c>
      <c r="Z383" s="5">
        <f t="shared" si="85"/>
        <v>1</v>
      </c>
      <c r="AA383" s="5">
        <f t="shared" si="86"/>
        <v>1</v>
      </c>
      <c r="AB383" s="5">
        <f t="shared" si="87"/>
        <v>0</v>
      </c>
      <c r="AC383" s="5">
        <f t="shared" si="88"/>
        <v>0</v>
      </c>
      <c r="AD383" s="5">
        <f t="shared" si="89"/>
        <v>0</v>
      </c>
      <c r="AE383" s="5">
        <f t="shared" si="90"/>
        <v>0</v>
      </c>
      <c r="AF383" s="55" t="str">
        <f t="shared" si="91"/>
        <v>SRSA</v>
      </c>
      <c r="AG383" s="55">
        <f t="shared" si="92"/>
        <v>0</v>
      </c>
      <c r="AH383" s="55">
        <f t="shared" si="93"/>
        <v>0</v>
      </c>
      <c r="AI383" s="5">
        <f t="shared" si="94"/>
        <v>1</v>
      </c>
      <c r="AJ383" s="5">
        <f t="shared" si="95"/>
        <v>1</v>
      </c>
      <c r="AK383" s="5" t="str">
        <f t="shared" si="96"/>
        <v>Initial</v>
      </c>
      <c r="AL383" s="5" t="str">
        <f t="shared" si="97"/>
        <v>SRSA</v>
      </c>
      <c r="AM383" s="5">
        <f t="shared" si="98"/>
        <v>0</v>
      </c>
      <c r="AN383" s="5">
        <f t="shared" si="99"/>
        <v>0</v>
      </c>
      <c r="AO383" s="5">
        <f t="shared" si="100"/>
        <v>0</v>
      </c>
      <c r="AP383" s="58">
        <f t="shared" si="101"/>
        <v>11558</v>
      </c>
    </row>
    <row r="384" spans="1:42" s="5" customFormat="1" ht="12.75">
      <c r="A384" s="5">
        <v>3028830</v>
      </c>
      <c r="B384" s="5">
        <v>533</v>
      </c>
      <c r="C384" s="5" t="s">
        <v>909</v>
      </c>
      <c r="D384" s="5" t="s">
        <v>910</v>
      </c>
      <c r="E384" s="5" t="s">
        <v>237</v>
      </c>
      <c r="F384" s="50">
        <v>59935</v>
      </c>
      <c r="G384" s="51" t="s">
        <v>44</v>
      </c>
      <c r="H384" s="5">
        <v>4062955974</v>
      </c>
      <c r="I384" s="52">
        <v>7</v>
      </c>
      <c r="J384" s="52" t="s">
        <v>45</v>
      </c>
      <c r="K384" s="5" t="s">
        <v>46</v>
      </c>
      <c r="L384" s="53"/>
      <c r="M384" s="53">
        <v>6</v>
      </c>
      <c r="N384" s="53" t="s">
        <v>45</v>
      </c>
      <c r="O384" s="53" t="s">
        <v>45</v>
      </c>
      <c r="P384" s="54">
        <v>35</v>
      </c>
      <c r="Q384" s="5" t="s">
        <v>45</v>
      </c>
      <c r="R384" s="5" t="s">
        <v>46</v>
      </c>
      <c r="S384" s="5" t="s">
        <v>45</v>
      </c>
      <c r="T384" s="5" t="s">
        <v>46</v>
      </c>
      <c r="U384" s="53"/>
      <c r="V384" s="53">
        <v>1644</v>
      </c>
      <c r="W384" s="53">
        <v>0</v>
      </c>
      <c r="X384" s="53">
        <v>63</v>
      </c>
      <c r="Y384" s="53">
        <v>594</v>
      </c>
      <c r="Z384" s="5">
        <f t="shared" si="85"/>
        <v>1</v>
      </c>
      <c r="AA384" s="5">
        <f t="shared" si="86"/>
        <v>1</v>
      </c>
      <c r="AB384" s="5">
        <f t="shared" si="87"/>
        <v>0</v>
      </c>
      <c r="AC384" s="5">
        <f t="shared" si="88"/>
        <v>0</v>
      </c>
      <c r="AD384" s="5">
        <f t="shared" si="89"/>
        <v>0</v>
      </c>
      <c r="AE384" s="5">
        <f t="shared" si="90"/>
        <v>0</v>
      </c>
      <c r="AF384" s="55" t="str">
        <f t="shared" si="91"/>
        <v>SRSA</v>
      </c>
      <c r="AG384" s="55">
        <f t="shared" si="92"/>
        <v>0</v>
      </c>
      <c r="AH384" s="55">
        <f t="shared" si="93"/>
        <v>0</v>
      </c>
      <c r="AI384" s="5">
        <f t="shared" si="94"/>
        <v>1</v>
      </c>
      <c r="AJ384" s="5">
        <f t="shared" si="95"/>
        <v>1</v>
      </c>
      <c r="AK384" s="5" t="str">
        <f t="shared" si="96"/>
        <v>Initial</v>
      </c>
      <c r="AL384" s="5" t="str">
        <f t="shared" si="97"/>
        <v>SRSA</v>
      </c>
      <c r="AM384" s="5">
        <f t="shared" si="98"/>
        <v>0</v>
      </c>
      <c r="AN384" s="5">
        <f t="shared" si="99"/>
        <v>0</v>
      </c>
      <c r="AO384" s="5">
        <f t="shared" si="100"/>
        <v>0</v>
      </c>
      <c r="AP384" s="58">
        <f t="shared" si="101"/>
        <v>2301</v>
      </c>
    </row>
    <row r="385" spans="1:42" s="5" customFormat="1" ht="12.75">
      <c r="A385" s="5">
        <v>3028860</v>
      </c>
      <c r="B385" s="5">
        <v>1196</v>
      </c>
      <c r="C385" s="5" t="s">
        <v>911</v>
      </c>
      <c r="D385" s="5" t="s">
        <v>912</v>
      </c>
      <c r="E385" s="5" t="s">
        <v>172</v>
      </c>
      <c r="F385" s="50">
        <v>59106</v>
      </c>
      <c r="G385" s="51" t="s">
        <v>44</v>
      </c>
      <c r="H385" s="5">
        <v>4066562198</v>
      </c>
      <c r="I385" s="52">
        <v>8</v>
      </c>
      <c r="J385" s="52" t="s">
        <v>45</v>
      </c>
      <c r="K385" s="5" t="s">
        <v>46</v>
      </c>
      <c r="L385" s="53"/>
      <c r="M385" s="53">
        <v>66</v>
      </c>
      <c r="N385" s="53" t="s">
        <v>46</v>
      </c>
      <c r="O385" s="53" t="s">
        <v>45</v>
      </c>
      <c r="P385" s="54">
        <v>0</v>
      </c>
      <c r="Q385" s="5" t="s">
        <v>46</v>
      </c>
      <c r="R385" s="5" t="s">
        <v>46</v>
      </c>
      <c r="S385" s="5" t="s">
        <v>45</v>
      </c>
      <c r="T385" s="5" t="s">
        <v>46</v>
      </c>
      <c r="U385" s="53"/>
      <c r="V385" s="53">
        <v>2585</v>
      </c>
      <c r="W385" s="53">
        <v>3533</v>
      </c>
      <c r="X385" s="53">
        <v>2000</v>
      </c>
      <c r="Y385" s="53">
        <v>758</v>
      </c>
      <c r="Z385" s="5">
        <f t="shared" si="85"/>
        <v>1</v>
      </c>
      <c r="AA385" s="5">
        <f t="shared" si="86"/>
        <v>1</v>
      </c>
      <c r="AB385" s="5">
        <f t="shared" si="87"/>
        <v>0</v>
      </c>
      <c r="AC385" s="5">
        <f t="shared" si="88"/>
        <v>0</v>
      </c>
      <c r="AD385" s="5">
        <f t="shared" si="89"/>
        <v>0</v>
      </c>
      <c r="AE385" s="5">
        <f t="shared" si="90"/>
        <v>0</v>
      </c>
      <c r="AF385" s="55" t="str">
        <f t="shared" si="91"/>
        <v>SRSA</v>
      </c>
      <c r="AG385" s="55">
        <f t="shared" si="92"/>
        <v>0</v>
      </c>
      <c r="AH385" s="55">
        <f t="shared" si="93"/>
        <v>0</v>
      </c>
      <c r="AI385" s="5">
        <f t="shared" si="94"/>
        <v>1</v>
      </c>
      <c r="AJ385" s="5">
        <f t="shared" si="95"/>
        <v>0</v>
      </c>
      <c r="AK385" s="5">
        <f t="shared" si="96"/>
        <v>0</v>
      </c>
      <c r="AL385" s="5">
        <f t="shared" si="97"/>
        <v>0</v>
      </c>
      <c r="AM385" s="5">
        <f t="shared" si="98"/>
        <v>0</v>
      </c>
      <c r="AN385" s="5">
        <f t="shared" si="99"/>
        <v>0</v>
      </c>
      <c r="AO385" s="5">
        <f t="shared" si="100"/>
        <v>0</v>
      </c>
      <c r="AP385" s="58">
        <f t="shared" si="101"/>
        <v>8876</v>
      </c>
    </row>
    <row r="386" spans="1:42" s="5" customFormat="1" ht="12.75">
      <c r="A386" s="5">
        <v>3028910</v>
      </c>
      <c r="B386" s="5">
        <v>34</v>
      </c>
      <c r="C386" s="5" t="s">
        <v>913</v>
      </c>
      <c r="D386" s="5" t="s">
        <v>914</v>
      </c>
      <c r="E386" s="5" t="s">
        <v>131</v>
      </c>
      <c r="F386" s="50">
        <v>59523</v>
      </c>
      <c r="G386" s="51" t="s">
        <v>44</v>
      </c>
      <c r="H386" s="5">
        <v>4063572912</v>
      </c>
      <c r="I386" s="52">
        <v>7</v>
      </c>
      <c r="J386" s="52" t="s">
        <v>45</v>
      </c>
      <c r="K386" s="5" t="s">
        <v>46</v>
      </c>
      <c r="L386" s="53"/>
      <c r="M386" s="53">
        <v>49</v>
      </c>
      <c r="N386" s="53" t="s">
        <v>45</v>
      </c>
      <c r="O386" s="53" t="s">
        <v>45</v>
      </c>
      <c r="P386" s="54">
        <v>46.808510638</v>
      </c>
      <c r="Q386" s="5" t="s">
        <v>45</v>
      </c>
      <c r="R386" s="5" t="s">
        <v>45</v>
      </c>
      <c r="S386" s="5" t="s">
        <v>45</v>
      </c>
      <c r="T386" s="5" t="s">
        <v>46</v>
      </c>
      <c r="U386" s="53"/>
      <c r="V386" s="53">
        <v>1503</v>
      </c>
      <c r="W386" s="53">
        <v>0</v>
      </c>
      <c r="X386" s="53">
        <v>218</v>
      </c>
      <c r="Y386" s="53">
        <v>693</v>
      </c>
      <c r="Z386" s="5">
        <f t="shared" si="85"/>
        <v>1</v>
      </c>
      <c r="AA386" s="5">
        <f t="shared" si="86"/>
        <v>1</v>
      </c>
      <c r="AB386" s="5">
        <f t="shared" si="87"/>
        <v>0</v>
      </c>
      <c r="AC386" s="5">
        <f t="shared" si="88"/>
        <v>0</v>
      </c>
      <c r="AD386" s="5">
        <f t="shared" si="89"/>
        <v>0</v>
      </c>
      <c r="AE386" s="5">
        <f t="shared" si="90"/>
        <v>0</v>
      </c>
      <c r="AF386" s="55" t="str">
        <f t="shared" si="91"/>
        <v>SRSA</v>
      </c>
      <c r="AG386" s="55">
        <f t="shared" si="92"/>
        <v>0</v>
      </c>
      <c r="AH386" s="55">
        <f t="shared" si="93"/>
        <v>0</v>
      </c>
      <c r="AI386" s="5">
        <f t="shared" si="94"/>
        <v>1</v>
      </c>
      <c r="AJ386" s="5">
        <f t="shared" si="95"/>
        <v>1</v>
      </c>
      <c r="AK386" s="5" t="str">
        <f t="shared" si="96"/>
        <v>Initial</v>
      </c>
      <c r="AL386" s="5" t="str">
        <f t="shared" si="97"/>
        <v>SRSA</v>
      </c>
      <c r="AM386" s="5">
        <f t="shared" si="98"/>
        <v>0</v>
      </c>
      <c r="AN386" s="5">
        <f t="shared" si="99"/>
        <v>0</v>
      </c>
      <c r="AO386" s="5">
        <f t="shared" si="100"/>
        <v>0</v>
      </c>
      <c r="AP386" s="58">
        <f t="shared" si="101"/>
        <v>2414</v>
      </c>
    </row>
    <row r="387" s="5" customFormat="1" ht="12.75"/>
  </sheetData>
  <mergeCells count="1">
    <mergeCell ref="A3:Y9"/>
  </mergeCells>
  <printOptions/>
  <pageMargins left="0" right="0" top="0.5" bottom="0.5" header="0.25" footer="0.25"/>
  <pageSetup fitToHeight="0" fitToWidth="1" horizontalDpi="600" verticalDpi="600" orientation="landscape" r:id="rId1"/>
  <headerFooter alignWithMargins="0">
    <oddHeader>&amp;CPage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3956"/>
  <sheetViews>
    <sheetView zoomScale="75" zoomScaleNormal="75" workbookViewId="0" topLeftCell="A1">
      <pane ySplit="5" topLeftCell="BM6" activePane="bottomLeft" state="frozen"/>
      <selection pane="topLeft" activeCell="A1" sqref="A1"/>
      <selection pane="bottomLeft" activeCell="C19" sqref="C19"/>
    </sheetView>
  </sheetViews>
  <sheetFormatPr defaultColWidth="9.140625" defaultRowHeight="12.75"/>
  <cols>
    <col min="1" max="1" width="9.28125" style="39" bestFit="1" customWidth="1"/>
    <col min="2" max="2" width="9.421875" style="2" bestFit="1" customWidth="1"/>
    <col min="3" max="3" width="33.140625" style="0" bestFit="1" customWidth="1"/>
    <col min="4" max="4" width="30.421875" style="0" hidden="1" customWidth="1"/>
    <col min="5" max="5" width="21.57421875" style="0" bestFit="1" customWidth="1"/>
    <col min="6" max="6" width="10.421875" style="0" hidden="1" customWidth="1"/>
    <col min="7" max="7" width="7.421875" style="3" hidden="1" customWidth="1"/>
    <col min="8" max="8" width="11.7109375" style="0" hidden="1" customWidth="1"/>
    <col min="9" max="9" width="5.421875" style="4" bestFit="1" customWidth="1"/>
    <col min="10" max="12" width="6.57421875" style="0" bestFit="1" customWidth="1"/>
    <col min="13" max="13" width="5.140625" style="0" bestFit="1" customWidth="1"/>
    <col min="14" max="14" width="6.57421875" style="0" bestFit="1" customWidth="1"/>
    <col min="15" max="15" width="6.57421875" style="5" bestFit="1" customWidth="1"/>
    <col min="16" max="16" width="7.140625" style="6" hidden="1" customWidth="1"/>
    <col min="17" max="20" width="6.57421875" style="0" hidden="1" customWidth="1"/>
    <col min="21" max="21" width="6.57421875" style="5" hidden="1" customWidth="1"/>
    <col min="22" max="22" width="7.00390625" style="0" bestFit="1" customWidth="1"/>
    <col min="23" max="23" width="6.57421875" style="0" bestFit="1" customWidth="1"/>
    <col min="24" max="25" width="7.00390625" style="0" bestFit="1" customWidth="1"/>
    <col min="26" max="29" width="4.00390625" style="0" hidden="1" customWidth="1"/>
    <col min="30" max="31" width="6.57421875" style="0" hidden="1" customWidth="1"/>
    <col min="32" max="32" width="6.28125" style="0" hidden="1" customWidth="1"/>
    <col min="33" max="34" width="5.7109375" style="0" hidden="1" customWidth="1"/>
    <col min="35" max="36" width="4.00390625" style="0" hidden="1" customWidth="1"/>
    <col min="37" max="37" width="5.28125" style="0" hidden="1" customWidth="1"/>
    <col min="38" max="38" width="6.28125" style="0" hidden="1" customWidth="1"/>
    <col min="39" max="39" width="5.140625" style="0" hidden="1" customWidth="1"/>
    <col min="40" max="41" width="4.00390625" style="0" hidden="1" customWidth="1"/>
  </cols>
  <sheetData>
    <row r="1" ht="12.75" customHeight="1">
      <c r="A1" s="1" t="s">
        <v>0</v>
      </c>
    </row>
    <row r="2" ht="12.75" customHeight="1">
      <c r="A2" s="1" t="s">
        <v>1</v>
      </c>
    </row>
    <row r="3" spans="1:26" ht="12.75">
      <c r="A3" s="7"/>
      <c r="B3" s="8"/>
      <c r="C3" s="9"/>
      <c r="D3" s="9"/>
      <c r="E3" s="9"/>
      <c r="F3" s="9"/>
      <c r="G3" s="10"/>
      <c r="H3" s="9"/>
      <c r="I3" s="11"/>
      <c r="J3" s="9"/>
      <c r="K3" s="9"/>
      <c r="L3" s="9"/>
      <c r="M3" s="9"/>
      <c r="N3" s="12"/>
      <c r="O3" s="12"/>
      <c r="P3" s="13"/>
      <c r="Q3" s="9"/>
      <c r="R3" s="12"/>
      <c r="S3" s="9"/>
      <c r="T3" s="12"/>
      <c r="U3" s="12"/>
      <c r="V3" s="9"/>
      <c r="W3" s="9"/>
      <c r="X3" s="9"/>
      <c r="Y3" s="9"/>
      <c r="Z3" s="9"/>
    </row>
    <row r="4" spans="1:41" ht="196.5" customHeight="1">
      <c r="A4" s="47" t="s">
        <v>2</v>
      </c>
      <c r="B4" s="48" t="s">
        <v>3</v>
      </c>
      <c r="C4" s="49" t="s">
        <v>4</v>
      </c>
      <c r="D4" s="14" t="s">
        <v>5</v>
      </c>
      <c r="E4" s="14" t="s">
        <v>6</v>
      </c>
      <c r="F4" s="14" t="s">
        <v>7</v>
      </c>
      <c r="G4" s="15" t="s">
        <v>8</v>
      </c>
      <c r="H4" s="14" t="s">
        <v>9</v>
      </c>
      <c r="I4" s="16" t="s">
        <v>10</v>
      </c>
      <c r="J4" s="16" t="s">
        <v>11</v>
      </c>
      <c r="K4" s="17" t="s">
        <v>12</v>
      </c>
      <c r="L4" s="18" t="s">
        <v>13</v>
      </c>
      <c r="M4" s="19" t="s">
        <v>14</v>
      </c>
      <c r="N4" s="18" t="s">
        <v>15</v>
      </c>
      <c r="O4" s="18" t="s">
        <v>16</v>
      </c>
      <c r="P4" s="20" t="s">
        <v>17</v>
      </c>
      <c r="Q4" s="16" t="s">
        <v>18</v>
      </c>
      <c r="R4" s="17" t="s">
        <v>12</v>
      </c>
      <c r="S4" s="16" t="s">
        <v>19</v>
      </c>
      <c r="T4" s="17" t="s">
        <v>12</v>
      </c>
      <c r="U4" s="18" t="s">
        <v>20</v>
      </c>
      <c r="V4" s="21" t="s">
        <v>21</v>
      </c>
      <c r="W4" s="21" t="s">
        <v>22</v>
      </c>
      <c r="X4" s="21" t="s">
        <v>23</v>
      </c>
      <c r="Y4" s="21" t="s">
        <v>24</v>
      </c>
      <c r="Z4" s="22" t="s">
        <v>25</v>
      </c>
      <c r="AA4" s="22" t="s">
        <v>26</v>
      </c>
      <c r="AB4" s="22" t="s">
        <v>27</v>
      </c>
      <c r="AC4" s="22" t="s">
        <v>28</v>
      </c>
      <c r="AD4" s="22" t="s">
        <v>29</v>
      </c>
      <c r="AE4" s="22" t="s">
        <v>30</v>
      </c>
      <c r="AF4" s="23" t="s">
        <v>31</v>
      </c>
      <c r="AG4" s="23" t="s">
        <v>32</v>
      </c>
      <c r="AH4" s="23" t="s">
        <v>33</v>
      </c>
      <c r="AI4" s="22" t="s">
        <v>34</v>
      </c>
      <c r="AJ4" s="22" t="s">
        <v>35</v>
      </c>
      <c r="AK4" s="22" t="s">
        <v>36</v>
      </c>
      <c r="AL4" s="22" t="s">
        <v>37</v>
      </c>
      <c r="AM4" s="22" t="s">
        <v>38</v>
      </c>
      <c r="AN4" s="22" t="s">
        <v>39</v>
      </c>
      <c r="AO4" s="22" t="s">
        <v>40</v>
      </c>
    </row>
    <row r="5" spans="1:34" s="33" customFormat="1" ht="13.5" thickBot="1">
      <c r="A5" s="24">
        <v>1</v>
      </c>
      <c r="B5" s="25">
        <v>2</v>
      </c>
      <c r="C5" s="26">
        <v>3</v>
      </c>
      <c r="D5" s="26"/>
      <c r="E5" s="26"/>
      <c r="F5" s="26"/>
      <c r="G5" s="27"/>
      <c r="H5" s="26"/>
      <c r="I5" s="28">
        <v>4</v>
      </c>
      <c r="J5" s="29">
        <v>5</v>
      </c>
      <c r="K5" s="29">
        <v>6</v>
      </c>
      <c r="L5" s="29">
        <v>7</v>
      </c>
      <c r="M5" s="29">
        <v>8</v>
      </c>
      <c r="N5" s="30">
        <v>9</v>
      </c>
      <c r="O5" s="30">
        <v>10</v>
      </c>
      <c r="P5" s="31">
        <v>11</v>
      </c>
      <c r="Q5" s="29">
        <v>12</v>
      </c>
      <c r="R5" s="32">
        <v>13</v>
      </c>
      <c r="S5" s="29">
        <v>14</v>
      </c>
      <c r="T5" s="32">
        <v>15</v>
      </c>
      <c r="U5" s="30">
        <v>16</v>
      </c>
      <c r="V5" s="29">
        <v>17</v>
      </c>
      <c r="W5" s="29">
        <v>18</v>
      </c>
      <c r="X5" s="29">
        <v>19</v>
      </c>
      <c r="Y5" s="29">
        <v>20</v>
      </c>
      <c r="Z5" s="26"/>
      <c r="AF5" s="34"/>
      <c r="AG5" s="34"/>
      <c r="AH5" s="34"/>
    </row>
    <row r="6" spans="1:41" ht="12.75">
      <c r="A6">
        <v>3001710</v>
      </c>
      <c r="B6">
        <v>861</v>
      </c>
      <c r="C6" t="s">
        <v>82</v>
      </c>
      <c r="D6" t="s">
        <v>83</v>
      </c>
      <c r="E6" t="s">
        <v>84</v>
      </c>
      <c r="F6" s="35">
        <v>59001</v>
      </c>
      <c r="G6" s="3" t="s">
        <v>44</v>
      </c>
      <c r="H6">
        <v>4063284583</v>
      </c>
      <c r="I6" s="4">
        <v>7</v>
      </c>
      <c r="J6" s="4" t="s">
        <v>45</v>
      </c>
      <c r="K6" t="s">
        <v>46</v>
      </c>
      <c r="L6" s="36"/>
      <c r="M6" s="36">
        <v>224</v>
      </c>
      <c r="N6" s="36" t="s">
        <v>45</v>
      </c>
      <c r="O6" s="36" t="s">
        <v>45</v>
      </c>
      <c r="P6" s="37">
        <v>9.4861660079</v>
      </c>
      <c r="Q6" t="s">
        <v>46</v>
      </c>
      <c r="R6" t="s">
        <v>46</v>
      </c>
      <c r="S6" t="s">
        <v>45</v>
      </c>
      <c r="T6" t="s">
        <v>46</v>
      </c>
      <c r="U6" s="36"/>
      <c r="V6" s="36">
        <v>6170</v>
      </c>
      <c r="W6" s="36">
        <v>0</v>
      </c>
      <c r="X6" s="36">
        <v>1211</v>
      </c>
      <c r="Y6" s="36">
        <v>2139</v>
      </c>
      <c r="Z6">
        <f aca="true" t="shared" si="0" ref="Z6:Z69">IF(OR(J6="YES",L6="YES"),1,0)</f>
        <v>1</v>
      </c>
      <c r="AA6">
        <f aca="true" t="shared" si="1" ref="AA6:AA69">IF(OR(M6&lt;600,N6="YES"),1,0)</f>
        <v>1</v>
      </c>
      <c r="AB6">
        <f aca="true" t="shared" si="2" ref="AB6:AB69">IF(AND(OR(J6="YES",L6="YES"),(Z6=0)),"Trouble",0)</f>
        <v>0</v>
      </c>
      <c r="AC6">
        <f aca="true" t="shared" si="3" ref="AC6:AC69">IF(AND(OR(M6&lt;600,N6="YES"),(AA6=0)),"Trouble",0)</f>
        <v>0</v>
      </c>
      <c r="AD6">
        <f aca="true" t="shared" si="4" ref="AD6:AD69">IF(AND(AND(J6="NO",L6="NO"),(O6="YES")),"Trouble",0)</f>
        <v>0</v>
      </c>
      <c r="AE6">
        <f aca="true" t="shared" si="5" ref="AE6:AE69">IF(AND(AND(M6&gt;=600,N6="NO"),(O6="YES")),"Trouble",0)</f>
        <v>0</v>
      </c>
      <c r="AF6" s="38" t="str">
        <f aca="true" t="shared" si="6" ref="AF6:AF69">IF(AND(Z6=1,AA6=1),"SRSA",0)</f>
        <v>SRSA</v>
      </c>
      <c r="AG6" s="38">
        <f aca="true" t="shared" si="7" ref="AG6:AG69">IF(AND(AF6=0,O6="YES"),"Trouble",0)</f>
        <v>0</v>
      </c>
      <c r="AH6" s="38">
        <f aca="true" t="shared" si="8" ref="AH6:AH69">IF(AND(AF6="SRSA",O6="NO"),"Trouble",0)</f>
        <v>0</v>
      </c>
      <c r="AI6">
        <f aca="true" t="shared" si="9" ref="AI6:AI69">IF(S6="YES",1,0)</f>
        <v>1</v>
      </c>
      <c r="AJ6">
        <f aca="true" t="shared" si="10" ref="AJ6:AJ69">IF(P6&gt;=20,1,0)</f>
        <v>0</v>
      </c>
      <c r="AK6">
        <f aca="true" t="shared" si="11" ref="AK6:AK69">IF(AND(AI6=1,AJ6=1),"Initial",0)</f>
        <v>0</v>
      </c>
      <c r="AL6">
        <f aca="true" t="shared" si="12" ref="AL6:AL69">IF(AND(AF6="SRSA",AK6="Initial"),"SRSA",0)</f>
        <v>0</v>
      </c>
      <c r="AM6">
        <f aca="true" t="shared" si="13" ref="AM6:AM69">IF(AND(AK6="Initial",AL6=0),"RLIS",0)</f>
        <v>0</v>
      </c>
      <c r="AN6">
        <f aca="true" t="shared" si="14" ref="AN6:AN69">IF(AND(AM6=0,U6="YES"),"Trouble",0)</f>
        <v>0</v>
      </c>
      <c r="AO6">
        <f aca="true" t="shared" si="15" ref="AO6:AO69">IF(AND(U6="NO",AM6="RLIS"),"Trouble",0)</f>
        <v>0</v>
      </c>
    </row>
    <row r="7" spans="1:41" ht="12.75">
      <c r="A7">
        <v>3001740</v>
      </c>
      <c r="B7">
        <v>862</v>
      </c>
      <c r="C7" t="s">
        <v>85</v>
      </c>
      <c r="D7" t="s">
        <v>83</v>
      </c>
      <c r="E7" t="s">
        <v>84</v>
      </c>
      <c r="F7" s="35">
        <v>59001</v>
      </c>
      <c r="G7" s="3" t="s">
        <v>44</v>
      </c>
      <c r="H7">
        <v>4063284583</v>
      </c>
      <c r="I7" s="4">
        <v>7</v>
      </c>
      <c r="J7" s="4" t="s">
        <v>45</v>
      </c>
      <c r="K7" t="s">
        <v>46</v>
      </c>
      <c r="L7" s="36"/>
      <c r="M7" s="36">
        <v>114</v>
      </c>
      <c r="N7" s="36" t="s">
        <v>45</v>
      </c>
      <c r="O7" s="36" t="s">
        <v>45</v>
      </c>
      <c r="P7" s="37">
        <v>7.2</v>
      </c>
      <c r="Q7" t="s">
        <v>46</v>
      </c>
      <c r="R7" t="s">
        <v>46</v>
      </c>
      <c r="S7" t="s">
        <v>45</v>
      </c>
      <c r="T7" t="s">
        <v>46</v>
      </c>
      <c r="U7" s="36"/>
      <c r="V7" s="36">
        <v>3261</v>
      </c>
      <c r="W7" s="36">
        <v>0</v>
      </c>
      <c r="X7" s="36">
        <v>633</v>
      </c>
      <c r="Y7" s="36">
        <v>1131</v>
      </c>
      <c r="Z7">
        <f t="shared" si="0"/>
        <v>1</v>
      </c>
      <c r="AA7">
        <f t="shared" si="1"/>
        <v>1</v>
      </c>
      <c r="AB7">
        <f t="shared" si="2"/>
        <v>0</v>
      </c>
      <c r="AC7">
        <f t="shared" si="3"/>
        <v>0</v>
      </c>
      <c r="AD7">
        <f t="shared" si="4"/>
        <v>0</v>
      </c>
      <c r="AE7">
        <f t="shared" si="5"/>
        <v>0</v>
      </c>
      <c r="AF7" s="38" t="str">
        <f t="shared" si="6"/>
        <v>SRSA</v>
      </c>
      <c r="AG7" s="38">
        <f t="shared" si="7"/>
        <v>0</v>
      </c>
      <c r="AH7" s="38">
        <f t="shared" si="8"/>
        <v>0</v>
      </c>
      <c r="AI7">
        <f t="shared" si="9"/>
        <v>1</v>
      </c>
      <c r="AJ7">
        <f t="shared" si="10"/>
        <v>0</v>
      </c>
      <c r="AK7">
        <f t="shared" si="11"/>
        <v>0</v>
      </c>
      <c r="AL7">
        <f t="shared" si="12"/>
        <v>0</v>
      </c>
      <c r="AM7">
        <f t="shared" si="13"/>
        <v>0</v>
      </c>
      <c r="AN7">
        <f t="shared" si="14"/>
        <v>0</v>
      </c>
      <c r="AO7">
        <f t="shared" si="15"/>
        <v>0</v>
      </c>
    </row>
    <row r="8" spans="1:41" ht="12.75">
      <c r="A8">
        <v>3001860</v>
      </c>
      <c r="B8">
        <v>577</v>
      </c>
      <c r="C8" t="s">
        <v>86</v>
      </c>
      <c r="D8" t="s">
        <v>87</v>
      </c>
      <c r="E8" t="s">
        <v>88</v>
      </c>
      <c r="F8" s="35">
        <v>59820</v>
      </c>
      <c r="G8" s="3" t="s">
        <v>44</v>
      </c>
      <c r="H8">
        <v>4067224413</v>
      </c>
      <c r="I8" s="4">
        <v>7</v>
      </c>
      <c r="J8" s="4" t="s">
        <v>45</v>
      </c>
      <c r="K8" t="s">
        <v>46</v>
      </c>
      <c r="L8" s="36"/>
      <c r="M8" s="36">
        <v>198</v>
      </c>
      <c r="N8" s="36" t="s">
        <v>46</v>
      </c>
      <c r="O8" s="36" t="s">
        <v>45</v>
      </c>
      <c r="P8" s="37">
        <v>17.24137931</v>
      </c>
      <c r="Q8" t="s">
        <v>46</v>
      </c>
      <c r="R8" t="s">
        <v>45</v>
      </c>
      <c r="S8" t="s">
        <v>45</v>
      </c>
      <c r="T8" t="s">
        <v>46</v>
      </c>
      <c r="U8" s="36"/>
      <c r="V8" s="36">
        <v>27414</v>
      </c>
      <c r="W8" s="36">
        <v>3123</v>
      </c>
      <c r="X8" s="36">
        <v>3193</v>
      </c>
      <c r="Y8" s="36">
        <v>2238</v>
      </c>
      <c r="Z8">
        <f t="shared" si="0"/>
        <v>1</v>
      </c>
      <c r="AA8">
        <f t="shared" si="1"/>
        <v>1</v>
      </c>
      <c r="AB8">
        <f t="shared" si="2"/>
        <v>0</v>
      </c>
      <c r="AC8">
        <f t="shared" si="3"/>
        <v>0</v>
      </c>
      <c r="AD8">
        <f t="shared" si="4"/>
        <v>0</v>
      </c>
      <c r="AE8">
        <f t="shared" si="5"/>
        <v>0</v>
      </c>
      <c r="AF8" s="38" t="str">
        <f t="shared" si="6"/>
        <v>SRSA</v>
      </c>
      <c r="AG8" s="38">
        <f t="shared" si="7"/>
        <v>0</v>
      </c>
      <c r="AH8" s="38">
        <f t="shared" si="8"/>
        <v>0</v>
      </c>
      <c r="AI8">
        <f t="shared" si="9"/>
        <v>1</v>
      </c>
      <c r="AJ8">
        <f t="shared" si="10"/>
        <v>0</v>
      </c>
      <c r="AK8">
        <f t="shared" si="11"/>
        <v>0</v>
      </c>
      <c r="AL8">
        <f t="shared" si="12"/>
        <v>0</v>
      </c>
      <c r="AM8">
        <f t="shared" si="13"/>
        <v>0</v>
      </c>
      <c r="AN8">
        <f t="shared" si="14"/>
        <v>0</v>
      </c>
      <c r="AO8">
        <f t="shared" si="15"/>
        <v>0</v>
      </c>
    </row>
    <row r="9" spans="1:41" ht="12.75">
      <c r="A9">
        <v>3017460</v>
      </c>
      <c r="B9">
        <v>536</v>
      </c>
      <c r="C9" t="s">
        <v>591</v>
      </c>
      <c r="D9" t="s">
        <v>481</v>
      </c>
      <c r="E9" t="s">
        <v>592</v>
      </c>
      <c r="F9" s="35">
        <v>59710</v>
      </c>
      <c r="G9" s="3" t="s">
        <v>44</v>
      </c>
      <c r="H9">
        <v>4068425285</v>
      </c>
      <c r="I9" s="4">
        <v>7</v>
      </c>
      <c r="J9" s="4" t="s">
        <v>45</v>
      </c>
      <c r="K9" t="s">
        <v>46</v>
      </c>
      <c r="L9" s="36"/>
      <c r="M9" s="36">
        <v>12</v>
      </c>
      <c r="N9" s="36" t="s">
        <v>45</v>
      </c>
      <c r="O9" s="36" t="s">
        <v>45</v>
      </c>
      <c r="P9" s="37">
        <v>25.531914894</v>
      </c>
      <c r="Q9" t="s">
        <v>45</v>
      </c>
      <c r="R9" t="s">
        <v>45</v>
      </c>
      <c r="S9" t="s">
        <v>45</v>
      </c>
      <c r="T9" t="s">
        <v>46</v>
      </c>
      <c r="U9" s="36"/>
      <c r="V9" s="36">
        <v>3637</v>
      </c>
      <c r="W9" s="36">
        <v>442</v>
      </c>
      <c r="X9" s="36">
        <v>414</v>
      </c>
      <c r="Y9" s="36">
        <v>676</v>
      </c>
      <c r="Z9">
        <f t="shared" si="0"/>
        <v>1</v>
      </c>
      <c r="AA9">
        <f t="shared" si="1"/>
        <v>1</v>
      </c>
      <c r="AB9">
        <f t="shared" si="2"/>
        <v>0</v>
      </c>
      <c r="AC9">
        <f t="shared" si="3"/>
        <v>0</v>
      </c>
      <c r="AD9">
        <f t="shared" si="4"/>
        <v>0</v>
      </c>
      <c r="AE9">
        <f t="shared" si="5"/>
        <v>0</v>
      </c>
      <c r="AF9" s="38" t="str">
        <f t="shared" si="6"/>
        <v>SRSA</v>
      </c>
      <c r="AG9" s="38">
        <f t="shared" si="7"/>
        <v>0</v>
      </c>
      <c r="AH9" s="38">
        <f t="shared" si="8"/>
        <v>0</v>
      </c>
      <c r="AI9">
        <f t="shared" si="9"/>
        <v>1</v>
      </c>
      <c r="AJ9">
        <f t="shared" si="10"/>
        <v>1</v>
      </c>
      <c r="AK9" t="str">
        <f t="shared" si="11"/>
        <v>Initial</v>
      </c>
      <c r="AL9" t="str">
        <f t="shared" si="12"/>
        <v>SRSA</v>
      </c>
      <c r="AM9">
        <f t="shared" si="13"/>
        <v>0</v>
      </c>
      <c r="AN9">
        <f t="shared" si="14"/>
        <v>0</v>
      </c>
      <c r="AO9">
        <f t="shared" si="15"/>
        <v>0</v>
      </c>
    </row>
    <row r="10" spans="1:41" ht="12.75">
      <c r="A10">
        <v>3001950</v>
      </c>
      <c r="B10">
        <v>96</v>
      </c>
      <c r="C10" t="s">
        <v>89</v>
      </c>
      <c r="D10" t="s">
        <v>90</v>
      </c>
      <c r="E10" t="s">
        <v>91</v>
      </c>
      <c r="F10" s="35">
        <v>59311</v>
      </c>
      <c r="G10" s="3" t="s">
        <v>44</v>
      </c>
      <c r="H10">
        <v>4068284554</v>
      </c>
      <c r="I10" s="4">
        <v>7</v>
      </c>
      <c r="J10" s="4" t="s">
        <v>45</v>
      </c>
      <c r="K10" t="s">
        <v>46</v>
      </c>
      <c r="L10" s="36"/>
      <c r="M10" s="36">
        <v>9</v>
      </c>
      <c r="N10" s="36" t="s">
        <v>45</v>
      </c>
      <c r="O10" s="36" t="s">
        <v>45</v>
      </c>
      <c r="P10" s="37">
        <v>8.3333333333</v>
      </c>
      <c r="Q10" t="s">
        <v>46</v>
      </c>
      <c r="R10" t="s">
        <v>45</v>
      </c>
      <c r="S10" t="s">
        <v>45</v>
      </c>
      <c r="T10" t="s">
        <v>46</v>
      </c>
      <c r="U10" s="36"/>
      <c r="V10" s="36">
        <v>1616</v>
      </c>
      <c r="W10" s="36">
        <v>0</v>
      </c>
      <c r="X10" s="36">
        <v>75</v>
      </c>
      <c r="Y10" s="36">
        <v>594</v>
      </c>
      <c r="Z10">
        <f t="shared" si="0"/>
        <v>1</v>
      </c>
      <c r="AA10">
        <f t="shared" si="1"/>
        <v>1</v>
      </c>
      <c r="AB10">
        <f t="shared" si="2"/>
        <v>0</v>
      </c>
      <c r="AC10">
        <f t="shared" si="3"/>
        <v>0</v>
      </c>
      <c r="AD10">
        <f t="shared" si="4"/>
        <v>0</v>
      </c>
      <c r="AE10">
        <f t="shared" si="5"/>
        <v>0</v>
      </c>
      <c r="AF10" s="38" t="str">
        <f t="shared" si="6"/>
        <v>SRSA</v>
      </c>
      <c r="AG10" s="38">
        <f t="shared" si="7"/>
        <v>0</v>
      </c>
      <c r="AH10" s="38">
        <f t="shared" si="8"/>
        <v>0</v>
      </c>
      <c r="AI10">
        <f t="shared" si="9"/>
        <v>1</v>
      </c>
      <c r="AJ10">
        <f t="shared" si="10"/>
        <v>0</v>
      </c>
      <c r="AK10">
        <f t="shared" si="11"/>
        <v>0</v>
      </c>
      <c r="AL10">
        <f t="shared" si="12"/>
        <v>0</v>
      </c>
      <c r="AM10">
        <f t="shared" si="13"/>
        <v>0</v>
      </c>
      <c r="AN10">
        <f t="shared" si="14"/>
        <v>0</v>
      </c>
      <c r="AO10">
        <f t="shared" si="15"/>
        <v>0</v>
      </c>
    </row>
    <row r="11" spans="1:41" ht="12.75">
      <c r="A11">
        <v>3001980</v>
      </c>
      <c r="B11">
        <v>376</v>
      </c>
      <c r="C11" t="s">
        <v>92</v>
      </c>
      <c r="D11" t="s">
        <v>93</v>
      </c>
      <c r="E11" t="s">
        <v>94</v>
      </c>
      <c r="F11" s="35">
        <v>59741</v>
      </c>
      <c r="G11" s="3" t="s">
        <v>44</v>
      </c>
      <c r="H11">
        <v>4062827216</v>
      </c>
      <c r="I11" s="4">
        <v>7</v>
      </c>
      <c r="J11" s="4" t="s">
        <v>45</v>
      </c>
      <c r="K11" t="s">
        <v>46</v>
      </c>
      <c r="L11" s="36"/>
      <c r="M11" s="36">
        <v>71</v>
      </c>
      <c r="N11" s="36" t="s">
        <v>46</v>
      </c>
      <c r="O11" s="36" t="s">
        <v>45</v>
      </c>
      <c r="P11" s="37">
        <v>17.338709677</v>
      </c>
      <c r="Q11" t="s">
        <v>46</v>
      </c>
      <c r="R11" t="s">
        <v>46</v>
      </c>
      <c r="S11" t="s">
        <v>45</v>
      </c>
      <c r="T11" t="s">
        <v>46</v>
      </c>
      <c r="U11" s="36"/>
      <c r="V11" s="36">
        <v>9847</v>
      </c>
      <c r="W11" s="36">
        <v>602</v>
      </c>
      <c r="X11" s="36">
        <v>1618</v>
      </c>
      <c r="Y11" s="36">
        <v>2517</v>
      </c>
      <c r="Z11">
        <f t="shared" si="0"/>
        <v>1</v>
      </c>
      <c r="AA11">
        <f t="shared" si="1"/>
        <v>1</v>
      </c>
      <c r="AB11">
        <f t="shared" si="2"/>
        <v>0</v>
      </c>
      <c r="AC11">
        <f t="shared" si="3"/>
        <v>0</v>
      </c>
      <c r="AD11">
        <f t="shared" si="4"/>
        <v>0</v>
      </c>
      <c r="AE11">
        <f t="shared" si="5"/>
        <v>0</v>
      </c>
      <c r="AF11" s="38" t="str">
        <f t="shared" si="6"/>
        <v>SRSA</v>
      </c>
      <c r="AG11" s="38">
        <f t="shared" si="7"/>
        <v>0</v>
      </c>
      <c r="AH11" s="38">
        <f t="shared" si="8"/>
        <v>0</v>
      </c>
      <c r="AI11">
        <f t="shared" si="9"/>
        <v>1</v>
      </c>
      <c r="AJ11">
        <f t="shared" si="10"/>
        <v>0</v>
      </c>
      <c r="AK11">
        <f t="shared" si="11"/>
        <v>0</v>
      </c>
      <c r="AL11">
        <f t="shared" si="12"/>
        <v>0</v>
      </c>
      <c r="AM11">
        <f t="shared" si="13"/>
        <v>0</v>
      </c>
      <c r="AN11">
        <f t="shared" si="14"/>
        <v>0</v>
      </c>
      <c r="AO11">
        <f t="shared" si="15"/>
        <v>0</v>
      </c>
    </row>
    <row r="12" spans="1:41" ht="12.75">
      <c r="A12">
        <v>3002010</v>
      </c>
      <c r="B12">
        <v>236</v>
      </c>
      <c r="C12" t="s">
        <v>921</v>
      </c>
      <c r="D12" t="s">
        <v>922</v>
      </c>
      <c r="E12" t="s">
        <v>923</v>
      </c>
      <c r="F12" s="35">
        <v>59711</v>
      </c>
      <c r="G12" s="3" t="s">
        <v>44</v>
      </c>
      <c r="H12">
        <v>4065638277</v>
      </c>
      <c r="I12" s="4" t="s">
        <v>924</v>
      </c>
      <c r="J12" s="4" t="s">
        <v>46</v>
      </c>
      <c r="K12" t="s">
        <v>46</v>
      </c>
      <c r="L12" s="36"/>
      <c r="M12" s="36">
        <v>875</v>
      </c>
      <c r="N12" s="36" t="s">
        <v>46</v>
      </c>
      <c r="O12" s="36" t="s">
        <v>46</v>
      </c>
      <c r="P12" s="37">
        <v>22.410714286</v>
      </c>
      <c r="Q12" t="s">
        <v>45</v>
      </c>
      <c r="R12" t="s">
        <v>46</v>
      </c>
      <c r="S12" t="s">
        <v>45</v>
      </c>
      <c r="T12" t="s">
        <v>46</v>
      </c>
      <c r="U12" s="36" t="s">
        <v>45</v>
      </c>
      <c r="V12" s="36">
        <v>108070</v>
      </c>
      <c r="W12" s="36">
        <v>13740</v>
      </c>
      <c r="X12" s="36">
        <v>13479</v>
      </c>
      <c r="Y12" s="36">
        <v>10624</v>
      </c>
      <c r="Z12">
        <f t="shared" si="0"/>
        <v>0</v>
      </c>
      <c r="AA12">
        <f t="shared" si="1"/>
        <v>0</v>
      </c>
      <c r="AB12">
        <f t="shared" si="2"/>
        <v>0</v>
      </c>
      <c r="AC12">
        <f t="shared" si="3"/>
        <v>0</v>
      </c>
      <c r="AD12">
        <f t="shared" si="4"/>
        <v>0</v>
      </c>
      <c r="AE12">
        <f t="shared" si="5"/>
        <v>0</v>
      </c>
      <c r="AF12" s="38">
        <f t="shared" si="6"/>
        <v>0</v>
      </c>
      <c r="AG12" s="38">
        <f t="shared" si="7"/>
        <v>0</v>
      </c>
      <c r="AH12" s="38">
        <f t="shared" si="8"/>
        <v>0</v>
      </c>
      <c r="AI12">
        <f t="shared" si="9"/>
        <v>1</v>
      </c>
      <c r="AJ12">
        <f t="shared" si="10"/>
        <v>1</v>
      </c>
      <c r="AK12" t="str">
        <f t="shared" si="11"/>
        <v>Initial</v>
      </c>
      <c r="AL12">
        <f t="shared" si="12"/>
        <v>0</v>
      </c>
      <c r="AM12" t="str">
        <f t="shared" si="13"/>
        <v>RLIS</v>
      </c>
      <c r="AN12">
        <f t="shared" si="14"/>
        <v>0</v>
      </c>
      <c r="AO12">
        <f t="shared" si="15"/>
        <v>0</v>
      </c>
    </row>
    <row r="13" spans="1:41" ht="12.75">
      <c r="A13">
        <v>3002030</v>
      </c>
      <c r="B13">
        <v>237</v>
      </c>
      <c r="C13" t="s">
        <v>961</v>
      </c>
      <c r="D13" t="s">
        <v>922</v>
      </c>
      <c r="E13" t="s">
        <v>923</v>
      </c>
      <c r="F13" s="35">
        <v>59711</v>
      </c>
      <c r="G13" s="3" t="s">
        <v>44</v>
      </c>
      <c r="H13">
        <v>4065638277</v>
      </c>
      <c r="I13" s="4">
        <v>6</v>
      </c>
      <c r="J13" s="4" t="s">
        <v>46</v>
      </c>
      <c r="K13" t="s">
        <v>46</v>
      </c>
      <c r="L13" s="36" t="s">
        <v>44</v>
      </c>
      <c r="M13" s="36">
        <v>449</v>
      </c>
      <c r="N13" s="36" t="s">
        <v>46</v>
      </c>
      <c r="O13" s="36" t="s">
        <v>46</v>
      </c>
      <c r="P13" s="37">
        <v>17.045454545</v>
      </c>
      <c r="Q13" t="s">
        <v>46</v>
      </c>
      <c r="R13" t="s">
        <v>46</v>
      </c>
      <c r="S13" t="s">
        <v>45</v>
      </c>
      <c r="T13" t="s">
        <v>46</v>
      </c>
      <c r="U13" s="36"/>
      <c r="V13" s="36">
        <v>36115</v>
      </c>
      <c r="W13" s="36">
        <v>3951</v>
      </c>
      <c r="X13" s="36">
        <v>4855</v>
      </c>
      <c r="Y13" s="36">
        <v>4713</v>
      </c>
      <c r="Z13">
        <f t="shared" si="0"/>
        <v>0</v>
      </c>
      <c r="AA13">
        <f t="shared" si="1"/>
        <v>1</v>
      </c>
      <c r="AB13">
        <f t="shared" si="2"/>
        <v>0</v>
      </c>
      <c r="AC13">
        <f t="shared" si="3"/>
        <v>0</v>
      </c>
      <c r="AD13">
        <f t="shared" si="4"/>
        <v>0</v>
      </c>
      <c r="AE13">
        <f t="shared" si="5"/>
        <v>0</v>
      </c>
      <c r="AF13" s="38">
        <f t="shared" si="6"/>
        <v>0</v>
      </c>
      <c r="AG13" s="38">
        <f t="shared" si="7"/>
        <v>0</v>
      </c>
      <c r="AH13" s="38">
        <f t="shared" si="8"/>
        <v>0</v>
      </c>
      <c r="AI13">
        <f t="shared" si="9"/>
        <v>1</v>
      </c>
      <c r="AJ13">
        <f t="shared" si="10"/>
        <v>0</v>
      </c>
      <c r="AK13">
        <f t="shared" si="11"/>
        <v>0</v>
      </c>
      <c r="AL13">
        <f t="shared" si="12"/>
        <v>0</v>
      </c>
      <c r="AM13">
        <f t="shared" si="13"/>
        <v>0</v>
      </c>
      <c r="AN13">
        <f t="shared" si="14"/>
        <v>0</v>
      </c>
      <c r="AO13">
        <f t="shared" si="15"/>
        <v>0</v>
      </c>
    </row>
    <row r="14" spans="1:41" ht="12.75">
      <c r="A14">
        <v>3002070</v>
      </c>
      <c r="B14">
        <v>366</v>
      </c>
      <c r="C14" t="s">
        <v>95</v>
      </c>
      <c r="D14" t="s">
        <v>96</v>
      </c>
      <c r="E14" t="s">
        <v>97</v>
      </c>
      <c r="F14" s="35">
        <v>59718</v>
      </c>
      <c r="G14" s="3" t="s">
        <v>44</v>
      </c>
      <c r="H14">
        <v>4065871305</v>
      </c>
      <c r="I14" s="4">
        <v>7</v>
      </c>
      <c r="J14" s="4" t="s">
        <v>45</v>
      </c>
      <c r="K14" t="s">
        <v>46</v>
      </c>
      <c r="L14" s="36"/>
      <c r="M14" s="36">
        <v>174</v>
      </c>
      <c r="N14" s="36" t="s">
        <v>46</v>
      </c>
      <c r="O14" s="36" t="s">
        <v>45</v>
      </c>
      <c r="P14" s="37">
        <v>6.914893617</v>
      </c>
      <c r="Q14" t="s">
        <v>46</v>
      </c>
      <c r="R14" t="s">
        <v>46</v>
      </c>
      <c r="S14" t="s">
        <v>45</v>
      </c>
      <c r="T14" t="s">
        <v>46</v>
      </c>
      <c r="U14" s="36"/>
      <c r="V14" s="36">
        <v>6120</v>
      </c>
      <c r="W14" s="36">
        <v>334</v>
      </c>
      <c r="X14" s="36">
        <v>979</v>
      </c>
      <c r="Y14" s="36">
        <v>1541</v>
      </c>
      <c r="Z14">
        <f t="shared" si="0"/>
        <v>1</v>
      </c>
      <c r="AA14">
        <f t="shared" si="1"/>
        <v>1</v>
      </c>
      <c r="AB14">
        <f t="shared" si="2"/>
        <v>0</v>
      </c>
      <c r="AC14">
        <f t="shared" si="3"/>
        <v>0</v>
      </c>
      <c r="AD14">
        <f t="shared" si="4"/>
        <v>0</v>
      </c>
      <c r="AE14">
        <f t="shared" si="5"/>
        <v>0</v>
      </c>
      <c r="AF14" s="38" t="str">
        <f t="shared" si="6"/>
        <v>SRSA</v>
      </c>
      <c r="AG14" s="38">
        <f t="shared" si="7"/>
        <v>0</v>
      </c>
      <c r="AH14" s="38">
        <f t="shared" si="8"/>
        <v>0</v>
      </c>
      <c r="AI14">
        <f t="shared" si="9"/>
        <v>1</v>
      </c>
      <c r="AJ14">
        <f t="shared" si="10"/>
        <v>0</v>
      </c>
      <c r="AK14">
        <f t="shared" si="11"/>
        <v>0</v>
      </c>
      <c r="AL14">
        <f t="shared" si="12"/>
        <v>0</v>
      </c>
      <c r="AM14">
        <f t="shared" si="13"/>
        <v>0</v>
      </c>
      <c r="AN14">
        <f t="shared" si="14"/>
        <v>0</v>
      </c>
      <c r="AO14">
        <f t="shared" si="15"/>
        <v>0</v>
      </c>
    </row>
    <row r="15" spans="1:41" ht="12.75">
      <c r="A15">
        <v>3002220</v>
      </c>
      <c r="B15">
        <v>474</v>
      </c>
      <c r="C15" t="s">
        <v>98</v>
      </c>
      <c r="D15" t="s">
        <v>99</v>
      </c>
      <c r="E15" t="s">
        <v>100</v>
      </c>
      <c r="F15" s="35">
        <v>59821</v>
      </c>
      <c r="G15" s="3" t="s">
        <v>44</v>
      </c>
      <c r="H15">
        <v>4067263216</v>
      </c>
      <c r="I15" s="4">
        <v>7</v>
      </c>
      <c r="J15" s="4" t="s">
        <v>45</v>
      </c>
      <c r="K15" t="s">
        <v>46</v>
      </c>
      <c r="L15" s="36"/>
      <c r="M15" s="36">
        <v>306</v>
      </c>
      <c r="N15" s="36" t="s">
        <v>46</v>
      </c>
      <c r="O15" s="36" t="s">
        <v>45</v>
      </c>
      <c r="P15" s="37">
        <v>28.155339806</v>
      </c>
      <c r="Q15" t="s">
        <v>45</v>
      </c>
      <c r="R15" t="s">
        <v>45</v>
      </c>
      <c r="S15" t="s">
        <v>45</v>
      </c>
      <c r="T15" t="s">
        <v>46</v>
      </c>
      <c r="U15" s="36"/>
      <c r="V15" s="36">
        <v>21317</v>
      </c>
      <c r="W15" s="36">
        <v>2066</v>
      </c>
      <c r="X15" s="36">
        <v>3311</v>
      </c>
      <c r="Y15" s="36">
        <v>3279</v>
      </c>
      <c r="Z15">
        <f t="shared" si="0"/>
        <v>1</v>
      </c>
      <c r="AA15">
        <f t="shared" si="1"/>
        <v>1</v>
      </c>
      <c r="AB15">
        <f t="shared" si="2"/>
        <v>0</v>
      </c>
      <c r="AC15">
        <f t="shared" si="3"/>
        <v>0</v>
      </c>
      <c r="AD15">
        <f t="shared" si="4"/>
        <v>0</v>
      </c>
      <c r="AE15">
        <f t="shared" si="5"/>
        <v>0</v>
      </c>
      <c r="AF15" s="38" t="str">
        <f t="shared" si="6"/>
        <v>SRSA</v>
      </c>
      <c r="AG15" s="38">
        <f t="shared" si="7"/>
        <v>0</v>
      </c>
      <c r="AH15" s="38">
        <f t="shared" si="8"/>
        <v>0</v>
      </c>
      <c r="AI15">
        <f t="shared" si="9"/>
        <v>1</v>
      </c>
      <c r="AJ15">
        <f t="shared" si="10"/>
        <v>1</v>
      </c>
      <c r="AK15" t="str">
        <f t="shared" si="11"/>
        <v>Initial</v>
      </c>
      <c r="AL15" t="str">
        <f t="shared" si="12"/>
        <v>SRSA</v>
      </c>
      <c r="AM15">
        <f t="shared" si="13"/>
        <v>0</v>
      </c>
      <c r="AN15">
        <f t="shared" si="14"/>
        <v>0</v>
      </c>
      <c r="AO15">
        <f t="shared" si="15"/>
        <v>0</v>
      </c>
    </row>
    <row r="16" spans="1:41" ht="12.75">
      <c r="A16">
        <v>3002250</v>
      </c>
      <c r="B16">
        <v>475</v>
      </c>
      <c r="C16" t="s">
        <v>101</v>
      </c>
      <c r="D16" t="s">
        <v>99</v>
      </c>
      <c r="E16" t="s">
        <v>100</v>
      </c>
      <c r="F16" s="35">
        <v>59821</v>
      </c>
      <c r="G16" s="3" t="s">
        <v>44</v>
      </c>
      <c r="H16">
        <v>4067263216</v>
      </c>
      <c r="I16" s="4">
        <v>7</v>
      </c>
      <c r="J16" s="4" t="s">
        <v>45</v>
      </c>
      <c r="K16" t="s">
        <v>46</v>
      </c>
      <c r="L16" s="36"/>
      <c r="M16" s="36">
        <v>139</v>
      </c>
      <c r="N16" s="36" t="s">
        <v>46</v>
      </c>
      <c r="O16" s="36" t="s">
        <v>45</v>
      </c>
      <c r="P16" s="37">
        <v>16.233766234</v>
      </c>
      <c r="Q16" t="s">
        <v>46</v>
      </c>
      <c r="R16" t="s">
        <v>46</v>
      </c>
      <c r="S16" t="s">
        <v>45</v>
      </c>
      <c r="T16" t="s">
        <v>46</v>
      </c>
      <c r="U16" s="36"/>
      <c r="V16" s="36">
        <v>9901</v>
      </c>
      <c r="W16" s="36">
        <v>1085</v>
      </c>
      <c r="X16" s="36">
        <v>1330</v>
      </c>
      <c r="Y16" s="36">
        <v>1303</v>
      </c>
      <c r="Z16">
        <f t="shared" si="0"/>
        <v>1</v>
      </c>
      <c r="AA16">
        <f t="shared" si="1"/>
        <v>1</v>
      </c>
      <c r="AB16">
        <f t="shared" si="2"/>
        <v>0</v>
      </c>
      <c r="AC16">
        <f t="shared" si="3"/>
        <v>0</v>
      </c>
      <c r="AD16">
        <f t="shared" si="4"/>
        <v>0</v>
      </c>
      <c r="AE16">
        <f t="shared" si="5"/>
        <v>0</v>
      </c>
      <c r="AF16" s="38" t="str">
        <f t="shared" si="6"/>
        <v>SRSA</v>
      </c>
      <c r="AG16" s="38">
        <f t="shared" si="7"/>
        <v>0</v>
      </c>
      <c r="AH16" s="38">
        <f t="shared" si="8"/>
        <v>0</v>
      </c>
      <c r="AI16">
        <f t="shared" si="9"/>
        <v>1</v>
      </c>
      <c r="AJ16">
        <f t="shared" si="10"/>
        <v>0</v>
      </c>
      <c r="AK16">
        <f t="shared" si="11"/>
        <v>0</v>
      </c>
      <c r="AL16">
        <f t="shared" si="12"/>
        <v>0</v>
      </c>
      <c r="AM16">
        <f t="shared" si="13"/>
        <v>0</v>
      </c>
      <c r="AN16">
        <f t="shared" si="14"/>
        <v>0</v>
      </c>
      <c r="AO16">
        <f t="shared" si="15"/>
        <v>0</v>
      </c>
    </row>
    <row r="17" spans="1:41" ht="12.75">
      <c r="A17">
        <v>3002300</v>
      </c>
      <c r="B17">
        <v>1215</v>
      </c>
      <c r="C17" t="s">
        <v>102</v>
      </c>
      <c r="D17" t="s">
        <v>99</v>
      </c>
      <c r="E17" t="s">
        <v>103</v>
      </c>
      <c r="F17" s="35">
        <v>59065</v>
      </c>
      <c r="G17" s="3" t="s">
        <v>44</v>
      </c>
      <c r="H17">
        <v>4063334359</v>
      </c>
      <c r="I17" s="4">
        <v>7</v>
      </c>
      <c r="J17" s="4" t="s">
        <v>45</v>
      </c>
      <c r="K17" t="s">
        <v>46</v>
      </c>
      <c r="L17" s="36"/>
      <c r="M17" s="36">
        <v>114</v>
      </c>
      <c r="N17" s="36" t="s">
        <v>45</v>
      </c>
      <c r="O17" s="36" t="s">
        <v>45</v>
      </c>
      <c r="P17" s="37">
        <v>19.327731092</v>
      </c>
      <c r="Q17" t="s">
        <v>46</v>
      </c>
      <c r="R17" t="s">
        <v>46</v>
      </c>
      <c r="S17" t="s">
        <v>45</v>
      </c>
      <c r="T17" t="s">
        <v>46</v>
      </c>
      <c r="U17" s="36"/>
      <c r="V17" s="36">
        <v>18658</v>
      </c>
      <c r="W17" s="36">
        <v>2053</v>
      </c>
      <c r="X17" s="36">
        <v>2228</v>
      </c>
      <c r="Y17" s="36">
        <v>1402</v>
      </c>
      <c r="Z17">
        <f t="shared" si="0"/>
        <v>1</v>
      </c>
      <c r="AA17">
        <f t="shared" si="1"/>
        <v>1</v>
      </c>
      <c r="AB17">
        <f t="shared" si="2"/>
        <v>0</v>
      </c>
      <c r="AC17">
        <f t="shared" si="3"/>
        <v>0</v>
      </c>
      <c r="AD17">
        <f t="shared" si="4"/>
        <v>0</v>
      </c>
      <c r="AE17">
        <f t="shared" si="5"/>
        <v>0</v>
      </c>
      <c r="AF17" s="38" t="str">
        <f t="shared" si="6"/>
        <v>SRSA</v>
      </c>
      <c r="AG17" s="38">
        <f t="shared" si="7"/>
        <v>0</v>
      </c>
      <c r="AH17" s="38">
        <f t="shared" si="8"/>
        <v>0</v>
      </c>
      <c r="AI17">
        <f t="shared" si="9"/>
        <v>1</v>
      </c>
      <c r="AJ17">
        <f t="shared" si="10"/>
        <v>0</v>
      </c>
      <c r="AK17">
        <f t="shared" si="11"/>
        <v>0</v>
      </c>
      <c r="AL17">
        <f t="shared" si="12"/>
        <v>0</v>
      </c>
      <c r="AM17">
        <f t="shared" si="13"/>
        <v>0</v>
      </c>
      <c r="AN17">
        <f t="shared" si="14"/>
        <v>0</v>
      </c>
      <c r="AO17">
        <f t="shared" si="15"/>
        <v>0</v>
      </c>
    </row>
    <row r="18" spans="1:41" ht="12.75">
      <c r="A18">
        <v>3000008</v>
      </c>
      <c r="B18">
        <v>800</v>
      </c>
      <c r="C18" t="s">
        <v>53</v>
      </c>
      <c r="D18" t="s">
        <v>54</v>
      </c>
      <c r="E18" t="s">
        <v>55</v>
      </c>
      <c r="F18" s="35">
        <v>59003</v>
      </c>
      <c r="G18" s="3" t="s">
        <v>44</v>
      </c>
      <c r="H18">
        <v>4067842568</v>
      </c>
      <c r="I18" s="4">
        <v>7</v>
      </c>
      <c r="J18" s="4" t="s">
        <v>45</v>
      </c>
      <c r="K18" t="s">
        <v>46</v>
      </c>
      <c r="L18" s="36"/>
      <c r="M18" s="36">
        <v>50</v>
      </c>
      <c r="N18" s="36" t="s">
        <v>45</v>
      </c>
      <c r="O18" s="36" t="s">
        <v>45</v>
      </c>
      <c r="P18" s="37">
        <v>23.651452282</v>
      </c>
      <c r="Q18" t="s">
        <v>45</v>
      </c>
      <c r="R18" t="s">
        <v>46</v>
      </c>
      <c r="S18" t="s">
        <v>45</v>
      </c>
      <c r="T18" t="s">
        <v>46</v>
      </c>
      <c r="U18" s="36"/>
      <c r="V18" s="36">
        <v>32593</v>
      </c>
      <c r="W18" s="36">
        <v>4396</v>
      </c>
      <c r="X18" s="36">
        <v>4648</v>
      </c>
      <c r="Y18" s="36">
        <v>1455</v>
      </c>
      <c r="Z18">
        <f t="shared" si="0"/>
        <v>1</v>
      </c>
      <c r="AA18">
        <f t="shared" si="1"/>
        <v>1</v>
      </c>
      <c r="AB18">
        <f t="shared" si="2"/>
        <v>0</v>
      </c>
      <c r="AC18">
        <f t="shared" si="3"/>
        <v>0</v>
      </c>
      <c r="AD18">
        <f t="shared" si="4"/>
        <v>0</v>
      </c>
      <c r="AE18">
        <f t="shared" si="5"/>
        <v>0</v>
      </c>
      <c r="AF18" s="38" t="str">
        <f t="shared" si="6"/>
        <v>SRSA</v>
      </c>
      <c r="AG18" s="38">
        <f t="shared" si="7"/>
        <v>0</v>
      </c>
      <c r="AH18" s="38">
        <f t="shared" si="8"/>
        <v>0</v>
      </c>
      <c r="AI18">
        <f t="shared" si="9"/>
        <v>1</v>
      </c>
      <c r="AJ18">
        <f t="shared" si="10"/>
        <v>1</v>
      </c>
      <c r="AK18" t="str">
        <f t="shared" si="11"/>
        <v>Initial</v>
      </c>
      <c r="AL18" t="str">
        <f t="shared" si="12"/>
        <v>SRSA</v>
      </c>
      <c r="AM18">
        <f t="shared" si="13"/>
        <v>0</v>
      </c>
      <c r="AN18">
        <f t="shared" si="14"/>
        <v>0</v>
      </c>
      <c r="AO18">
        <f t="shared" si="15"/>
        <v>0</v>
      </c>
    </row>
    <row r="19" spans="1:41" ht="12.75">
      <c r="A19">
        <v>3002490</v>
      </c>
      <c r="B19">
        <v>498</v>
      </c>
      <c r="C19" t="s">
        <v>108</v>
      </c>
      <c r="D19" t="s">
        <v>109</v>
      </c>
      <c r="E19" t="s">
        <v>110</v>
      </c>
      <c r="F19" s="35">
        <v>59648</v>
      </c>
      <c r="G19" s="3">
        <v>8637</v>
      </c>
      <c r="H19">
        <v>4065623528</v>
      </c>
      <c r="I19" s="4">
        <v>7</v>
      </c>
      <c r="J19" s="4" t="s">
        <v>45</v>
      </c>
      <c r="K19" t="s">
        <v>46</v>
      </c>
      <c r="L19" s="36"/>
      <c r="M19" s="36">
        <v>30</v>
      </c>
      <c r="N19" s="36" t="s">
        <v>46</v>
      </c>
      <c r="O19" s="36" t="s">
        <v>45</v>
      </c>
      <c r="P19" s="37">
        <v>60</v>
      </c>
      <c r="Q19" t="s">
        <v>45</v>
      </c>
      <c r="R19" t="s">
        <v>45</v>
      </c>
      <c r="S19" t="s">
        <v>45</v>
      </c>
      <c r="T19" t="s">
        <v>46</v>
      </c>
      <c r="U19" s="36"/>
      <c r="V19" s="36">
        <v>633</v>
      </c>
      <c r="W19" s="36">
        <v>0</v>
      </c>
      <c r="X19" s="36">
        <v>138</v>
      </c>
      <c r="Y19" s="36">
        <v>627</v>
      </c>
      <c r="Z19">
        <f t="shared" si="0"/>
        <v>1</v>
      </c>
      <c r="AA19">
        <f t="shared" si="1"/>
        <v>1</v>
      </c>
      <c r="AB19">
        <f t="shared" si="2"/>
        <v>0</v>
      </c>
      <c r="AC19">
        <f t="shared" si="3"/>
        <v>0</v>
      </c>
      <c r="AD19">
        <f t="shared" si="4"/>
        <v>0</v>
      </c>
      <c r="AE19">
        <f t="shared" si="5"/>
        <v>0</v>
      </c>
      <c r="AF19" s="38" t="str">
        <f t="shared" si="6"/>
        <v>SRSA</v>
      </c>
      <c r="AG19" s="38">
        <f t="shared" si="7"/>
        <v>0</v>
      </c>
      <c r="AH19" s="38">
        <f t="shared" si="8"/>
        <v>0</v>
      </c>
      <c r="AI19">
        <f t="shared" si="9"/>
        <v>1</v>
      </c>
      <c r="AJ19">
        <f t="shared" si="10"/>
        <v>1</v>
      </c>
      <c r="AK19" t="str">
        <f t="shared" si="11"/>
        <v>Initial</v>
      </c>
      <c r="AL19" t="str">
        <f t="shared" si="12"/>
        <v>SRSA</v>
      </c>
      <c r="AM19">
        <f t="shared" si="13"/>
        <v>0</v>
      </c>
      <c r="AN19">
        <f t="shared" si="14"/>
        <v>0</v>
      </c>
      <c r="AO19">
        <f t="shared" si="15"/>
        <v>0</v>
      </c>
    </row>
    <row r="20" spans="1:41" ht="12.75">
      <c r="A20">
        <v>3002430</v>
      </c>
      <c r="B20">
        <v>502</v>
      </c>
      <c r="C20" t="s">
        <v>104</v>
      </c>
      <c r="D20" t="s">
        <v>105</v>
      </c>
      <c r="E20" t="s">
        <v>106</v>
      </c>
      <c r="F20" s="35">
        <v>59410</v>
      </c>
      <c r="G20" s="3" t="s">
        <v>44</v>
      </c>
      <c r="H20">
        <v>4065623384</v>
      </c>
      <c r="I20" s="4">
        <v>7</v>
      </c>
      <c r="J20" s="4" t="s">
        <v>45</v>
      </c>
      <c r="K20" t="s">
        <v>46</v>
      </c>
      <c r="L20" s="36"/>
      <c r="M20" s="36">
        <v>64</v>
      </c>
      <c r="N20" s="36" t="s">
        <v>46</v>
      </c>
      <c r="O20" s="36" t="s">
        <v>45</v>
      </c>
      <c r="P20" s="37">
        <v>36.470588235</v>
      </c>
      <c r="Q20" t="s">
        <v>45</v>
      </c>
      <c r="R20" t="s">
        <v>46</v>
      </c>
      <c r="S20" t="s">
        <v>45</v>
      </c>
      <c r="T20" t="s">
        <v>46</v>
      </c>
      <c r="U20" s="36"/>
      <c r="V20" s="36">
        <v>12635</v>
      </c>
      <c r="W20" s="36">
        <v>2447</v>
      </c>
      <c r="X20" s="36">
        <v>2162</v>
      </c>
      <c r="Y20" s="36">
        <v>1070</v>
      </c>
      <c r="Z20">
        <f t="shared" si="0"/>
        <v>1</v>
      </c>
      <c r="AA20">
        <f t="shared" si="1"/>
        <v>1</v>
      </c>
      <c r="AB20">
        <f t="shared" si="2"/>
        <v>0</v>
      </c>
      <c r="AC20">
        <f t="shared" si="3"/>
        <v>0</v>
      </c>
      <c r="AD20">
        <f t="shared" si="4"/>
        <v>0</v>
      </c>
      <c r="AE20">
        <f t="shared" si="5"/>
        <v>0</v>
      </c>
      <c r="AF20" s="38" t="str">
        <f t="shared" si="6"/>
        <v>SRSA</v>
      </c>
      <c r="AG20" s="38">
        <f t="shared" si="7"/>
        <v>0</v>
      </c>
      <c r="AH20" s="38">
        <f t="shared" si="8"/>
        <v>0</v>
      </c>
      <c r="AI20">
        <f t="shared" si="9"/>
        <v>1</v>
      </c>
      <c r="AJ20">
        <f t="shared" si="10"/>
        <v>1</v>
      </c>
      <c r="AK20" t="str">
        <f t="shared" si="11"/>
        <v>Initial</v>
      </c>
      <c r="AL20" t="str">
        <f t="shared" si="12"/>
        <v>SRSA</v>
      </c>
      <c r="AM20">
        <f t="shared" si="13"/>
        <v>0</v>
      </c>
      <c r="AN20">
        <f t="shared" si="14"/>
        <v>0</v>
      </c>
      <c r="AO20">
        <f t="shared" si="15"/>
        <v>0</v>
      </c>
    </row>
    <row r="21" spans="1:41" ht="12.75">
      <c r="A21">
        <v>3002450</v>
      </c>
      <c r="B21">
        <v>503</v>
      </c>
      <c r="C21" t="s">
        <v>107</v>
      </c>
      <c r="D21" t="s">
        <v>105</v>
      </c>
      <c r="E21" t="s">
        <v>106</v>
      </c>
      <c r="F21" s="35">
        <v>59410</v>
      </c>
      <c r="G21" s="3" t="s">
        <v>44</v>
      </c>
      <c r="H21">
        <v>4065623384</v>
      </c>
      <c r="I21" s="4">
        <v>7</v>
      </c>
      <c r="J21" s="4" t="s">
        <v>45</v>
      </c>
      <c r="K21" t="s">
        <v>46</v>
      </c>
      <c r="L21" s="36"/>
      <c r="M21" s="36">
        <v>35</v>
      </c>
      <c r="N21" s="36" t="s">
        <v>46</v>
      </c>
      <c r="O21" s="36" t="s">
        <v>45</v>
      </c>
      <c r="P21" s="37">
        <v>26.666666667</v>
      </c>
      <c r="Q21" t="s">
        <v>45</v>
      </c>
      <c r="R21" t="s">
        <v>46</v>
      </c>
      <c r="S21" t="s">
        <v>45</v>
      </c>
      <c r="T21" t="s">
        <v>46</v>
      </c>
      <c r="U21" s="36"/>
      <c r="V21" s="36">
        <v>2953</v>
      </c>
      <c r="W21" s="36">
        <v>0</v>
      </c>
      <c r="X21" s="36">
        <v>184</v>
      </c>
      <c r="Y21" s="36">
        <v>471</v>
      </c>
      <c r="Z21">
        <f t="shared" si="0"/>
        <v>1</v>
      </c>
      <c r="AA21">
        <f t="shared" si="1"/>
        <v>1</v>
      </c>
      <c r="AB21">
        <f t="shared" si="2"/>
        <v>0</v>
      </c>
      <c r="AC21">
        <f t="shared" si="3"/>
        <v>0</v>
      </c>
      <c r="AD21">
        <f t="shared" si="4"/>
        <v>0</v>
      </c>
      <c r="AE21">
        <f t="shared" si="5"/>
        <v>0</v>
      </c>
      <c r="AF21" s="38" t="str">
        <f t="shared" si="6"/>
        <v>SRSA</v>
      </c>
      <c r="AG21" s="38">
        <f t="shared" si="7"/>
        <v>0</v>
      </c>
      <c r="AH21" s="38">
        <f t="shared" si="8"/>
        <v>0</v>
      </c>
      <c r="AI21">
        <f t="shared" si="9"/>
        <v>1</v>
      </c>
      <c r="AJ21">
        <f t="shared" si="10"/>
        <v>1</v>
      </c>
      <c r="AK21" t="str">
        <f t="shared" si="11"/>
        <v>Initial</v>
      </c>
      <c r="AL21" t="str">
        <f t="shared" si="12"/>
        <v>SRSA</v>
      </c>
      <c r="AM21">
        <f t="shared" si="13"/>
        <v>0</v>
      </c>
      <c r="AN21">
        <f t="shared" si="14"/>
        <v>0</v>
      </c>
      <c r="AO21">
        <f t="shared" si="15"/>
        <v>0</v>
      </c>
    </row>
    <row r="22" spans="1:41" ht="12.75">
      <c r="A22">
        <v>3002550</v>
      </c>
      <c r="B22">
        <v>720</v>
      </c>
      <c r="C22" t="s">
        <v>111</v>
      </c>
      <c r="D22" t="s">
        <v>112</v>
      </c>
      <c r="E22" t="s">
        <v>113</v>
      </c>
      <c r="F22" s="35">
        <v>59713</v>
      </c>
      <c r="G22" s="3" t="s">
        <v>44</v>
      </c>
      <c r="H22">
        <v>4064926707</v>
      </c>
      <c r="I22" s="4">
        <v>7</v>
      </c>
      <c r="J22" s="4" t="s">
        <v>45</v>
      </c>
      <c r="K22" t="s">
        <v>46</v>
      </c>
      <c r="L22" s="36"/>
      <c r="M22" s="36">
        <v>42</v>
      </c>
      <c r="N22" s="36" t="s">
        <v>45</v>
      </c>
      <c r="O22" s="36" t="s">
        <v>45</v>
      </c>
      <c r="P22" s="37">
        <v>33.333333333</v>
      </c>
      <c r="Q22" t="s">
        <v>45</v>
      </c>
      <c r="R22" t="s">
        <v>45</v>
      </c>
      <c r="S22" t="s">
        <v>45</v>
      </c>
      <c r="T22" t="s">
        <v>46</v>
      </c>
      <c r="U22" s="36"/>
      <c r="V22" s="36">
        <v>2226</v>
      </c>
      <c r="W22" s="36">
        <v>0</v>
      </c>
      <c r="X22" s="36">
        <v>205</v>
      </c>
      <c r="Y22" s="36">
        <v>734</v>
      </c>
      <c r="Z22">
        <f t="shared" si="0"/>
        <v>1</v>
      </c>
      <c r="AA22">
        <f t="shared" si="1"/>
        <v>1</v>
      </c>
      <c r="AB22">
        <f t="shared" si="2"/>
        <v>0</v>
      </c>
      <c r="AC22">
        <f t="shared" si="3"/>
        <v>0</v>
      </c>
      <c r="AD22">
        <f t="shared" si="4"/>
        <v>0</v>
      </c>
      <c r="AE22">
        <f t="shared" si="5"/>
        <v>0</v>
      </c>
      <c r="AF22" s="38" t="str">
        <f t="shared" si="6"/>
        <v>SRSA</v>
      </c>
      <c r="AG22" s="38">
        <f t="shared" si="7"/>
        <v>0</v>
      </c>
      <c r="AH22" s="38">
        <f t="shared" si="8"/>
        <v>0</v>
      </c>
      <c r="AI22">
        <f t="shared" si="9"/>
        <v>1</v>
      </c>
      <c r="AJ22">
        <f t="shared" si="10"/>
        <v>1</v>
      </c>
      <c r="AK22" t="str">
        <f t="shared" si="11"/>
        <v>Initial</v>
      </c>
      <c r="AL22" t="str">
        <f t="shared" si="12"/>
        <v>SRSA</v>
      </c>
      <c r="AM22">
        <f t="shared" si="13"/>
        <v>0</v>
      </c>
      <c r="AN22">
        <f t="shared" si="14"/>
        <v>0</v>
      </c>
      <c r="AO22">
        <f t="shared" si="15"/>
        <v>0</v>
      </c>
    </row>
    <row r="23" spans="1:41" ht="12.75">
      <c r="A23">
        <v>3002570</v>
      </c>
      <c r="B23">
        <v>1218</v>
      </c>
      <c r="C23" t="s">
        <v>114</v>
      </c>
      <c r="D23" t="s">
        <v>115</v>
      </c>
      <c r="E23" t="s">
        <v>116</v>
      </c>
      <c r="F23" s="35">
        <v>59032</v>
      </c>
      <c r="G23" s="3" t="s">
        <v>44</v>
      </c>
      <c r="H23">
        <v>4064282368</v>
      </c>
      <c r="I23" s="4">
        <v>7</v>
      </c>
      <c r="J23" s="4" t="s">
        <v>45</v>
      </c>
      <c r="K23" t="s">
        <v>46</v>
      </c>
      <c r="L23" s="36"/>
      <c r="M23" s="36">
        <v>12</v>
      </c>
      <c r="N23" s="36" t="s">
        <v>45</v>
      </c>
      <c r="O23" s="36" t="s">
        <v>45</v>
      </c>
      <c r="P23" s="37">
        <v>33.333333333</v>
      </c>
      <c r="Q23" t="s">
        <v>45</v>
      </c>
      <c r="R23" t="s">
        <v>45</v>
      </c>
      <c r="S23" t="s">
        <v>45</v>
      </c>
      <c r="T23" t="s">
        <v>46</v>
      </c>
      <c r="U23" s="36"/>
      <c r="V23" s="36">
        <v>253</v>
      </c>
      <c r="W23" s="36">
        <v>0</v>
      </c>
      <c r="X23" s="36">
        <v>54</v>
      </c>
      <c r="Y23" s="36">
        <v>545</v>
      </c>
      <c r="Z23">
        <f t="shared" si="0"/>
        <v>1</v>
      </c>
      <c r="AA23">
        <f t="shared" si="1"/>
        <v>1</v>
      </c>
      <c r="AB23">
        <f t="shared" si="2"/>
        <v>0</v>
      </c>
      <c r="AC23">
        <f t="shared" si="3"/>
        <v>0</v>
      </c>
      <c r="AD23">
        <f t="shared" si="4"/>
        <v>0</v>
      </c>
      <c r="AE23">
        <f t="shared" si="5"/>
        <v>0</v>
      </c>
      <c r="AF23" s="38" t="str">
        <f t="shared" si="6"/>
        <v>SRSA</v>
      </c>
      <c r="AG23" s="38">
        <f t="shared" si="7"/>
        <v>0</v>
      </c>
      <c r="AH23" s="38">
        <f t="shared" si="8"/>
        <v>0</v>
      </c>
      <c r="AI23">
        <f t="shared" si="9"/>
        <v>1</v>
      </c>
      <c r="AJ23">
        <f t="shared" si="10"/>
        <v>1</v>
      </c>
      <c r="AK23" t="str">
        <f t="shared" si="11"/>
        <v>Initial</v>
      </c>
      <c r="AL23" t="str">
        <f t="shared" si="12"/>
        <v>SRSA</v>
      </c>
      <c r="AM23">
        <f t="shared" si="13"/>
        <v>0</v>
      </c>
      <c r="AN23">
        <f t="shared" si="14"/>
        <v>0</v>
      </c>
      <c r="AO23">
        <f t="shared" si="15"/>
        <v>0</v>
      </c>
    </row>
    <row r="24" spans="1:41" ht="12.75">
      <c r="A24">
        <v>3002640</v>
      </c>
      <c r="B24">
        <v>785</v>
      </c>
      <c r="C24" t="s">
        <v>117</v>
      </c>
      <c r="D24" t="s">
        <v>118</v>
      </c>
      <c r="E24" t="s">
        <v>119</v>
      </c>
      <c r="F24" s="35">
        <v>59212</v>
      </c>
      <c r="G24" s="3" t="s">
        <v>44</v>
      </c>
      <c r="H24">
        <v>4067692321</v>
      </c>
      <c r="I24" s="4">
        <v>7</v>
      </c>
      <c r="J24" s="4" t="s">
        <v>45</v>
      </c>
      <c r="K24" t="s">
        <v>46</v>
      </c>
      <c r="L24" s="36"/>
      <c r="M24" s="36">
        <v>70</v>
      </c>
      <c r="N24" s="36" t="s">
        <v>45</v>
      </c>
      <c r="O24" s="36" t="s">
        <v>45</v>
      </c>
      <c r="P24" s="37">
        <v>21.538461538</v>
      </c>
      <c r="Q24" t="s">
        <v>45</v>
      </c>
      <c r="R24" t="s">
        <v>46</v>
      </c>
      <c r="S24" t="s">
        <v>45</v>
      </c>
      <c r="T24" t="s">
        <v>46</v>
      </c>
      <c r="U24" s="36"/>
      <c r="V24" s="36">
        <v>10248</v>
      </c>
      <c r="W24" s="36">
        <v>1385</v>
      </c>
      <c r="X24" s="36">
        <v>1225</v>
      </c>
      <c r="Y24" s="36">
        <v>1283</v>
      </c>
      <c r="Z24">
        <f t="shared" si="0"/>
        <v>1</v>
      </c>
      <c r="AA24">
        <f t="shared" si="1"/>
        <v>1</v>
      </c>
      <c r="AB24">
        <f t="shared" si="2"/>
        <v>0</v>
      </c>
      <c r="AC24">
        <f t="shared" si="3"/>
        <v>0</v>
      </c>
      <c r="AD24">
        <f t="shared" si="4"/>
        <v>0</v>
      </c>
      <c r="AE24">
        <f t="shared" si="5"/>
        <v>0</v>
      </c>
      <c r="AF24" s="38" t="str">
        <f t="shared" si="6"/>
        <v>SRSA</v>
      </c>
      <c r="AG24" s="38">
        <f t="shared" si="7"/>
        <v>0</v>
      </c>
      <c r="AH24" s="38">
        <f t="shared" si="8"/>
        <v>0</v>
      </c>
      <c r="AI24">
        <f t="shared" si="9"/>
        <v>1</v>
      </c>
      <c r="AJ24">
        <f t="shared" si="10"/>
        <v>1</v>
      </c>
      <c r="AK24" t="str">
        <f t="shared" si="11"/>
        <v>Initial</v>
      </c>
      <c r="AL24" t="str">
        <f t="shared" si="12"/>
        <v>SRSA</v>
      </c>
      <c r="AM24">
        <f t="shared" si="13"/>
        <v>0</v>
      </c>
      <c r="AN24">
        <f t="shared" si="14"/>
        <v>0</v>
      </c>
      <c r="AO24">
        <f t="shared" si="15"/>
        <v>0</v>
      </c>
    </row>
    <row r="25" spans="1:41" ht="12.75">
      <c r="A25">
        <v>3002730</v>
      </c>
      <c r="B25">
        <v>244</v>
      </c>
      <c r="C25" t="s">
        <v>120</v>
      </c>
      <c r="D25" t="s">
        <v>121</v>
      </c>
      <c r="E25" t="s">
        <v>122</v>
      </c>
      <c r="F25" s="35">
        <v>59313</v>
      </c>
      <c r="G25" s="3" t="s">
        <v>44</v>
      </c>
      <c r="H25">
        <v>4067782577</v>
      </c>
      <c r="I25" s="4">
        <v>7</v>
      </c>
      <c r="J25" s="4" t="s">
        <v>45</v>
      </c>
      <c r="K25" t="s">
        <v>46</v>
      </c>
      <c r="L25" s="36"/>
      <c r="M25" s="36">
        <v>424</v>
      </c>
      <c r="N25" s="36" t="s">
        <v>45</v>
      </c>
      <c r="O25" s="36" t="s">
        <v>45</v>
      </c>
      <c r="P25" s="37">
        <v>15.895372233</v>
      </c>
      <c r="Q25" t="s">
        <v>46</v>
      </c>
      <c r="R25" t="s">
        <v>46</v>
      </c>
      <c r="S25" t="s">
        <v>45</v>
      </c>
      <c r="T25" t="s">
        <v>46</v>
      </c>
      <c r="U25" s="36"/>
      <c r="V25" s="36">
        <v>28248</v>
      </c>
      <c r="W25" s="36">
        <v>2986</v>
      </c>
      <c r="X25" s="36">
        <v>4556</v>
      </c>
      <c r="Y25" s="36">
        <v>4304</v>
      </c>
      <c r="Z25">
        <f t="shared" si="0"/>
        <v>1</v>
      </c>
      <c r="AA25">
        <f t="shared" si="1"/>
        <v>1</v>
      </c>
      <c r="AB25">
        <f t="shared" si="2"/>
        <v>0</v>
      </c>
      <c r="AC25">
        <f t="shared" si="3"/>
        <v>0</v>
      </c>
      <c r="AD25">
        <f t="shared" si="4"/>
        <v>0</v>
      </c>
      <c r="AE25">
        <f t="shared" si="5"/>
        <v>0</v>
      </c>
      <c r="AF25" s="38" t="str">
        <f t="shared" si="6"/>
        <v>SRSA</v>
      </c>
      <c r="AG25" s="38">
        <f t="shared" si="7"/>
        <v>0</v>
      </c>
      <c r="AH25" s="38">
        <f t="shared" si="8"/>
        <v>0</v>
      </c>
      <c r="AI25">
        <f t="shared" si="9"/>
        <v>1</v>
      </c>
      <c r="AJ25">
        <f t="shared" si="10"/>
        <v>0</v>
      </c>
      <c r="AK25">
        <f t="shared" si="11"/>
        <v>0</v>
      </c>
      <c r="AL25">
        <f t="shared" si="12"/>
        <v>0</v>
      </c>
      <c r="AM25">
        <f t="shared" si="13"/>
        <v>0</v>
      </c>
      <c r="AN25">
        <f t="shared" si="14"/>
        <v>0</v>
      </c>
      <c r="AO25">
        <f t="shared" si="15"/>
        <v>0</v>
      </c>
    </row>
    <row r="26" spans="1:41" ht="12.75">
      <c r="A26">
        <v>3002820</v>
      </c>
      <c r="B26">
        <v>455</v>
      </c>
      <c r="C26" t="s">
        <v>123</v>
      </c>
      <c r="D26" t="s">
        <v>124</v>
      </c>
      <c r="E26" t="s">
        <v>125</v>
      </c>
      <c r="F26" s="35">
        <v>59631</v>
      </c>
      <c r="G26" s="3" t="s">
        <v>44</v>
      </c>
      <c r="H26">
        <v>4062253216</v>
      </c>
      <c r="I26" s="4">
        <v>7</v>
      </c>
      <c r="J26" s="4" t="s">
        <v>45</v>
      </c>
      <c r="K26" t="s">
        <v>46</v>
      </c>
      <c r="L26" s="36"/>
      <c r="M26" s="36">
        <v>16</v>
      </c>
      <c r="N26" s="36" t="s">
        <v>45</v>
      </c>
      <c r="O26" s="36" t="s">
        <v>45</v>
      </c>
      <c r="P26" s="37">
        <v>53.191489362</v>
      </c>
      <c r="Q26" t="s">
        <v>45</v>
      </c>
      <c r="R26" t="s">
        <v>46</v>
      </c>
      <c r="S26" t="s">
        <v>45</v>
      </c>
      <c r="T26" t="s">
        <v>46</v>
      </c>
      <c r="U26" s="36"/>
      <c r="V26" s="36">
        <v>2094</v>
      </c>
      <c r="W26" s="36">
        <v>0</v>
      </c>
      <c r="X26" s="36">
        <v>75</v>
      </c>
      <c r="Y26" s="36">
        <v>602</v>
      </c>
      <c r="Z26">
        <f t="shared" si="0"/>
        <v>1</v>
      </c>
      <c r="AA26">
        <f t="shared" si="1"/>
        <v>1</v>
      </c>
      <c r="AB26">
        <f t="shared" si="2"/>
        <v>0</v>
      </c>
      <c r="AC26">
        <f t="shared" si="3"/>
        <v>0</v>
      </c>
      <c r="AD26">
        <f t="shared" si="4"/>
        <v>0</v>
      </c>
      <c r="AE26">
        <f t="shared" si="5"/>
        <v>0</v>
      </c>
      <c r="AF26" s="38" t="str">
        <f t="shared" si="6"/>
        <v>SRSA</v>
      </c>
      <c r="AG26" s="38">
        <f t="shared" si="7"/>
        <v>0</v>
      </c>
      <c r="AH26" s="38">
        <f t="shared" si="8"/>
        <v>0</v>
      </c>
      <c r="AI26">
        <f t="shared" si="9"/>
        <v>1</v>
      </c>
      <c r="AJ26">
        <f t="shared" si="10"/>
        <v>1</v>
      </c>
      <c r="AK26" t="str">
        <f t="shared" si="11"/>
        <v>Initial</v>
      </c>
      <c r="AL26" t="str">
        <f t="shared" si="12"/>
        <v>SRSA</v>
      </c>
      <c r="AM26">
        <f t="shared" si="13"/>
        <v>0</v>
      </c>
      <c r="AN26">
        <f t="shared" si="14"/>
        <v>0</v>
      </c>
      <c r="AO26">
        <f t="shared" si="15"/>
        <v>0</v>
      </c>
    </row>
    <row r="27" spans="1:41" ht="12.75">
      <c r="A27">
        <v>3003000</v>
      </c>
      <c r="B27">
        <v>48</v>
      </c>
      <c r="C27" t="s">
        <v>129</v>
      </c>
      <c r="D27" t="s">
        <v>130</v>
      </c>
      <c r="E27" t="s">
        <v>131</v>
      </c>
      <c r="F27" s="35">
        <v>59523</v>
      </c>
      <c r="G27" s="3" t="s">
        <v>44</v>
      </c>
      <c r="H27">
        <v>4063953568</v>
      </c>
      <c r="I27" s="4">
        <v>7</v>
      </c>
      <c r="J27" s="4" t="s">
        <v>45</v>
      </c>
      <c r="K27" t="s">
        <v>46</v>
      </c>
      <c r="L27" s="36"/>
      <c r="M27" s="36">
        <v>8</v>
      </c>
      <c r="N27" s="36" t="s">
        <v>45</v>
      </c>
      <c r="O27" s="36" t="s">
        <v>45</v>
      </c>
      <c r="P27" s="37">
        <v>57.142857143</v>
      </c>
      <c r="Q27" t="s">
        <v>45</v>
      </c>
      <c r="R27" t="s">
        <v>46</v>
      </c>
      <c r="S27" t="s">
        <v>45</v>
      </c>
      <c r="T27" t="s">
        <v>46</v>
      </c>
      <c r="U27" s="36"/>
      <c r="V27" s="36">
        <v>1264</v>
      </c>
      <c r="W27" s="36">
        <v>0</v>
      </c>
      <c r="X27" s="36">
        <v>21</v>
      </c>
      <c r="Y27" s="36">
        <v>549</v>
      </c>
      <c r="Z27">
        <f t="shared" si="0"/>
        <v>1</v>
      </c>
      <c r="AA27">
        <f t="shared" si="1"/>
        <v>1</v>
      </c>
      <c r="AB27">
        <f t="shared" si="2"/>
        <v>0</v>
      </c>
      <c r="AC27">
        <f t="shared" si="3"/>
        <v>0</v>
      </c>
      <c r="AD27">
        <f t="shared" si="4"/>
        <v>0</v>
      </c>
      <c r="AE27">
        <f t="shared" si="5"/>
        <v>0</v>
      </c>
      <c r="AF27" s="38" t="str">
        <f t="shared" si="6"/>
        <v>SRSA</v>
      </c>
      <c r="AG27" s="38">
        <f t="shared" si="7"/>
        <v>0</v>
      </c>
      <c r="AH27" s="38">
        <f t="shared" si="8"/>
        <v>0</v>
      </c>
      <c r="AI27">
        <f t="shared" si="9"/>
        <v>1</v>
      </c>
      <c r="AJ27">
        <f t="shared" si="10"/>
        <v>1</v>
      </c>
      <c r="AK27" t="str">
        <f t="shared" si="11"/>
        <v>Initial</v>
      </c>
      <c r="AL27" t="str">
        <f t="shared" si="12"/>
        <v>SRSA</v>
      </c>
      <c r="AM27">
        <f t="shared" si="13"/>
        <v>0</v>
      </c>
      <c r="AN27">
        <f t="shared" si="14"/>
        <v>0</v>
      </c>
      <c r="AO27">
        <f t="shared" si="15"/>
        <v>0</v>
      </c>
    </row>
    <row r="28" spans="1:41" ht="12.75">
      <c r="A28">
        <v>3003090</v>
      </c>
      <c r="B28">
        <v>6</v>
      </c>
      <c r="C28" t="s">
        <v>962</v>
      </c>
      <c r="D28" t="s">
        <v>963</v>
      </c>
      <c r="E28" t="s">
        <v>451</v>
      </c>
      <c r="F28" s="35">
        <v>59725</v>
      </c>
      <c r="G28" s="3" t="s">
        <v>44</v>
      </c>
      <c r="H28">
        <v>4066832361</v>
      </c>
      <c r="I28" s="4">
        <v>6</v>
      </c>
      <c r="J28" s="4" t="s">
        <v>46</v>
      </c>
      <c r="K28" t="s">
        <v>46</v>
      </c>
      <c r="L28" s="36"/>
      <c r="M28" s="36">
        <v>389</v>
      </c>
      <c r="N28" s="36" t="s">
        <v>45</v>
      </c>
      <c r="O28" s="36" t="s">
        <v>46</v>
      </c>
      <c r="P28" s="37">
        <v>16.176470588</v>
      </c>
      <c r="Q28" t="s">
        <v>46</v>
      </c>
      <c r="R28" t="s">
        <v>45</v>
      </c>
      <c r="S28" t="s">
        <v>45</v>
      </c>
      <c r="T28" t="s">
        <v>46</v>
      </c>
      <c r="U28" s="36"/>
      <c r="V28" s="36">
        <v>29378</v>
      </c>
      <c r="W28" s="36">
        <v>3290</v>
      </c>
      <c r="X28" s="36">
        <v>4359</v>
      </c>
      <c r="Y28" s="36">
        <v>4074</v>
      </c>
      <c r="Z28">
        <f t="shared" si="0"/>
        <v>0</v>
      </c>
      <c r="AA28">
        <f t="shared" si="1"/>
        <v>1</v>
      </c>
      <c r="AB28">
        <f t="shared" si="2"/>
        <v>0</v>
      </c>
      <c r="AC28">
        <f t="shared" si="3"/>
        <v>0</v>
      </c>
      <c r="AD28">
        <f t="shared" si="4"/>
        <v>0</v>
      </c>
      <c r="AE28">
        <f t="shared" si="5"/>
        <v>0</v>
      </c>
      <c r="AF28" s="38">
        <f t="shared" si="6"/>
        <v>0</v>
      </c>
      <c r="AG28" s="38">
        <f t="shared" si="7"/>
        <v>0</v>
      </c>
      <c r="AH28" s="38">
        <f t="shared" si="8"/>
        <v>0</v>
      </c>
      <c r="AI28">
        <f t="shared" si="9"/>
        <v>1</v>
      </c>
      <c r="AJ28">
        <f t="shared" si="10"/>
        <v>0</v>
      </c>
      <c r="AK28">
        <f t="shared" si="11"/>
        <v>0</v>
      </c>
      <c r="AL28">
        <f t="shared" si="12"/>
        <v>0</v>
      </c>
      <c r="AM28">
        <f t="shared" si="13"/>
        <v>0</v>
      </c>
      <c r="AN28">
        <f t="shared" si="14"/>
        <v>0</v>
      </c>
      <c r="AO28">
        <f t="shared" si="15"/>
        <v>0</v>
      </c>
    </row>
    <row r="29" spans="1:41" ht="12.75">
      <c r="A29">
        <v>3003270</v>
      </c>
      <c r="B29">
        <v>76</v>
      </c>
      <c r="C29" t="s">
        <v>132</v>
      </c>
      <c r="D29" t="s">
        <v>133</v>
      </c>
      <c r="E29" t="s">
        <v>134</v>
      </c>
      <c r="F29" s="35">
        <v>59008</v>
      </c>
      <c r="G29" s="3" t="s">
        <v>44</v>
      </c>
      <c r="H29">
        <v>4066643319</v>
      </c>
      <c r="I29" s="4">
        <v>7</v>
      </c>
      <c r="J29" s="4" t="s">
        <v>45</v>
      </c>
      <c r="K29" t="s">
        <v>46</v>
      </c>
      <c r="L29" s="36"/>
      <c r="M29" s="36">
        <v>99</v>
      </c>
      <c r="N29" s="36" t="s">
        <v>45</v>
      </c>
      <c r="O29" s="36" t="s">
        <v>45</v>
      </c>
      <c r="P29" s="37">
        <v>14.035087719</v>
      </c>
      <c r="Q29" t="s">
        <v>46</v>
      </c>
      <c r="R29" t="s">
        <v>45</v>
      </c>
      <c r="S29" t="s">
        <v>45</v>
      </c>
      <c r="T29" t="s">
        <v>46</v>
      </c>
      <c r="U29" s="36"/>
      <c r="V29" s="36">
        <v>11842</v>
      </c>
      <c r="W29" s="36">
        <v>1356</v>
      </c>
      <c r="X29" s="36">
        <v>1500</v>
      </c>
      <c r="Y29" s="36">
        <v>1488</v>
      </c>
      <c r="Z29">
        <f t="shared" si="0"/>
        <v>1</v>
      </c>
      <c r="AA29">
        <f t="shared" si="1"/>
        <v>1</v>
      </c>
      <c r="AB29">
        <f t="shared" si="2"/>
        <v>0</v>
      </c>
      <c r="AC29">
        <f t="shared" si="3"/>
        <v>0</v>
      </c>
      <c r="AD29">
        <f t="shared" si="4"/>
        <v>0</v>
      </c>
      <c r="AE29">
        <f t="shared" si="5"/>
        <v>0</v>
      </c>
      <c r="AF29" s="38" t="str">
        <f t="shared" si="6"/>
        <v>SRSA</v>
      </c>
      <c r="AG29" s="38">
        <f t="shared" si="7"/>
        <v>0</v>
      </c>
      <c r="AH29" s="38">
        <f t="shared" si="8"/>
        <v>0</v>
      </c>
      <c r="AI29">
        <f t="shared" si="9"/>
        <v>1</v>
      </c>
      <c r="AJ29">
        <f t="shared" si="10"/>
        <v>0</v>
      </c>
      <c r="AK29">
        <f t="shared" si="11"/>
        <v>0</v>
      </c>
      <c r="AL29">
        <f t="shared" si="12"/>
        <v>0</v>
      </c>
      <c r="AM29">
        <f t="shared" si="13"/>
        <v>0</v>
      </c>
      <c r="AN29">
        <f t="shared" si="14"/>
        <v>0</v>
      </c>
      <c r="AO29">
        <f t="shared" si="15"/>
        <v>0</v>
      </c>
    </row>
    <row r="30" spans="1:41" ht="12.75">
      <c r="A30">
        <v>3003290</v>
      </c>
      <c r="B30">
        <v>368</v>
      </c>
      <c r="C30" t="s">
        <v>964</v>
      </c>
      <c r="D30" t="s">
        <v>965</v>
      </c>
      <c r="E30" t="s">
        <v>660</v>
      </c>
      <c r="F30" s="35">
        <v>59714</v>
      </c>
      <c r="G30" s="3" t="s">
        <v>44</v>
      </c>
      <c r="H30">
        <v>4063886951</v>
      </c>
      <c r="I30" s="4" t="s">
        <v>924</v>
      </c>
      <c r="J30" s="4" t="s">
        <v>46</v>
      </c>
      <c r="K30" t="s">
        <v>46</v>
      </c>
      <c r="L30" s="36"/>
      <c r="M30" s="36">
        <v>1648</v>
      </c>
      <c r="N30" s="36" t="s">
        <v>46</v>
      </c>
      <c r="O30" s="36" t="s">
        <v>46</v>
      </c>
      <c r="P30" s="37">
        <v>11.135018827</v>
      </c>
      <c r="Q30" t="s">
        <v>46</v>
      </c>
      <c r="R30" t="s">
        <v>46</v>
      </c>
      <c r="S30" t="s">
        <v>45</v>
      </c>
      <c r="T30" t="s">
        <v>46</v>
      </c>
      <c r="U30" s="36"/>
      <c r="V30" s="36">
        <v>102766</v>
      </c>
      <c r="W30" s="36">
        <v>10134</v>
      </c>
      <c r="X30" s="36">
        <v>14500</v>
      </c>
      <c r="Y30" s="36">
        <v>15312</v>
      </c>
      <c r="Z30">
        <f t="shared" si="0"/>
        <v>0</v>
      </c>
      <c r="AA30">
        <f t="shared" si="1"/>
        <v>0</v>
      </c>
      <c r="AB30">
        <f t="shared" si="2"/>
        <v>0</v>
      </c>
      <c r="AC30">
        <f t="shared" si="3"/>
        <v>0</v>
      </c>
      <c r="AD30">
        <f t="shared" si="4"/>
        <v>0</v>
      </c>
      <c r="AE30">
        <f t="shared" si="5"/>
        <v>0</v>
      </c>
      <c r="AF30" s="38">
        <f t="shared" si="6"/>
        <v>0</v>
      </c>
      <c r="AG30" s="38">
        <f t="shared" si="7"/>
        <v>0</v>
      </c>
      <c r="AH30" s="38">
        <f t="shared" si="8"/>
        <v>0</v>
      </c>
      <c r="AI30">
        <f t="shared" si="9"/>
        <v>1</v>
      </c>
      <c r="AJ30">
        <f t="shared" si="10"/>
        <v>0</v>
      </c>
      <c r="AK30">
        <f t="shared" si="11"/>
        <v>0</v>
      </c>
      <c r="AL30">
        <f t="shared" si="12"/>
        <v>0</v>
      </c>
      <c r="AM30">
        <f t="shared" si="13"/>
        <v>0</v>
      </c>
      <c r="AN30">
        <f t="shared" si="14"/>
        <v>0</v>
      </c>
      <c r="AO30">
        <f t="shared" si="15"/>
        <v>0</v>
      </c>
    </row>
    <row r="31" spans="1:41" ht="12.75">
      <c r="A31">
        <v>3003330</v>
      </c>
      <c r="B31">
        <v>369</v>
      </c>
      <c r="C31" t="s">
        <v>966</v>
      </c>
      <c r="D31" t="s">
        <v>965</v>
      </c>
      <c r="E31" t="s">
        <v>660</v>
      </c>
      <c r="F31" s="35">
        <v>59714</v>
      </c>
      <c r="G31" s="3" t="s">
        <v>44</v>
      </c>
      <c r="H31">
        <v>4063886951</v>
      </c>
      <c r="I31" s="4">
        <v>6</v>
      </c>
      <c r="J31" s="4" t="s">
        <v>46</v>
      </c>
      <c r="K31" t="s">
        <v>46</v>
      </c>
      <c r="L31" s="36" t="s">
        <v>44</v>
      </c>
      <c r="M31" s="36">
        <v>684</v>
      </c>
      <c r="N31" s="36" t="s">
        <v>46</v>
      </c>
      <c r="O31" s="36" t="s">
        <v>46</v>
      </c>
      <c r="P31" s="37">
        <v>6.0734463277</v>
      </c>
      <c r="Q31" t="s">
        <v>46</v>
      </c>
      <c r="R31" t="s">
        <v>46</v>
      </c>
      <c r="S31" t="s">
        <v>45</v>
      </c>
      <c r="T31" t="s">
        <v>46</v>
      </c>
      <c r="U31" s="36"/>
      <c r="V31" s="36">
        <v>26495</v>
      </c>
      <c r="W31" s="36">
        <v>1604</v>
      </c>
      <c r="X31" s="36">
        <v>4154</v>
      </c>
      <c r="Y31" s="36">
        <v>6156</v>
      </c>
      <c r="Z31">
        <f t="shared" si="0"/>
        <v>0</v>
      </c>
      <c r="AA31">
        <f t="shared" si="1"/>
        <v>0</v>
      </c>
      <c r="AB31">
        <f t="shared" si="2"/>
        <v>0</v>
      </c>
      <c r="AC31">
        <f t="shared" si="3"/>
        <v>0</v>
      </c>
      <c r="AD31">
        <f t="shared" si="4"/>
        <v>0</v>
      </c>
      <c r="AE31">
        <f t="shared" si="5"/>
        <v>0</v>
      </c>
      <c r="AF31" s="38">
        <f t="shared" si="6"/>
        <v>0</v>
      </c>
      <c r="AG31" s="38">
        <f t="shared" si="7"/>
        <v>0</v>
      </c>
      <c r="AH31" s="38">
        <f t="shared" si="8"/>
        <v>0</v>
      </c>
      <c r="AI31">
        <f t="shared" si="9"/>
        <v>1</v>
      </c>
      <c r="AJ31">
        <f t="shared" si="10"/>
        <v>0</v>
      </c>
      <c r="AK31">
        <f t="shared" si="11"/>
        <v>0</v>
      </c>
      <c r="AL31">
        <f t="shared" si="12"/>
        <v>0</v>
      </c>
      <c r="AM31">
        <f t="shared" si="13"/>
        <v>0</v>
      </c>
      <c r="AN31">
        <f t="shared" si="14"/>
        <v>0</v>
      </c>
      <c r="AO31">
        <f t="shared" si="15"/>
        <v>0</v>
      </c>
    </row>
    <row r="32" spans="1:41" ht="12.75">
      <c r="A32">
        <v>3003420</v>
      </c>
      <c r="B32">
        <v>112</v>
      </c>
      <c r="C32" t="s">
        <v>135</v>
      </c>
      <c r="D32" t="s">
        <v>136</v>
      </c>
      <c r="E32" t="s">
        <v>137</v>
      </c>
      <c r="F32" s="35">
        <v>59412</v>
      </c>
      <c r="G32" s="3" t="s">
        <v>44</v>
      </c>
      <c r="H32">
        <v>4062773351</v>
      </c>
      <c r="I32" s="4">
        <v>8</v>
      </c>
      <c r="J32" s="4" t="s">
        <v>45</v>
      </c>
      <c r="K32" t="s">
        <v>46</v>
      </c>
      <c r="L32" s="36"/>
      <c r="M32" s="36">
        <v>204</v>
      </c>
      <c r="N32" s="36" t="s">
        <v>46</v>
      </c>
      <c r="O32" s="36" t="s">
        <v>45</v>
      </c>
      <c r="P32" s="37">
        <v>14.134275618</v>
      </c>
      <c r="Q32" t="s">
        <v>46</v>
      </c>
      <c r="R32" t="s">
        <v>46</v>
      </c>
      <c r="S32" t="s">
        <v>45</v>
      </c>
      <c r="T32" t="s">
        <v>46</v>
      </c>
      <c r="U32" s="36"/>
      <c r="V32" s="36">
        <v>18256</v>
      </c>
      <c r="W32" s="36">
        <v>1986</v>
      </c>
      <c r="X32" s="36">
        <v>2395</v>
      </c>
      <c r="Y32" s="36">
        <v>2295</v>
      </c>
      <c r="Z32">
        <f t="shared" si="0"/>
        <v>1</v>
      </c>
      <c r="AA32">
        <f t="shared" si="1"/>
        <v>1</v>
      </c>
      <c r="AB32">
        <f t="shared" si="2"/>
        <v>0</v>
      </c>
      <c r="AC32">
        <f t="shared" si="3"/>
        <v>0</v>
      </c>
      <c r="AD32">
        <f t="shared" si="4"/>
        <v>0</v>
      </c>
      <c r="AE32">
        <f t="shared" si="5"/>
        <v>0</v>
      </c>
      <c r="AF32" s="38" t="str">
        <f t="shared" si="6"/>
        <v>SRSA</v>
      </c>
      <c r="AG32" s="38">
        <f t="shared" si="7"/>
        <v>0</v>
      </c>
      <c r="AH32" s="38">
        <f t="shared" si="8"/>
        <v>0</v>
      </c>
      <c r="AI32">
        <f t="shared" si="9"/>
        <v>1</v>
      </c>
      <c r="AJ32">
        <f t="shared" si="10"/>
        <v>0</v>
      </c>
      <c r="AK32">
        <f t="shared" si="11"/>
        <v>0</v>
      </c>
      <c r="AL32">
        <f t="shared" si="12"/>
        <v>0</v>
      </c>
      <c r="AM32">
        <f t="shared" si="13"/>
        <v>0</v>
      </c>
      <c r="AN32">
        <f t="shared" si="14"/>
        <v>0</v>
      </c>
      <c r="AO32">
        <f t="shared" si="15"/>
        <v>0</v>
      </c>
    </row>
    <row r="33" spans="1:41" ht="12.75">
      <c r="A33">
        <v>3003450</v>
      </c>
      <c r="B33">
        <v>113</v>
      </c>
      <c r="C33" t="s">
        <v>138</v>
      </c>
      <c r="D33" t="s">
        <v>136</v>
      </c>
      <c r="E33" t="s">
        <v>137</v>
      </c>
      <c r="F33" s="35">
        <v>59412</v>
      </c>
      <c r="G33" s="3" t="s">
        <v>44</v>
      </c>
      <c r="H33">
        <v>4062773351</v>
      </c>
      <c r="I33" s="4">
        <v>8</v>
      </c>
      <c r="J33" s="4" t="s">
        <v>45</v>
      </c>
      <c r="K33" t="s">
        <v>46</v>
      </c>
      <c r="L33" s="36"/>
      <c r="M33" s="36">
        <v>92</v>
      </c>
      <c r="N33" s="36" t="s">
        <v>46</v>
      </c>
      <c r="O33" s="36" t="s">
        <v>45</v>
      </c>
      <c r="P33" s="37">
        <v>14.049586777</v>
      </c>
      <c r="Q33" t="s">
        <v>46</v>
      </c>
      <c r="R33" t="s">
        <v>46</v>
      </c>
      <c r="S33" t="s">
        <v>45</v>
      </c>
      <c r="T33" t="s">
        <v>46</v>
      </c>
      <c r="U33" s="36"/>
      <c r="V33" s="36">
        <v>6638</v>
      </c>
      <c r="W33" s="36">
        <v>685</v>
      </c>
      <c r="X33" s="36">
        <v>886</v>
      </c>
      <c r="Y33" s="36">
        <v>918</v>
      </c>
      <c r="Z33">
        <f t="shared" si="0"/>
        <v>1</v>
      </c>
      <c r="AA33">
        <f t="shared" si="1"/>
        <v>1</v>
      </c>
      <c r="AB33">
        <f t="shared" si="2"/>
        <v>0</v>
      </c>
      <c r="AC33">
        <f t="shared" si="3"/>
        <v>0</v>
      </c>
      <c r="AD33">
        <f t="shared" si="4"/>
        <v>0</v>
      </c>
      <c r="AE33">
        <f t="shared" si="5"/>
        <v>0</v>
      </c>
      <c r="AF33" s="38" t="str">
        <f t="shared" si="6"/>
        <v>SRSA</v>
      </c>
      <c r="AG33" s="38">
        <f t="shared" si="7"/>
        <v>0</v>
      </c>
      <c r="AH33" s="38">
        <f t="shared" si="8"/>
        <v>0</v>
      </c>
      <c r="AI33">
        <f t="shared" si="9"/>
        <v>1</v>
      </c>
      <c r="AJ33">
        <f t="shared" si="10"/>
        <v>0</v>
      </c>
      <c r="AK33">
        <f t="shared" si="11"/>
        <v>0</v>
      </c>
      <c r="AL33">
        <f t="shared" si="12"/>
        <v>0</v>
      </c>
      <c r="AM33">
        <f t="shared" si="13"/>
        <v>0</v>
      </c>
      <c r="AN33">
        <f t="shared" si="14"/>
        <v>0</v>
      </c>
      <c r="AO33">
        <f t="shared" si="15"/>
        <v>0</v>
      </c>
    </row>
    <row r="34" spans="1:41" ht="12.75">
      <c r="A34">
        <v>3003480</v>
      </c>
      <c r="B34">
        <v>171</v>
      </c>
      <c r="C34" t="s">
        <v>139</v>
      </c>
      <c r="D34" t="s">
        <v>140</v>
      </c>
      <c r="E34" t="s">
        <v>141</v>
      </c>
      <c r="F34" s="35">
        <v>59440</v>
      </c>
      <c r="G34" s="3" t="s">
        <v>44</v>
      </c>
      <c r="H34">
        <v>4064526502</v>
      </c>
      <c r="I34" s="4">
        <v>7</v>
      </c>
      <c r="J34" s="4" t="s">
        <v>45</v>
      </c>
      <c r="K34" t="s">
        <v>46</v>
      </c>
      <c r="L34" s="36"/>
      <c r="M34" s="36">
        <v>5</v>
      </c>
      <c r="N34" s="36" t="s">
        <v>45</v>
      </c>
      <c r="O34" s="36" t="s">
        <v>45</v>
      </c>
      <c r="P34" s="37">
        <v>16.666666667</v>
      </c>
      <c r="Q34" t="s">
        <v>46</v>
      </c>
      <c r="R34" t="s">
        <v>46</v>
      </c>
      <c r="S34" t="s">
        <v>45</v>
      </c>
      <c r="T34" t="s">
        <v>46</v>
      </c>
      <c r="U34" s="36"/>
      <c r="V34" s="36">
        <v>629</v>
      </c>
      <c r="W34" s="36">
        <v>0</v>
      </c>
      <c r="X34" s="36">
        <v>8</v>
      </c>
      <c r="Y34" s="36">
        <v>516</v>
      </c>
      <c r="Z34">
        <f t="shared" si="0"/>
        <v>1</v>
      </c>
      <c r="AA34">
        <f t="shared" si="1"/>
        <v>1</v>
      </c>
      <c r="AB34">
        <f t="shared" si="2"/>
        <v>0</v>
      </c>
      <c r="AC34">
        <f t="shared" si="3"/>
        <v>0</v>
      </c>
      <c r="AD34">
        <f t="shared" si="4"/>
        <v>0</v>
      </c>
      <c r="AE34">
        <f t="shared" si="5"/>
        <v>0</v>
      </c>
      <c r="AF34" s="38" t="str">
        <f t="shared" si="6"/>
        <v>SRSA</v>
      </c>
      <c r="AG34" s="38">
        <f t="shared" si="7"/>
        <v>0</v>
      </c>
      <c r="AH34" s="38">
        <f t="shared" si="8"/>
        <v>0</v>
      </c>
      <c r="AI34">
        <f t="shared" si="9"/>
        <v>1</v>
      </c>
      <c r="AJ34">
        <f t="shared" si="10"/>
        <v>0</v>
      </c>
      <c r="AK34">
        <f t="shared" si="11"/>
        <v>0</v>
      </c>
      <c r="AL34">
        <f t="shared" si="12"/>
        <v>0</v>
      </c>
      <c r="AM34">
        <f t="shared" si="13"/>
        <v>0</v>
      </c>
      <c r="AN34">
        <f t="shared" si="14"/>
        <v>0</v>
      </c>
      <c r="AO34">
        <f t="shared" si="15"/>
        <v>0</v>
      </c>
    </row>
    <row r="35" spans="1:41" ht="12.75">
      <c r="A35">
        <v>3003510</v>
      </c>
      <c r="B35">
        <v>388</v>
      </c>
      <c r="C35" t="s">
        <v>142</v>
      </c>
      <c r="D35" t="s">
        <v>143</v>
      </c>
      <c r="E35" t="s">
        <v>144</v>
      </c>
      <c r="F35" s="35">
        <v>59077</v>
      </c>
      <c r="G35" s="3" t="s">
        <v>44</v>
      </c>
      <c r="H35">
        <v>4065572252</v>
      </c>
      <c r="I35" s="4">
        <v>7</v>
      </c>
      <c r="J35" s="4" t="s">
        <v>45</v>
      </c>
      <c r="K35" t="s">
        <v>46</v>
      </c>
      <c r="L35" s="36"/>
      <c r="M35" s="36">
        <v>2</v>
      </c>
      <c r="N35" s="36" t="s">
        <v>45</v>
      </c>
      <c r="O35" s="36" t="s">
        <v>45</v>
      </c>
      <c r="P35" s="37">
        <v>16.666666667</v>
      </c>
      <c r="Q35" t="s">
        <v>46</v>
      </c>
      <c r="R35" t="s">
        <v>45</v>
      </c>
      <c r="S35" t="s">
        <v>45</v>
      </c>
      <c r="T35" t="s">
        <v>46</v>
      </c>
      <c r="U35" s="36"/>
      <c r="V35" s="36">
        <v>698</v>
      </c>
      <c r="W35" s="36">
        <v>0</v>
      </c>
      <c r="X35" s="36">
        <v>21</v>
      </c>
      <c r="Y35" s="36">
        <v>521</v>
      </c>
      <c r="Z35">
        <f t="shared" si="0"/>
        <v>1</v>
      </c>
      <c r="AA35">
        <f t="shared" si="1"/>
        <v>1</v>
      </c>
      <c r="AB35">
        <f t="shared" si="2"/>
        <v>0</v>
      </c>
      <c r="AC35">
        <f t="shared" si="3"/>
        <v>0</v>
      </c>
      <c r="AD35">
        <f t="shared" si="4"/>
        <v>0</v>
      </c>
      <c r="AE35">
        <f t="shared" si="5"/>
        <v>0</v>
      </c>
      <c r="AF35" s="38" t="str">
        <f t="shared" si="6"/>
        <v>SRSA</v>
      </c>
      <c r="AG35" s="38">
        <f t="shared" si="7"/>
        <v>0</v>
      </c>
      <c r="AH35" s="38">
        <f t="shared" si="8"/>
        <v>0</v>
      </c>
      <c r="AI35">
        <f t="shared" si="9"/>
        <v>1</v>
      </c>
      <c r="AJ35">
        <f t="shared" si="10"/>
        <v>0</v>
      </c>
      <c r="AK35">
        <f t="shared" si="11"/>
        <v>0</v>
      </c>
      <c r="AL35">
        <f t="shared" si="12"/>
        <v>0</v>
      </c>
      <c r="AM35">
        <f t="shared" si="13"/>
        <v>0</v>
      </c>
      <c r="AN35">
        <f t="shared" si="14"/>
        <v>0</v>
      </c>
      <c r="AO35">
        <f t="shared" si="15"/>
        <v>0</v>
      </c>
    </row>
    <row r="36" spans="1:41" ht="12.75">
      <c r="A36">
        <v>3003600</v>
      </c>
      <c r="B36">
        <v>692</v>
      </c>
      <c r="C36" t="s">
        <v>145</v>
      </c>
      <c r="D36" t="s">
        <v>146</v>
      </c>
      <c r="E36" t="s">
        <v>147</v>
      </c>
      <c r="F36" s="35">
        <v>59314</v>
      </c>
      <c r="G36" s="3">
        <v>397</v>
      </c>
      <c r="H36">
        <v>4067675778</v>
      </c>
      <c r="I36" s="4">
        <v>7</v>
      </c>
      <c r="J36" s="4" t="s">
        <v>45</v>
      </c>
      <c r="K36" t="s">
        <v>46</v>
      </c>
      <c r="L36" s="36"/>
      <c r="M36" s="36">
        <v>6</v>
      </c>
      <c r="N36" s="36" t="s">
        <v>45</v>
      </c>
      <c r="O36" s="36" t="s">
        <v>45</v>
      </c>
      <c r="P36" s="37">
        <v>15</v>
      </c>
      <c r="Q36" t="s">
        <v>46</v>
      </c>
      <c r="R36" t="s">
        <v>46</v>
      </c>
      <c r="S36" t="s">
        <v>45</v>
      </c>
      <c r="T36" t="s">
        <v>46</v>
      </c>
      <c r="U36" s="36"/>
      <c r="V36" s="36">
        <v>443</v>
      </c>
      <c r="W36" s="36">
        <v>0</v>
      </c>
      <c r="X36" s="36">
        <v>34</v>
      </c>
      <c r="Y36" s="36">
        <v>525</v>
      </c>
      <c r="Z36">
        <f t="shared" si="0"/>
        <v>1</v>
      </c>
      <c r="AA36">
        <f t="shared" si="1"/>
        <v>1</v>
      </c>
      <c r="AB36">
        <f t="shared" si="2"/>
        <v>0</v>
      </c>
      <c r="AC36">
        <f t="shared" si="3"/>
        <v>0</v>
      </c>
      <c r="AD36">
        <f t="shared" si="4"/>
        <v>0</v>
      </c>
      <c r="AE36">
        <f t="shared" si="5"/>
        <v>0</v>
      </c>
      <c r="AF36" s="38" t="str">
        <f t="shared" si="6"/>
        <v>SRSA</v>
      </c>
      <c r="AG36" s="38">
        <f t="shared" si="7"/>
        <v>0</v>
      </c>
      <c r="AH36" s="38">
        <f t="shared" si="8"/>
        <v>0</v>
      </c>
      <c r="AI36">
        <f t="shared" si="9"/>
        <v>1</v>
      </c>
      <c r="AJ36">
        <f t="shared" si="10"/>
        <v>0</v>
      </c>
      <c r="AK36">
        <f t="shared" si="11"/>
        <v>0</v>
      </c>
      <c r="AL36">
        <f t="shared" si="12"/>
        <v>0</v>
      </c>
      <c r="AM36">
        <f t="shared" si="13"/>
        <v>0</v>
      </c>
      <c r="AN36">
        <f t="shared" si="14"/>
        <v>0</v>
      </c>
      <c r="AO36">
        <f t="shared" si="15"/>
        <v>0</v>
      </c>
    </row>
    <row r="37" spans="1:41" ht="12.75">
      <c r="A37">
        <v>3011910</v>
      </c>
      <c r="B37">
        <v>380</v>
      </c>
      <c r="C37" t="s">
        <v>425</v>
      </c>
      <c r="D37" t="s">
        <v>143</v>
      </c>
      <c r="E37" t="s">
        <v>144</v>
      </c>
      <c r="F37" s="35">
        <v>59077</v>
      </c>
      <c r="G37" s="3" t="s">
        <v>44</v>
      </c>
      <c r="H37">
        <v>4065572252</v>
      </c>
      <c r="I37" s="4">
        <v>7</v>
      </c>
      <c r="J37" s="4" t="s">
        <v>45</v>
      </c>
      <c r="K37" t="s">
        <v>46</v>
      </c>
      <c r="L37" s="36"/>
      <c r="M37" s="36">
        <v>8</v>
      </c>
      <c r="N37" s="36" t="s">
        <v>45</v>
      </c>
      <c r="O37" s="36" t="s">
        <v>45</v>
      </c>
      <c r="P37" s="37">
        <v>11.111111111</v>
      </c>
      <c r="Q37" t="s">
        <v>46</v>
      </c>
      <c r="R37" t="s">
        <v>46</v>
      </c>
      <c r="S37" t="s">
        <v>45</v>
      </c>
      <c r="T37" t="s">
        <v>46</v>
      </c>
      <c r="U37" s="36"/>
      <c r="V37" s="36">
        <v>110</v>
      </c>
      <c r="W37" s="36">
        <v>0</v>
      </c>
      <c r="X37" s="36">
        <v>25</v>
      </c>
      <c r="Y37" s="36">
        <v>516</v>
      </c>
      <c r="Z37">
        <f t="shared" si="0"/>
        <v>1</v>
      </c>
      <c r="AA37">
        <f t="shared" si="1"/>
        <v>1</v>
      </c>
      <c r="AB37">
        <f t="shared" si="2"/>
        <v>0</v>
      </c>
      <c r="AC37">
        <f t="shared" si="3"/>
        <v>0</v>
      </c>
      <c r="AD37">
        <f t="shared" si="4"/>
        <v>0</v>
      </c>
      <c r="AE37">
        <f t="shared" si="5"/>
        <v>0</v>
      </c>
      <c r="AF37" s="38" t="str">
        <f t="shared" si="6"/>
        <v>SRSA</v>
      </c>
      <c r="AG37" s="38">
        <f t="shared" si="7"/>
        <v>0</v>
      </c>
      <c r="AH37" s="38">
        <f t="shared" si="8"/>
        <v>0</v>
      </c>
      <c r="AI37">
        <f t="shared" si="9"/>
        <v>1</v>
      </c>
      <c r="AJ37">
        <f t="shared" si="10"/>
        <v>0</v>
      </c>
      <c r="AK37">
        <f t="shared" si="11"/>
        <v>0</v>
      </c>
      <c r="AL37">
        <f t="shared" si="12"/>
        <v>0</v>
      </c>
      <c r="AM37">
        <f t="shared" si="13"/>
        <v>0</v>
      </c>
      <c r="AN37">
        <f t="shared" si="14"/>
        <v>0</v>
      </c>
      <c r="AO37">
        <f t="shared" si="15"/>
        <v>0</v>
      </c>
    </row>
    <row r="38" spans="1:41" ht="12.75">
      <c r="A38">
        <v>3003760</v>
      </c>
      <c r="B38">
        <v>137</v>
      </c>
      <c r="C38" t="s">
        <v>154</v>
      </c>
      <c r="D38" t="s">
        <v>152</v>
      </c>
      <c r="E38" t="s">
        <v>153</v>
      </c>
      <c r="F38" s="35">
        <v>59520</v>
      </c>
      <c r="G38" s="3" t="s">
        <v>44</v>
      </c>
      <c r="H38">
        <v>4063782502</v>
      </c>
      <c r="I38" s="4">
        <v>7</v>
      </c>
      <c r="J38" s="4" t="s">
        <v>45</v>
      </c>
      <c r="K38" t="s">
        <v>46</v>
      </c>
      <c r="L38" s="36"/>
      <c r="M38" s="36">
        <v>113</v>
      </c>
      <c r="N38" s="36" t="s">
        <v>45</v>
      </c>
      <c r="O38" s="36" t="s">
        <v>45</v>
      </c>
      <c r="P38" s="37">
        <v>16.091954023</v>
      </c>
      <c r="Q38" t="s">
        <v>46</v>
      </c>
      <c r="R38" t="s">
        <v>46</v>
      </c>
      <c r="S38" t="s">
        <v>45</v>
      </c>
      <c r="T38" t="s">
        <v>46</v>
      </c>
      <c r="U38" s="36"/>
      <c r="V38" s="36">
        <v>11378</v>
      </c>
      <c r="W38" s="36">
        <v>1357</v>
      </c>
      <c r="X38" s="36">
        <v>1707</v>
      </c>
      <c r="Y38" s="36">
        <v>1238</v>
      </c>
      <c r="Z38">
        <f t="shared" si="0"/>
        <v>1</v>
      </c>
      <c r="AA38">
        <f t="shared" si="1"/>
        <v>1</v>
      </c>
      <c r="AB38">
        <f t="shared" si="2"/>
        <v>0</v>
      </c>
      <c r="AC38">
        <f t="shared" si="3"/>
        <v>0</v>
      </c>
      <c r="AD38">
        <f t="shared" si="4"/>
        <v>0</v>
      </c>
      <c r="AE38">
        <f t="shared" si="5"/>
        <v>0</v>
      </c>
      <c r="AF38" s="38" t="str">
        <f t="shared" si="6"/>
        <v>SRSA</v>
      </c>
      <c r="AG38" s="38">
        <f t="shared" si="7"/>
        <v>0</v>
      </c>
      <c r="AH38" s="38">
        <f t="shared" si="8"/>
        <v>0</v>
      </c>
      <c r="AI38">
        <f t="shared" si="9"/>
        <v>1</v>
      </c>
      <c r="AJ38">
        <f t="shared" si="10"/>
        <v>0</v>
      </c>
      <c r="AK38">
        <f t="shared" si="11"/>
        <v>0</v>
      </c>
      <c r="AL38">
        <f t="shared" si="12"/>
        <v>0</v>
      </c>
      <c r="AM38">
        <f t="shared" si="13"/>
        <v>0</v>
      </c>
      <c r="AN38">
        <f t="shared" si="14"/>
        <v>0</v>
      </c>
      <c r="AO38">
        <f t="shared" si="15"/>
        <v>0</v>
      </c>
    </row>
    <row r="39" spans="1:41" ht="12.75">
      <c r="A39">
        <v>3003750</v>
      </c>
      <c r="B39">
        <v>138</v>
      </c>
      <c r="C39" t="s">
        <v>151</v>
      </c>
      <c r="D39" t="s">
        <v>152</v>
      </c>
      <c r="E39" t="s">
        <v>153</v>
      </c>
      <c r="F39" s="35">
        <v>59520</v>
      </c>
      <c r="G39" s="3" t="s">
        <v>44</v>
      </c>
      <c r="H39">
        <v>4063782502</v>
      </c>
      <c r="I39" s="4">
        <v>7</v>
      </c>
      <c r="J39" s="4" t="s">
        <v>45</v>
      </c>
      <c r="K39" t="s">
        <v>46</v>
      </c>
      <c r="L39" s="36"/>
      <c r="M39" s="36">
        <v>78</v>
      </c>
      <c r="N39" s="36" t="s">
        <v>45</v>
      </c>
      <c r="O39" s="36" t="s">
        <v>45</v>
      </c>
      <c r="P39" s="37">
        <v>17.1875</v>
      </c>
      <c r="Q39" t="s">
        <v>46</v>
      </c>
      <c r="R39" t="s">
        <v>46</v>
      </c>
      <c r="S39" t="s">
        <v>45</v>
      </c>
      <c r="T39" t="s">
        <v>46</v>
      </c>
      <c r="U39" s="36"/>
      <c r="V39" s="36">
        <v>5138</v>
      </c>
      <c r="W39" s="36">
        <v>477</v>
      </c>
      <c r="X39" s="36">
        <v>693</v>
      </c>
      <c r="Y39" s="36">
        <v>697</v>
      </c>
      <c r="Z39">
        <f t="shared" si="0"/>
        <v>1</v>
      </c>
      <c r="AA39">
        <f t="shared" si="1"/>
        <v>1</v>
      </c>
      <c r="AB39">
        <f t="shared" si="2"/>
        <v>0</v>
      </c>
      <c r="AC39">
        <f t="shared" si="3"/>
        <v>0</v>
      </c>
      <c r="AD39">
        <f t="shared" si="4"/>
        <v>0</v>
      </c>
      <c r="AE39">
        <f t="shared" si="5"/>
        <v>0</v>
      </c>
      <c r="AF39" s="38" t="str">
        <f t="shared" si="6"/>
        <v>SRSA</v>
      </c>
      <c r="AG39" s="38">
        <f t="shared" si="7"/>
        <v>0</v>
      </c>
      <c r="AH39" s="38">
        <f t="shared" si="8"/>
        <v>0</v>
      </c>
      <c r="AI39">
        <f t="shared" si="9"/>
        <v>1</v>
      </c>
      <c r="AJ39">
        <f t="shared" si="10"/>
        <v>0</v>
      </c>
      <c r="AK39">
        <f t="shared" si="11"/>
        <v>0</v>
      </c>
      <c r="AL39">
        <f t="shared" si="12"/>
        <v>0</v>
      </c>
      <c r="AM39">
        <f t="shared" si="13"/>
        <v>0</v>
      </c>
      <c r="AN39">
        <f t="shared" si="14"/>
        <v>0</v>
      </c>
      <c r="AO39">
        <f t="shared" si="15"/>
        <v>0</v>
      </c>
    </row>
    <row r="40" spans="1:41" ht="12.75">
      <c r="A40">
        <v>3003800</v>
      </c>
      <c r="B40">
        <v>865</v>
      </c>
      <c r="C40" t="s">
        <v>155</v>
      </c>
      <c r="D40" t="s">
        <v>156</v>
      </c>
      <c r="E40" t="s">
        <v>157</v>
      </c>
      <c r="F40" s="35">
        <v>59011</v>
      </c>
      <c r="G40" s="3" t="s">
        <v>44</v>
      </c>
      <c r="H40">
        <v>4069325794</v>
      </c>
      <c r="I40" s="4">
        <v>7</v>
      </c>
      <c r="J40" s="4" t="s">
        <v>45</v>
      </c>
      <c r="K40" t="s">
        <v>46</v>
      </c>
      <c r="L40" s="36"/>
      <c r="M40" s="36">
        <v>339</v>
      </c>
      <c r="N40" s="36" t="s">
        <v>45</v>
      </c>
      <c r="O40" s="36" t="s">
        <v>45</v>
      </c>
      <c r="P40" s="37">
        <v>15.211267606</v>
      </c>
      <c r="Q40" t="s">
        <v>46</v>
      </c>
      <c r="R40" t="s">
        <v>46</v>
      </c>
      <c r="S40" t="s">
        <v>45</v>
      </c>
      <c r="T40" t="s">
        <v>46</v>
      </c>
      <c r="U40" s="36"/>
      <c r="V40" s="36">
        <v>23191</v>
      </c>
      <c r="W40" s="36">
        <v>2746</v>
      </c>
      <c r="X40" s="36">
        <v>3539</v>
      </c>
      <c r="Y40" s="36">
        <v>3451</v>
      </c>
      <c r="Z40">
        <f t="shared" si="0"/>
        <v>1</v>
      </c>
      <c r="AA40">
        <f t="shared" si="1"/>
        <v>1</v>
      </c>
      <c r="AB40">
        <f t="shared" si="2"/>
        <v>0</v>
      </c>
      <c r="AC40">
        <f t="shared" si="3"/>
        <v>0</v>
      </c>
      <c r="AD40">
        <f t="shared" si="4"/>
        <v>0</v>
      </c>
      <c r="AE40">
        <f t="shared" si="5"/>
        <v>0</v>
      </c>
      <c r="AF40" s="38" t="str">
        <f t="shared" si="6"/>
        <v>SRSA</v>
      </c>
      <c r="AG40" s="38">
        <f t="shared" si="7"/>
        <v>0</v>
      </c>
      <c r="AH40" s="38">
        <f t="shared" si="8"/>
        <v>0</v>
      </c>
      <c r="AI40">
        <f t="shared" si="9"/>
        <v>1</v>
      </c>
      <c r="AJ40">
        <f t="shared" si="10"/>
        <v>0</v>
      </c>
      <c r="AK40">
        <f t="shared" si="11"/>
        <v>0</v>
      </c>
      <c r="AL40">
        <f t="shared" si="12"/>
        <v>0</v>
      </c>
      <c r="AM40">
        <f t="shared" si="13"/>
        <v>0</v>
      </c>
      <c r="AN40">
        <f t="shared" si="14"/>
        <v>0</v>
      </c>
      <c r="AO40">
        <f t="shared" si="15"/>
        <v>0</v>
      </c>
    </row>
    <row r="41" spans="1:41" ht="12.75">
      <c r="A41">
        <v>3003820</v>
      </c>
      <c r="B41">
        <v>330</v>
      </c>
      <c r="C41" t="s">
        <v>158</v>
      </c>
      <c r="D41" t="s">
        <v>159</v>
      </c>
      <c r="E41" t="s">
        <v>160</v>
      </c>
      <c r="F41" s="35">
        <v>59911</v>
      </c>
      <c r="G41" s="3" t="s">
        <v>44</v>
      </c>
      <c r="H41">
        <v>4068377400</v>
      </c>
      <c r="I41" s="4">
        <v>7</v>
      </c>
      <c r="J41" s="4" t="s">
        <v>45</v>
      </c>
      <c r="K41" t="s">
        <v>46</v>
      </c>
      <c r="L41" s="36"/>
      <c r="M41" s="36">
        <v>442</v>
      </c>
      <c r="N41" s="36" t="s">
        <v>46</v>
      </c>
      <c r="O41" s="36" t="s">
        <v>45</v>
      </c>
      <c r="P41" s="37">
        <v>14.429530201</v>
      </c>
      <c r="Q41" t="s">
        <v>46</v>
      </c>
      <c r="R41" t="s">
        <v>45</v>
      </c>
      <c r="S41" t="s">
        <v>45</v>
      </c>
      <c r="T41" t="s">
        <v>46</v>
      </c>
      <c r="U41" s="36"/>
      <c r="V41" s="36">
        <v>55421</v>
      </c>
      <c r="W41" s="36">
        <v>6320</v>
      </c>
      <c r="X41" s="36">
        <v>6867</v>
      </c>
      <c r="Y41" s="36">
        <v>5451</v>
      </c>
      <c r="Z41">
        <f t="shared" si="0"/>
        <v>1</v>
      </c>
      <c r="AA41">
        <f t="shared" si="1"/>
        <v>1</v>
      </c>
      <c r="AB41">
        <f t="shared" si="2"/>
        <v>0</v>
      </c>
      <c r="AC41">
        <f t="shared" si="3"/>
        <v>0</v>
      </c>
      <c r="AD41">
        <f t="shared" si="4"/>
        <v>0</v>
      </c>
      <c r="AE41">
        <f t="shared" si="5"/>
        <v>0</v>
      </c>
      <c r="AF41" s="38" t="str">
        <f t="shared" si="6"/>
        <v>SRSA</v>
      </c>
      <c r="AG41" s="38">
        <f t="shared" si="7"/>
        <v>0</v>
      </c>
      <c r="AH41" s="38">
        <f t="shared" si="8"/>
        <v>0</v>
      </c>
      <c r="AI41">
        <f t="shared" si="9"/>
        <v>1</v>
      </c>
      <c r="AJ41">
        <f t="shared" si="10"/>
        <v>0</v>
      </c>
      <c r="AK41">
        <f t="shared" si="11"/>
        <v>0</v>
      </c>
      <c r="AL41">
        <f t="shared" si="12"/>
        <v>0</v>
      </c>
      <c r="AM41">
        <f t="shared" si="13"/>
        <v>0</v>
      </c>
      <c r="AN41">
        <f t="shared" si="14"/>
        <v>0</v>
      </c>
      <c r="AO41">
        <f t="shared" si="15"/>
        <v>0</v>
      </c>
    </row>
    <row r="42" spans="1:41" ht="12.75">
      <c r="A42">
        <v>3003840</v>
      </c>
      <c r="B42">
        <v>331</v>
      </c>
      <c r="C42" t="s">
        <v>161</v>
      </c>
      <c r="D42" t="s">
        <v>159</v>
      </c>
      <c r="E42" t="s">
        <v>160</v>
      </c>
      <c r="F42" s="35">
        <v>59911</v>
      </c>
      <c r="G42" s="3" t="s">
        <v>44</v>
      </c>
      <c r="H42">
        <v>4068377400</v>
      </c>
      <c r="I42" s="4">
        <v>7</v>
      </c>
      <c r="J42" s="4" t="s">
        <v>45</v>
      </c>
      <c r="K42" t="s">
        <v>46</v>
      </c>
      <c r="L42" s="36"/>
      <c r="M42" s="36">
        <v>369</v>
      </c>
      <c r="N42" s="36" t="s">
        <v>46</v>
      </c>
      <c r="O42" s="36" t="s">
        <v>45</v>
      </c>
      <c r="P42" s="37">
        <v>13.6</v>
      </c>
      <c r="Q42" t="s">
        <v>46</v>
      </c>
      <c r="R42" t="s">
        <v>46</v>
      </c>
      <c r="S42" t="s">
        <v>45</v>
      </c>
      <c r="T42" t="s">
        <v>46</v>
      </c>
      <c r="U42" s="36"/>
      <c r="V42" s="36">
        <v>18875</v>
      </c>
      <c r="W42" s="36">
        <v>1712</v>
      </c>
      <c r="X42" s="36">
        <v>2811</v>
      </c>
      <c r="Y42" s="36">
        <v>3353</v>
      </c>
      <c r="Z42">
        <f t="shared" si="0"/>
        <v>1</v>
      </c>
      <c r="AA42">
        <f t="shared" si="1"/>
        <v>1</v>
      </c>
      <c r="AB42">
        <f t="shared" si="2"/>
        <v>0</v>
      </c>
      <c r="AC42">
        <f t="shared" si="3"/>
        <v>0</v>
      </c>
      <c r="AD42">
        <f t="shared" si="4"/>
        <v>0</v>
      </c>
      <c r="AE42">
        <f t="shared" si="5"/>
        <v>0</v>
      </c>
      <c r="AF42" s="38" t="str">
        <f t="shared" si="6"/>
        <v>SRSA</v>
      </c>
      <c r="AG42" s="38">
        <f t="shared" si="7"/>
        <v>0</v>
      </c>
      <c r="AH42" s="38">
        <f t="shared" si="8"/>
        <v>0</v>
      </c>
      <c r="AI42">
        <f t="shared" si="9"/>
        <v>1</v>
      </c>
      <c r="AJ42">
        <f t="shared" si="10"/>
        <v>0</v>
      </c>
      <c r="AK42">
        <f t="shared" si="11"/>
        <v>0</v>
      </c>
      <c r="AL42">
        <f t="shared" si="12"/>
        <v>0</v>
      </c>
      <c r="AM42">
        <f t="shared" si="13"/>
        <v>0</v>
      </c>
      <c r="AN42">
        <f t="shared" si="14"/>
        <v>0</v>
      </c>
      <c r="AO42">
        <f t="shared" si="15"/>
        <v>0</v>
      </c>
    </row>
    <row r="43" spans="1:41" ht="12.75">
      <c r="A43">
        <v>3003870</v>
      </c>
      <c r="B43">
        <v>965</v>
      </c>
      <c r="C43" t="s">
        <v>967</v>
      </c>
      <c r="D43" t="s">
        <v>968</v>
      </c>
      <c r="E43" t="s">
        <v>172</v>
      </c>
      <c r="F43" s="35">
        <v>59101</v>
      </c>
      <c r="G43" s="3" t="s">
        <v>44</v>
      </c>
      <c r="H43">
        <v>4062473745</v>
      </c>
      <c r="I43" s="4" t="s">
        <v>969</v>
      </c>
      <c r="J43" s="4" t="s">
        <v>46</v>
      </c>
      <c r="K43" t="s">
        <v>46</v>
      </c>
      <c r="L43" s="36" t="s">
        <v>44</v>
      </c>
      <c r="M43" s="36">
        <v>9581</v>
      </c>
      <c r="N43" s="36" t="s">
        <v>46</v>
      </c>
      <c r="O43" s="36" t="s">
        <v>46</v>
      </c>
      <c r="P43" s="37">
        <v>16.546703746</v>
      </c>
      <c r="Q43" t="s">
        <v>46</v>
      </c>
      <c r="R43" t="s">
        <v>46</v>
      </c>
      <c r="S43" t="s">
        <v>46</v>
      </c>
      <c r="T43" t="s">
        <v>46</v>
      </c>
      <c r="U43" s="36"/>
      <c r="V43" s="36">
        <v>812779</v>
      </c>
      <c r="W43" s="36">
        <v>97669</v>
      </c>
      <c r="X43" s="36">
        <v>114580</v>
      </c>
      <c r="Y43" s="36">
        <v>107824</v>
      </c>
      <c r="Z43">
        <f t="shared" si="0"/>
        <v>0</v>
      </c>
      <c r="AA43">
        <f t="shared" si="1"/>
        <v>0</v>
      </c>
      <c r="AB43">
        <f t="shared" si="2"/>
        <v>0</v>
      </c>
      <c r="AC43">
        <f t="shared" si="3"/>
        <v>0</v>
      </c>
      <c r="AD43">
        <f t="shared" si="4"/>
        <v>0</v>
      </c>
      <c r="AE43">
        <f t="shared" si="5"/>
        <v>0</v>
      </c>
      <c r="AF43" s="38">
        <f t="shared" si="6"/>
        <v>0</v>
      </c>
      <c r="AG43" s="38">
        <f t="shared" si="7"/>
        <v>0</v>
      </c>
      <c r="AH43" s="38">
        <f t="shared" si="8"/>
        <v>0</v>
      </c>
      <c r="AI43">
        <f t="shared" si="9"/>
        <v>0</v>
      </c>
      <c r="AJ43">
        <f t="shared" si="10"/>
        <v>0</v>
      </c>
      <c r="AK43">
        <f t="shared" si="11"/>
        <v>0</v>
      </c>
      <c r="AL43">
        <f t="shared" si="12"/>
        <v>0</v>
      </c>
      <c r="AM43">
        <f t="shared" si="13"/>
        <v>0</v>
      </c>
      <c r="AN43">
        <f t="shared" si="14"/>
        <v>0</v>
      </c>
      <c r="AO43">
        <f t="shared" si="15"/>
        <v>0</v>
      </c>
    </row>
    <row r="44" spans="1:41" ht="12.75">
      <c r="A44">
        <v>3003900</v>
      </c>
      <c r="B44">
        <v>966</v>
      </c>
      <c r="C44" t="s">
        <v>970</v>
      </c>
      <c r="D44" t="s">
        <v>968</v>
      </c>
      <c r="E44" t="s">
        <v>172</v>
      </c>
      <c r="F44" s="35">
        <v>59101</v>
      </c>
      <c r="G44" s="3" t="s">
        <v>44</v>
      </c>
      <c r="H44">
        <v>4062473791</v>
      </c>
      <c r="I44" s="4">
        <v>2</v>
      </c>
      <c r="J44" s="4" t="s">
        <v>46</v>
      </c>
      <c r="K44" t="s">
        <v>46</v>
      </c>
      <c r="L44" s="36" t="s">
        <v>44</v>
      </c>
      <c r="M44" s="36">
        <v>5307</v>
      </c>
      <c r="N44" s="36" t="s">
        <v>46</v>
      </c>
      <c r="O44" s="36" t="s">
        <v>46</v>
      </c>
      <c r="P44" s="37">
        <v>8.2150989665</v>
      </c>
      <c r="Q44" t="s">
        <v>46</v>
      </c>
      <c r="R44" t="s">
        <v>46</v>
      </c>
      <c r="S44" t="s">
        <v>46</v>
      </c>
      <c r="T44" t="s">
        <v>46</v>
      </c>
      <c r="U44" s="36"/>
      <c r="V44" s="36">
        <v>226929</v>
      </c>
      <c r="W44" s="36">
        <v>18447</v>
      </c>
      <c r="X44" s="36">
        <v>40372</v>
      </c>
      <c r="Y44" s="36">
        <v>52559</v>
      </c>
      <c r="Z44">
        <f t="shared" si="0"/>
        <v>0</v>
      </c>
      <c r="AA44">
        <f t="shared" si="1"/>
        <v>0</v>
      </c>
      <c r="AB44">
        <f t="shared" si="2"/>
        <v>0</v>
      </c>
      <c r="AC44">
        <f t="shared" si="3"/>
        <v>0</v>
      </c>
      <c r="AD44">
        <f t="shared" si="4"/>
        <v>0</v>
      </c>
      <c r="AE44">
        <f t="shared" si="5"/>
        <v>0</v>
      </c>
      <c r="AF44" s="38">
        <f t="shared" si="6"/>
        <v>0</v>
      </c>
      <c r="AG44" s="38">
        <f t="shared" si="7"/>
        <v>0</v>
      </c>
      <c r="AH44" s="38">
        <f t="shared" si="8"/>
        <v>0</v>
      </c>
      <c r="AI44">
        <f t="shared" si="9"/>
        <v>0</v>
      </c>
      <c r="AJ44">
        <f t="shared" si="10"/>
        <v>0</v>
      </c>
      <c r="AK44">
        <f t="shared" si="11"/>
        <v>0</v>
      </c>
      <c r="AL44">
        <f t="shared" si="12"/>
        <v>0</v>
      </c>
      <c r="AM44">
        <f t="shared" si="13"/>
        <v>0</v>
      </c>
      <c r="AN44">
        <f t="shared" si="14"/>
        <v>0</v>
      </c>
      <c r="AO44">
        <f t="shared" si="15"/>
        <v>0</v>
      </c>
    </row>
    <row r="45" spans="1:41" ht="12.75">
      <c r="A45">
        <v>3003990</v>
      </c>
      <c r="B45">
        <v>789</v>
      </c>
      <c r="C45" t="s">
        <v>162</v>
      </c>
      <c r="D45" t="s">
        <v>163</v>
      </c>
      <c r="E45" t="s">
        <v>164</v>
      </c>
      <c r="F45" s="35">
        <v>59012</v>
      </c>
      <c r="G45" s="3" t="s">
        <v>44</v>
      </c>
      <c r="H45">
        <v>4069846248</v>
      </c>
      <c r="I45" s="4">
        <v>7</v>
      </c>
      <c r="J45" s="4" t="s">
        <v>45</v>
      </c>
      <c r="K45" t="s">
        <v>46</v>
      </c>
      <c r="L45" s="36"/>
      <c r="M45" s="36">
        <v>10</v>
      </c>
      <c r="N45" s="36" t="s">
        <v>45</v>
      </c>
      <c r="O45" s="36" t="s">
        <v>45</v>
      </c>
      <c r="P45" s="37">
        <v>6.6666666667</v>
      </c>
      <c r="Q45" t="s">
        <v>46</v>
      </c>
      <c r="R45" t="s">
        <v>45</v>
      </c>
      <c r="S45" t="s">
        <v>45</v>
      </c>
      <c r="T45" t="s">
        <v>46</v>
      </c>
      <c r="U45" s="36"/>
      <c r="V45" s="36">
        <v>4905</v>
      </c>
      <c r="W45" s="36">
        <v>1064</v>
      </c>
      <c r="X45" s="36">
        <v>901</v>
      </c>
      <c r="Y45" s="36">
        <v>676</v>
      </c>
      <c r="Z45">
        <f t="shared" si="0"/>
        <v>1</v>
      </c>
      <c r="AA45">
        <f t="shared" si="1"/>
        <v>1</v>
      </c>
      <c r="AB45">
        <f t="shared" si="2"/>
        <v>0</v>
      </c>
      <c r="AC45">
        <f t="shared" si="3"/>
        <v>0</v>
      </c>
      <c r="AD45">
        <f t="shared" si="4"/>
        <v>0</v>
      </c>
      <c r="AE45">
        <f t="shared" si="5"/>
        <v>0</v>
      </c>
      <c r="AF45" s="38" t="str">
        <f t="shared" si="6"/>
        <v>SRSA</v>
      </c>
      <c r="AG45" s="38">
        <f t="shared" si="7"/>
        <v>0</v>
      </c>
      <c r="AH45" s="38">
        <f t="shared" si="8"/>
        <v>0</v>
      </c>
      <c r="AI45">
        <f t="shared" si="9"/>
        <v>1</v>
      </c>
      <c r="AJ45">
        <f t="shared" si="10"/>
        <v>0</v>
      </c>
      <c r="AK45">
        <f t="shared" si="11"/>
        <v>0</v>
      </c>
      <c r="AL45">
        <f t="shared" si="12"/>
        <v>0</v>
      </c>
      <c r="AM45">
        <f t="shared" si="13"/>
        <v>0</v>
      </c>
      <c r="AN45">
        <f t="shared" si="14"/>
        <v>0</v>
      </c>
      <c r="AO45">
        <f t="shared" si="15"/>
        <v>0</v>
      </c>
    </row>
    <row r="46" spans="1:41" ht="12.75">
      <c r="A46">
        <v>3004200</v>
      </c>
      <c r="B46">
        <v>215</v>
      </c>
      <c r="C46" t="s">
        <v>167</v>
      </c>
      <c r="D46" t="s">
        <v>168</v>
      </c>
      <c r="E46" t="s">
        <v>169</v>
      </c>
      <c r="F46" s="35">
        <v>59315</v>
      </c>
      <c r="G46" s="3" t="s">
        <v>44</v>
      </c>
      <c r="H46">
        <v>4065837510</v>
      </c>
      <c r="I46" s="4">
        <v>7</v>
      </c>
      <c r="J46" s="4" t="s">
        <v>45</v>
      </c>
      <c r="K46" t="s">
        <v>46</v>
      </c>
      <c r="L46" s="36"/>
      <c r="M46" s="36">
        <v>7</v>
      </c>
      <c r="N46" s="36" t="s">
        <v>45</v>
      </c>
      <c r="O46" s="36" t="s">
        <v>45</v>
      </c>
      <c r="P46" s="37">
        <v>50</v>
      </c>
      <c r="Q46" t="s">
        <v>45</v>
      </c>
      <c r="R46" t="s">
        <v>46</v>
      </c>
      <c r="S46" t="s">
        <v>45</v>
      </c>
      <c r="T46" t="s">
        <v>46</v>
      </c>
      <c r="U46" s="36"/>
      <c r="V46" s="36">
        <v>3241</v>
      </c>
      <c r="W46" s="36">
        <v>59</v>
      </c>
      <c r="X46" s="36">
        <v>135</v>
      </c>
      <c r="Y46" s="36">
        <v>586</v>
      </c>
      <c r="Z46">
        <f t="shared" si="0"/>
        <v>1</v>
      </c>
      <c r="AA46">
        <f t="shared" si="1"/>
        <v>1</v>
      </c>
      <c r="AB46">
        <f t="shared" si="2"/>
        <v>0</v>
      </c>
      <c r="AC46">
        <f t="shared" si="3"/>
        <v>0</v>
      </c>
      <c r="AD46">
        <f t="shared" si="4"/>
        <v>0</v>
      </c>
      <c r="AE46">
        <f t="shared" si="5"/>
        <v>0</v>
      </c>
      <c r="AF46" s="38" t="str">
        <f t="shared" si="6"/>
        <v>SRSA</v>
      </c>
      <c r="AG46" s="38">
        <f t="shared" si="7"/>
        <v>0</v>
      </c>
      <c r="AH46" s="38">
        <f t="shared" si="8"/>
        <v>0</v>
      </c>
      <c r="AI46">
        <f t="shared" si="9"/>
        <v>1</v>
      </c>
      <c r="AJ46">
        <f t="shared" si="10"/>
        <v>1</v>
      </c>
      <c r="AK46" t="str">
        <f t="shared" si="11"/>
        <v>Initial</v>
      </c>
      <c r="AL46" t="str">
        <f t="shared" si="12"/>
        <v>SRSA</v>
      </c>
      <c r="AM46">
        <f t="shared" si="13"/>
        <v>0</v>
      </c>
      <c r="AN46">
        <f t="shared" si="14"/>
        <v>0</v>
      </c>
      <c r="AO46">
        <f t="shared" si="15"/>
        <v>0</v>
      </c>
    </row>
    <row r="47" spans="1:41" ht="12.75">
      <c r="A47">
        <v>3004230</v>
      </c>
      <c r="B47">
        <v>968</v>
      </c>
      <c r="C47" t="s">
        <v>170</v>
      </c>
      <c r="D47" t="s">
        <v>171</v>
      </c>
      <c r="E47" t="s">
        <v>172</v>
      </c>
      <c r="F47" s="35">
        <v>59101</v>
      </c>
      <c r="G47" s="3" t="s">
        <v>44</v>
      </c>
      <c r="H47">
        <v>4062590653</v>
      </c>
      <c r="I47" s="4">
        <v>8</v>
      </c>
      <c r="J47" s="4" t="s">
        <v>45</v>
      </c>
      <c r="K47" t="s">
        <v>46</v>
      </c>
      <c r="L47" s="36"/>
      <c r="M47" s="36">
        <v>179</v>
      </c>
      <c r="N47" s="36" t="s">
        <v>46</v>
      </c>
      <c r="O47" s="36" t="s">
        <v>45</v>
      </c>
      <c r="P47" s="37">
        <v>14.72392638</v>
      </c>
      <c r="Q47" t="s">
        <v>46</v>
      </c>
      <c r="R47" t="s">
        <v>46</v>
      </c>
      <c r="S47" t="s">
        <v>45</v>
      </c>
      <c r="T47" t="s">
        <v>46</v>
      </c>
      <c r="U47" s="36"/>
      <c r="V47" s="36">
        <v>4716</v>
      </c>
      <c r="W47" s="36">
        <v>0</v>
      </c>
      <c r="X47" s="36">
        <v>829</v>
      </c>
      <c r="Y47" s="36">
        <v>1541</v>
      </c>
      <c r="Z47">
        <f t="shared" si="0"/>
        <v>1</v>
      </c>
      <c r="AA47">
        <f t="shared" si="1"/>
        <v>1</v>
      </c>
      <c r="AB47">
        <f t="shared" si="2"/>
        <v>0</v>
      </c>
      <c r="AC47">
        <f t="shared" si="3"/>
        <v>0</v>
      </c>
      <c r="AD47">
        <f t="shared" si="4"/>
        <v>0</v>
      </c>
      <c r="AE47">
        <f t="shared" si="5"/>
        <v>0</v>
      </c>
      <c r="AF47" s="38" t="str">
        <f t="shared" si="6"/>
        <v>SRSA</v>
      </c>
      <c r="AG47" s="38">
        <f t="shared" si="7"/>
        <v>0</v>
      </c>
      <c r="AH47" s="38">
        <f t="shared" si="8"/>
        <v>0</v>
      </c>
      <c r="AI47">
        <f t="shared" si="9"/>
        <v>1</v>
      </c>
      <c r="AJ47">
        <f t="shared" si="10"/>
        <v>0</v>
      </c>
      <c r="AK47">
        <f t="shared" si="11"/>
        <v>0</v>
      </c>
      <c r="AL47">
        <f t="shared" si="12"/>
        <v>0</v>
      </c>
      <c r="AM47">
        <f t="shared" si="13"/>
        <v>0</v>
      </c>
      <c r="AN47">
        <f t="shared" si="14"/>
        <v>0</v>
      </c>
      <c r="AO47">
        <f t="shared" si="15"/>
        <v>0</v>
      </c>
    </row>
    <row r="48" spans="1:41" ht="12.75">
      <c r="A48">
        <v>3023230</v>
      </c>
      <c r="B48">
        <v>1220</v>
      </c>
      <c r="C48" t="s">
        <v>748</v>
      </c>
      <c r="D48" t="s">
        <v>749</v>
      </c>
      <c r="E48" t="s">
        <v>750</v>
      </c>
      <c r="F48" s="35">
        <v>59540</v>
      </c>
      <c r="G48" s="3" t="s">
        <v>44</v>
      </c>
      <c r="H48">
        <v>4063554481</v>
      </c>
      <c r="I48" s="4">
        <v>7</v>
      </c>
      <c r="J48" s="4" t="s">
        <v>45</v>
      </c>
      <c r="K48" t="s">
        <v>46</v>
      </c>
      <c r="L48" s="36"/>
      <c r="M48" s="36">
        <v>106</v>
      </c>
      <c r="N48" s="36" t="s">
        <v>45</v>
      </c>
      <c r="O48" s="36" t="s">
        <v>45</v>
      </c>
      <c r="P48" s="37">
        <v>13.888888889</v>
      </c>
      <c r="Q48" t="s">
        <v>46</v>
      </c>
      <c r="R48" t="s">
        <v>46</v>
      </c>
      <c r="S48" t="s">
        <v>45</v>
      </c>
      <c r="T48" t="s">
        <v>46</v>
      </c>
      <c r="U48" s="36"/>
      <c r="V48" s="36">
        <v>4082</v>
      </c>
      <c r="W48" s="36">
        <v>0</v>
      </c>
      <c r="X48" s="36">
        <v>536</v>
      </c>
      <c r="Y48" s="36">
        <v>1250</v>
      </c>
      <c r="Z48">
        <f t="shared" si="0"/>
        <v>1</v>
      </c>
      <c r="AA48">
        <f t="shared" si="1"/>
        <v>1</v>
      </c>
      <c r="AB48">
        <f t="shared" si="2"/>
        <v>0</v>
      </c>
      <c r="AC48">
        <f t="shared" si="3"/>
        <v>0</v>
      </c>
      <c r="AD48">
        <f t="shared" si="4"/>
        <v>0</v>
      </c>
      <c r="AE48">
        <f t="shared" si="5"/>
        <v>0</v>
      </c>
      <c r="AF48" s="38" t="str">
        <f t="shared" si="6"/>
        <v>SRSA</v>
      </c>
      <c r="AG48" s="38">
        <f t="shared" si="7"/>
        <v>0</v>
      </c>
      <c r="AH48" s="38">
        <f t="shared" si="8"/>
        <v>0</v>
      </c>
      <c r="AI48">
        <f t="shared" si="9"/>
        <v>1</v>
      </c>
      <c r="AJ48">
        <f t="shared" si="10"/>
        <v>0</v>
      </c>
      <c r="AK48">
        <f t="shared" si="11"/>
        <v>0</v>
      </c>
      <c r="AL48">
        <f t="shared" si="12"/>
        <v>0</v>
      </c>
      <c r="AM48">
        <f t="shared" si="13"/>
        <v>0</v>
      </c>
      <c r="AN48">
        <f t="shared" si="14"/>
        <v>0</v>
      </c>
      <c r="AO48">
        <f t="shared" si="15"/>
        <v>0</v>
      </c>
    </row>
    <row r="49" spans="1:41" ht="12.75">
      <c r="A49">
        <v>3004260</v>
      </c>
      <c r="B49">
        <v>590</v>
      </c>
      <c r="C49" t="s">
        <v>173</v>
      </c>
      <c r="D49" t="s">
        <v>174</v>
      </c>
      <c r="E49" t="s">
        <v>175</v>
      </c>
      <c r="F49" s="35">
        <v>59823</v>
      </c>
      <c r="G49" s="3" t="s">
        <v>44</v>
      </c>
      <c r="H49">
        <v>4062586151</v>
      </c>
      <c r="I49" s="4">
        <v>7</v>
      </c>
      <c r="J49" s="4" t="s">
        <v>45</v>
      </c>
      <c r="K49" t="s">
        <v>46</v>
      </c>
      <c r="L49" s="36"/>
      <c r="M49" s="36">
        <v>336</v>
      </c>
      <c r="N49" s="36" t="s">
        <v>46</v>
      </c>
      <c r="O49" s="36" t="s">
        <v>45</v>
      </c>
      <c r="P49" s="37">
        <v>4.3956043956</v>
      </c>
      <c r="Q49" t="s">
        <v>46</v>
      </c>
      <c r="R49" t="s">
        <v>45</v>
      </c>
      <c r="S49" t="s">
        <v>45</v>
      </c>
      <c r="T49" t="s">
        <v>46</v>
      </c>
      <c r="U49" s="36"/>
      <c r="V49" s="36">
        <v>44483</v>
      </c>
      <c r="W49" s="36">
        <v>5223</v>
      </c>
      <c r="X49" s="36">
        <v>5216</v>
      </c>
      <c r="Y49" s="36">
        <v>3746</v>
      </c>
      <c r="Z49">
        <f t="shared" si="0"/>
        <v>1</v>
      </c>
      <c r="AA49">
        <f t="shared" si="1"/>
        <v>1</v>
      </c>
      <c r="AB49">
        <f t="shared" si="2"/>
        <v>0</v>
      </c>
      <c r="AC49">
        <f t="shared" si="3"/>
        <v>0</v>
      </c>
      <c r="AD49">
        <f t="shared" si="4"/>
        <v>0</v>
      </c>
      <c r="AE49">
        <f t="shared" si="5"/>
        <v>0</v>
      </c>
      <c r="AF49" s="38" t="str">
        <f t="shared" si="6"/>
        <v>SRSA</v>
      </c>
      <c r="AG49" s="38">
        <f t="shared" si="7"/>
        <v>0</v>
      </c>
      <c r="AH49" s="38">
        <f t="shared" si="8"/>
        <v>0</v>
      </c>
      <c r="AI49">
        <f t="shared" si="9"/>
        <v>1</v>
      </c>
      <c r="AJ49">
        <f t="shared" si="10"/>
        <v>0</v>
      </c>
      <c r="AK49">
        <f t="shared" si="11"/>
        <v>0</v>
      </c>
      <c r="AL49">
        <f t="shared" si="12"/>
        <v>0</v>
      </c>
      <c r="AM49">
        <f t="shared" si="13"/>
        <v>0</v>
      </c>
      <c r="AN49">
        <f t="shared" si="14"/>
        <v>0</v>
      </c>
      <c r="AO49">
        <f t="shared" si="15"/>
        <v>0</v>
      </c>
    </row>
    <row r="50" spans="1:41" ht="12.75">
      <c r="A50">
        <v>3004380</v>
      </c>
      <c r="B50">
        <v>456</v>
      </c>
      <c r="C50" t="s">
        <v>176</v>
      </c>
      <c r="D50" t="s">
        <v>177</v>
      </c>
      <c r="E50" t="s">
        <v>178</v>
      </c>
      <c r="F50" s="35">
        <v>59632</v>
      </c>
      <c r="G50" s="3" t="s">
        <v>44</v>
      </c>
      <c r="H50">
        <v>4062253740</v>
      </c>
      <c r="I50" s="4">
        <v>7</v>
      </c>
      <c r="J50" s="4" t="s">
        <v>45</v>
      </c>
      <c r="K50" t="s">
        <v>46</v>
      </c>
      <c r="L50" s="36"/>
      <c r="M50" s="36">
        <v>201</v>
      </c>
      <c r="N50" s="36" t="s">
        <v>45</v>
      </c>
      <c r="O50" s="36" t="s">
        <v>45</v>
      </c>
      <c r="P50" s="37">
        <v>23.287671233</v>
      </c>
      <c r="Q50" t="s">
        <v>45</v>
      </c>
      <c r="R50" t="s">
        <v>45</v>
      </c>
      <c r="S50" t="s">
        <v>45</v>
      </c>
      <c r="T50" t="s">
        <v>46</v>
      </c>
      <c r="U50" s="36"/>
      <c r="V50" s="36">
        <v>19577</v>
      </c>
      <c r="W50" s="36">
        <v>2901</v>
      </c>
      <c r="X50" s="36">
        <v>3104</v>
      </c>
      <c r="Y50" s="36">
        <v>2566</v>
      </c>
      <c r="Z50">
        <f t="shared" si="0"/>
        <v>1</v>
      </c>
      <c r="AA50">
        <f t="shared" si="1"/>
        <v>1</v>
      </c>
      <c r="AB50">
        <f t="shared" si="2"/>
        <v>0</v>
      </c>
      <c r="AC50">
        <f t="shared" si="3"/>
        <v>0</v>
      </c>
      <c r="AD50">
        <f t="shared" si="4"/>
        <v>0</v>
      </c>
      <c r="AE50">
        <f t="shared" si="5"/>
        <v>0</v>
      </c>
      <c r="AF50" s="38" t="str">
        <f t="shared" si="6"/>
        <v>SRSA</v>
      </c>
      <c r="AG50" s="38">
        <f t="shared" si="7"/>
        <v>0</v>
      </c>
      <c r="AH50" s="38">
        <f t="shared" si="8"/>
        <v>0</v>
      </c>
      <c r="AI50">
        <f t="shared" si="9"/>
        <v>1</v>
      </c>
      <c r="AJ50">
        <f t="shared" si="10"/>
        <v>1</v>
      </c>
      <c r="AK50" t="str">
        <f t="shared" si="11"/>
        <v>Initial</v>
      </c>
      <c r="AL50" t="str">
        <f t="shared" si="12"/>
        <v>SRSA</v>
      </c>
      <c r="AM50">
        <f t="shared" si="13"/>
        <v>0</v>
      </c>
      <c r="AN50">
        <f t="shared" si="14"/>
        <v>0</v>
      </c>
      <c r="AO50">
        <f t="shared" si="15"/>
        <v>0</v>
      </c>
    </row>
    <row r="51" spans="1:41" ht="12.75">
      <c r="A51">
        <v>3004440</v>
      </c>
      <c r="B51">
        <v>425</v>
      </c>
      <c r="C51" t="s">
        <v>179</v>
      </c>
      <c r="D51" t="s">
        <v>180</v>
      </c>
      <c r="E51" t="s">
        <v>181</v>
      </c>
      <c r="F51" s="35">
        <v>59521</v>
      </c>
      <c r="G51" s="3" t="s">
        <v>44</v>
      </c>
      <c r="H51">
        <v>4063524195</v>
      </c>
      <c r="I51" s="4">
        <v>7</v>
      </c>
      <c r="J51" s="4" t="s">
        <v>45</v>
      </c>
      <c r="K51" t="s">
        <v>46</v>
      </c>
      <c r="L51" s="36"/>
      <c r="M51" s="36">
        <v>259</v>
      </c>
      <c r="N51" s="36" t="s">
        <v>45</v>
      </c>
      <c r="O51" s="36" t="s">
        <v>45</v>
      </c>
      <c r="P51" s="37">
        <v>26.470588235</v>
      </c>
      <c r="Q51" t="s">
        <v>45</v>
      </c>
      <c r="R51" t="s">
        <v>46</v>
      </c>
      <c r="S51" t="s">
        <v>45</v>
      </c>
      <c r="T51" t="s">
        <v>46</v>
      </c>
      <c r="U51" s="36"/>
      <c r="V51" s="36">
        <v>17159</v>
      </c>
      <c r="W51" s="36">
        <v>1991</v>
      </c>
      <c r="X51" s="36">
        <v>2229</v>
      </c>
      <c r="Y51" s="36">
        <v>2164</v>
      </c>
      <c r="Z51">
        <f t="shared" si="0"/>
        <v>1</v>
      </c>
      <c r="AA51">
        <f t="shared" si="1"/>
        <v>1</v>
      </c>
      <c r="AB51">
        <f t="shared" si="2"/>
        <v>0</v>
      </c>
      <c r="AC51">
        <f t="shared" si="3"/>
        <v>0</v>
      </c>
      <c r="AD51">
        <f t="shared" si="4"/>
        <v>0</v>
      </c>
      <c r="AE51">
        <f t="shared" si="5"/>
        <v>0</v>
      </c>
      <c r="AF51" s="38" t="str">
        <f t="shared" si="6"/>
        <v>SRSA</v>
      </c>
      <c r="AG51" s="38">
        <f t="shared" si="7"/>
        <v>0</v>
      </c>
      <c r="AH51" s="38">
        <f t="shared" si="8"/>
        <v>0</v>
      </c>
      <c r="AI51">
        <f t="shared" si="9"/>
        <v>1</v>
      </c>
      <c r="AJ51">
        <f t="shared" si="10"/>
        <v>1</v>
      </c>
      <c r="AK51" t="str">
        <f t="shared" si="11"/>
        <v>Initial</v>
      </c>
      <c r="AL51" t="str">
        <f t="shared" si="12"/>
        <v>SRSA</v>
      </c>
      <c r="AM51">
        <f t="shared" si="13"/>
        <v>0</v>
      </c>
      <c r="AN51">
        <f t="shared" si="14"/>
        <v>0</v>
      </c>
      <c r="AO51">
        <f t="shared" si="15"/>
        <v>0</v>
      </c>
    </row>
    <row r="52" spans="1:41" ht="12.75">
      <c r="A52">
        <v>3004500</v>
      </c>
      <c r="B52">
        <v>426</v>
      </c>
      <c r="C52" t="s">
        <v>182</v>
      </c>
      <c r="D52" t="s">
        <v>180</v>
      </c>
      <c r="E52" t="s">
        <v>181</v>
      </c>
      <c r="F52" s="35">
        <v>59521</v>
      </c>
      <c r="G52" s="3" t="s">
        <v>44</v>
      </c>
      <c r="H52">
        <v>4063524195</v>
      </c>
      <c r="I52" s="4">
        <v>7</v>
      </c>
      <c r="J52" s="4" t="s">
        <v>45</v>
      </c>
      <c r="K52" t="s">
        <v>46</v>
      </c>
      <c r="L52" s="36"/>
      <c r="M52" s="36">
        <v>87</v>
      </c>
      <c r="N52" s="36" t="s">
        <v>45</v>
      </c>
      <c r="O52" s="36" t="s">
        <v>45</v>
      </c>
      <c r="P52" s="37">
        <v>27.027027027</v>
      </c>
      <c r="Q52" t="s">
        <v>45</v>
      </c>
      <c r="R52" t="s">
        <v>46</v>
      </c>
      <c r="S52" t="s">
        <v>45</v>
      </c>
      <c r="T52" t="s">
        <v>46</v>
      </c>
      <c r="U52" s="36"/>
      <c r="V52" s="36">
        <v>2946</v>
      </c>
      <c r="W52" s="36">
        <v>0</v>
      </c>
      <c r="X52" s="36">
        <v>348</v>
      </c>
      <c r="Y52" s="36">
        <v>721</v>
      </c>
      <c r="Z52">
        <f t="shared" si="0"/>
        <v>1</v>
      </c>
      <c r="AA52">
        <f t="shared" si="1"/>
        <v>1</v>
      </c>
      <c r="AB52">
        <f t="shared" si="2"/>
        <v>0</v>
      </c>
      <c r="AC52">
        <f t="shared" si="3"/>
        <v>0</v>
      </c>
      <c r="AD52">
        <f t="shared" si="4"/>
        <v>0</v>
      </c>
      <c r="AE52">
        <f t="shared" si="5"/>
        <v>0</v>
      </c>
      <c r="AF52" s="38" t="str">
        <f t="shared" si="6"/>
        <v>SRSA</v>
      </c>
      <c r="AG52" s="38">
        <f t="shared" si="7"/>
        <v>0</v>
      </c>
      <c r="AH52" s="38">
        <f t="shared" si="8"/>
        <v>0</v>
      </c>
      <c r="AI52">
        <f t="shared" si="9"/>
        <v>1</v>
      </c>
      <c r="AJ52">
        <f t="shared" si="10"/>
        <v>1</v>
      </c>
      <c r="AK52" t="str">
        <f t="shared" si="11"/>
        <v>Initial</v>
      </c>
      <c r="AL52" t="str">
        <f t="shared" si="12"/>
        <v>SRSA</v>
      </c>
      <c r="AM52">
        <f t="shared" si="13"/>
        <v>0</v>
      </c>
      <c r="AN52">
        <f t="shared" si="14"/>
        <v>0</v>
      </c>
      <c r="AO52">
        <f t="shared" si="15"/>
        <v>0</v>
      </c>
    </row>
    <row r="53" spans="1:41" ht="12.75">
      <c r="A53">
        <v>3004530</v>
      </c>
      <c r="B53">
        <v>70</v>
      </c>
      <c r="C53" t="s">
        <v>183</v>
      </c>
      <c r="D53" t="s">
        <v>184</v>
      </c>
      <c r="E53" t="s">
        <v>185</v>
      </c>
      <c r="F53" s="35">
        <v>59013</v>
      </c>
      <c r="G53" s="3" t="s">
        <v>44</v>
      </c>
      <c r="H53">
        <v>4069623670</v>
      </c>
      <c r="I53" s="4">
        <v>7</v>
      </c>
      <c r="J53" s="4" t="s">
        <v>45</v>
      </c>
      <c r="K53" t="s">
        <v>46</v>
      </c>
      <c r="L53" s="36"/>
      <c r="M53" s="36">
        <v>7</v>
      </c>
      <c r="N53" s="36" t="s">
        <v>45</v>
      </c>
      <c r="O53" s="36" t="s">
        <v>45</v>
      </c>
      <c r="P53" s="37">
        <v>20.967741935</v>
      </c>
      <c r="Q53" t="s">
        <v>45</v>
      </c>
      <c r="R53" t="s">
        <v>45</v>
      </c>
      <c r="S53" t="s">
        <v>45</v>
      </c>
      <c r="T53" t="s">
        <v>46</v>
      </c>
      <c r="U53" s="36"/>
      <c r="V53" s="36">
        <v>2847</v>
      </c>
      <c r="W53" s="36">
        <v>443</v>
      </c>
      <c r="X53" s="36">
        <v>363</v>
      </c>
      <c r="Y53" s="36">
        <v>615</v>
      </c>
      <c r="Z53">
        <f t="shared" si="0"/>
        <v>1</v>
      </c>
      <c r="AA53">
        <f t="shared" si="1"/>
        <v>1</v>
      </c>
      <c r="AB53">
        <f t="shared" si="2"/>
        <v>0</v>
      </c>
      <c r="AC53">
        <f t="shared" si="3"/>
        <v>0</v>
      </c>
      <c r="AD53">
        <f t="shared" si="4"/>
        <v>0</v>
      </c>
      <c r="AE53">
        <f t="shared" si="5"/>
        <v>0</v>
      </c>
      <c r="AF53" s="38" t="str">
        <f t="shared" si="6"/>
        <v>SRSA</v>
      </c>
      <c r="AG53" s="38">
        <f t="shared" si="7"/>
        <v>0</v>
      </c>
      <c r="AH53" s="38">
        <f t="shared" si="8"/>
        <v>0</v>
      </c>
      <c r="AI53">
        <f t="shared" si="9"/>
        <v>1</v>
      </c>
      <c r="AJ53">
        <f t="shared" si="10"/>
        <v>1</v>
      </c>
      <c r="AK53" t="str">
        <f t="shared" si="11"/>
        <v>Initial</v>
      </c>
      <c r="AL53" t="str">
        <f t="shared" si="12"/>
        <v>SRSA</v>
      </c>
      <c r="AM53">
        <f t="shared" si="13"/>
        <v>0</v>
      </c>
      <c r="AN53">
        <f t="shared" si="14"/>
        <v>0</v>
      </c>
      <c r="AO53">
        <f t="shared" si="15"/>
        <v>0</v>
      </c>
    </row>
    <row r="54" spans="1:41" ht="12.75">
      <c r="A54">
        <v>3004560</v>
      </c>
      <c r="B54">
        <v>350</v>
      </c>
      <c r="C54" t="s">
        <v>971</v>
      </c>
      <c r="D54" t="s">
        <v>972</v>
      </c>
      <c r="E54" t="s">
        <v>97</v>
      </c>
      <c r="F54" s="35">
        <v>59771</v>
      </c>
      <c r="G54" s="3" t="s">
        <v>44</v>
      </c>
      <c r="H54">
        <v>4065226042</v>
      </c>
      <c r="I54" s="4" t="s">
        <v>926</v>
      </c>
      <c r="J54" s="4" t="s">
        <v>46</v>
      </c>
      <c r="K54" t="s">
        <v>46</v>
      </c>
      <c r="L54" s="36"/>
      <c r="M54" s="36">
        <v>3046</v>
      </c>
      <c r="N54" s="36" t="s">
        <v>46</v>
      </c>
      <c r="O54" s="36" t="s">
        <v>46</v>
      </c>
      <c r="P54" s="37">
        <v>12.484108823</v>
      </c>
      <c r="Q54" t="s">
        <v>46</v>
      </c>
      <c r="R54" t="s">
        <v>46</v>
      </c>
      <c r="S54" t="s">
        <v>45</v>
      </c>
      <c r="T54" t="s">
        <v>46</v>
      </c>
      <c r="U54" s="36"/>
      <c r="V54" s="36">
        <v>247539</v>
      </c>
      <c r="W54" s="36">
        <v>25570</v>
      </c>
      <c r="X54" s="36">
        <v>33945</v>
      </c>
      <c r="Y54" s="36">
        <v>31764</v>
      </c>
      <c r="Z54">
        <f t="shared" si="0"/>
        <v>0</v>
      </c>
      <c r="AA54">
        <f t="shared" si="1"/>
        <v>0</v>
      </c>
      <c r="AB54">
        <f t="shared" si="2"/>
        <v>0</v>
      </c>
      <c r="AC54">
        <f t="shared" si="3"/>
        <v>0</v>
      </c>
      <c r="AD54">
        <f t="shared" si="4"/>
        <v>0</v>
      </c>
      <c r="AE54">
        <f t="shared" si="5"/>
        <v>0</v>
      </c>
      <c r="AF54" s="38">
        <f t="shared" si="6"/>
        <v>0</v>
      </c>
      <c r="AG54" s="38">
        <f t="shared" si="7"/>
        <v>0</v>
      </c>
      <c r="AH54" s="38">
        <f t="shared" si="8"/>
        <v>0</v>
      </c>
      <c r="AI54">
        <f t="shared" si="9"/>
        <v>1</v>
      </c>
      <c r="AJ54">
        <f t="shared" si="10"/>
        <v>0</v>
      </c>
      <c r="AK54">
        <f t="shared" si="11"/>
        <v>0</v>
      </c>
      <c r="AL54">
        <f t="shared" si="12"/>
        <v>0</v>
      </c>
      <c r="AM54">
        <f t="shared" si="13"/>
        <v>0</v>
      </c>
      <c r="AN54">
        <f t="shared" si="14"/>
        <v>0</v>
      </c>
      <c r="AO54">
        <f t="shared" si="15"/>
        <v>0</v>
      </c>
    </row>
    <row r="55" spans="1:41" ht="12.75">
      <c r="A55">
        <v>3004590</v>
      </c>
      <c r="B55">
        <v>351</v>
      </c>
      <c r="C55" t="s">
        <v>973</v>
      </c>
      <c r="D55" t="s">
        <v>972</v>
      </c>
      <c r="E55" t="s">
        <v>97</v>
      </c>
      <c r="F55" s="35">
        <v>59771</v>
      </c>
      <c r="G55" s="3" t="s">
        <v>44</v>
      </c>
      <c r="H55">
        <v>4065226042</v>
      </c>
      <c r="I55" s="4">
        <v>6</v>
      </c>
      <c r="J55" s="4" t="s">
        <v>46</v>
      </c>
      <c r="K55" t="s">
        <v>46</v>
      </c>
      <c r="L55" s="36" t="s">
        <v>44</v>
      </c>
      <c r="M55" s="36">
        <v>1767</v>
      </c>
      <c r="N55" s="36" t="s">
        <v>46</v>
      </c>
      <c r="O55" s="36" t="s">
        <v>46</v>
      </c>
      <c r="P55" s="37">
        <v>7.3747936159</v>
      </c>
      <c r="Q55" t="s">
        <v>46</v>
      </c>
      <c r="R55" t="s">
        <v>46</v>
      </c>
      <c r="S55" t="s">
        <v>45</v>
      </c>
      <c r="T55" t="s">
        <v>46</v>
      </c>
      <c r="U55" s="36"/>
      <c r="V55" s="36">
        <v>85275</v>
      </c>
      <c r="W55" s="36">
        <v>6082</v>
      </c>
      <c r="X55" s="36">
        <v>13124</v>
      </c>
      <c r="Y55" s="36">
        <v>16821</v>
      </c>
      <c r="Z55">
        <f t="shared" si="0"/>
        <v>0</v>
      </c>
      <c r="AA55">
        <f t="shared" si="1"/>
        <v>0</v>
      </c>
      <c r="AB55">
        <f t="shared" si="2"/>
        <v>0</v>
      </c>
      <c r="AC55">
        <f t="shared" si="3"/>
        <v>0</v>
      </c>
      <c r="AD55">
        <f t="shared" si="4"/>
        <v>0</v>
      </c>
      <c r="AE55">
        <f t="shared" si="5"/>
        <v>0</v>
      </c>
      <c r="AF55" s="38">
        <f t="shared" si="6"/>
        <v>0</v>
      </c>
      <c r="AG55" s="38">
        <f t="shared" si="7"/>
        <v>0</v>
      </c>
      <c r="AH55" s="38">
        <f t="shared" si="8"/>
        <v>0</v>
      </c>
      <c r="AI55">
        <f t="shared" si="9"/>
        <v>1</v>
      </c>
      <c r="AJ55">
        <f t="shared" si="10"/>
        <v>0</v>
      </c>
      <c r="AK55">
        <f t="shared" si="11"/>
        <v>0</v>
      </c>
      <c r="AL55">
        <f t="shared" si="12"/>
        <v>0</v>
      </c>
      <c r="AM55">
        <f t="shared" si="13"/>
        <v>0</v>
      </c>
      <c r="AN55">
        <f t="shared" si="14"/>
        <v>0</v>
      </c>
      <c r="AO55">
        <f t="shared" si="15"/>
        <v>0</v>
      </c>
    </row>
    <row r="56" spans="1:41" ht="12.75">
      <c r="A56">
        <v>3004680</v>
      </c>
      <c r="B56">
        <v>682</v>
      </c>
      <c r="C56" t="s">
        <v>186</v>
      </c>
      <c r="D56" t="s">
        <v>187</v>
      </c>
      <c r="E56" t="s">
        <v>188</v>
      </c>
      <c r="F56" s="35">
        <v>59416</v>
      </c>
      <c r="G56" s="3" t="s">
        <v>44</v>
      </c>
      <c r="H56">
        <v>4067532522</v>
      </c>
      <c r="I56" s="4">
        <v>7</v>
      </c>
      <c r="J56" s="4" t="s">
        <v>45</v>
      </c>
      <c r="K56" t="s">
        <v>46</v>
      </c>
      <c r="L56" s="36"/>
      <c r="M56" s="36">
        <v>61</v>
      </c>
      <c r="N56" s="36" t="s">
        <v>45</v>
      </c>
      <c r="O56" s="36" t="s">
        <v>45</v>
      </c>
      <c r="P56" s="37">
        <v>10</v>
      </c>
      <c r="Q56" t="s">
        <v>46</v>
      </c>
      <c r="R56" t="s">
        <v>45</v>
      </c>
      <c r="S56" t="s">
        <v>45</v>
      </c>
      <c r="T56" t="s">
        <v>46</v>
      </c>
      <c r="U56" s="36"/>
      <c r="V56" s="36">
        <v>15645</v>
      </c>
      <c r="W56" s="36">
        <v>2543</v>
      </c>
      <c r="X56" s="36">
        <v>1802</v>
      </c>
      <c r="Y56" s="36">
        <v>1455</v>
      </c>
      <c r="Z56">
        <f t="shared" si="0"/>
        <v>1</v>
      </c>
      <c r="AA56">
        <f t="shared" si="1"/>
        <v>1</v>
      </c>
      <c r="AB56">
        <f t="shared" si="2"/>
        <v>0</v>
      </c>
      <c r="AC56">
        <f t="shared" si="3"/>
        <v>0</v>
      </c>
      <c r="AD56">
        <f t="shared" si="4"/>
        <v>0</v>
      </c>
      <c r="AE56">
        <f t="shared" si="5"/>
        <v>0</v>
      </c>
      <c r="AF56" s="38" t="str">
        <f t="shared" si="6"/>
        <v>SRSA</v>
      </c>
      <c r="AG56" s="38">
        <f t="shared" si="7"/>
        <v>0</v>
      </c>
      <c r="AH56" s="38">
        <f t="shared" si="8"/>
        <v>0</v>
      </c>
      <c r="AI56">
        <f t="shared" si="9"/>
        <v>1</v>
      </c>
      <c r="AJ56">
        <f t="shared" si="10"/>
        <v>0</v>
      </c>
      <c r="AK56">
        <f t="shared" si="11"/>
        <v>0</v>
      </c>
      <c r="AL56">
        <f t="shared" si="12"/>
        <v>0</v>
      </c>
      <c r="AM56">
        <f t="shared" si="13"/>
        <v>0</v>
      </c>
      <c r="AN56">
        <f t="shared" si="14"/>
        <v>0</v>
      </c>
      <c r="AO56">
        <f t="shared" si="15"/>
        <v>0</v>
      </c>
    </row>
    <row r="57" spans="1:41" ht="12.75">
      <c r="A57">
        <v>3004800</v>
      </c>
      <c r="B57">
        <v>59</v>
      </c>
      <c r="C57" t="s">
        <v>189</v>
      </c>
      <c r="D57" t="s">
        <v>190</v>
      </c>
      <c r="E57" t="s">
        <v>191</v>
      </c>
      <c r="F57" s="35">
        <v>59014</v>
      </c>
      <c r="G57" s="3">
        <v>467</v>
      </c>
      <c r="H57">
        <v>4066623520</v>
      </c>
      <c r="I57" s="4">
        <v>7</v>
      </c>
      <c r="J57" s="4" t="s">
        <v>45</v>
      </c>
      <c r="K57" t="s">
        <v>46</v>
      </c>
      <c r="L57" s="36"/>
      <c r="M57" s="36">
        <v>196</v>
      </c>
      <c r="N57" s="36" t="s">
        <v>45</v>
      </c>
      <c r="O57" s="36" t="s">
        <v>45</v>
      </c>
      <c r="P57" s="37">
        <v>23.175965665</v>
      </c>
      <c r="Q57" t="s">
        <v>45</v>
      </c>
      <c r="R57" t="s">
        <v>46</v>
      </c>
      <c r="S57" t="s">
        <v>45</v>
      </c>
      <c r="T57" t="s">
        <v>46</v>
      </c>
      <c r="U57" s="36"/>
      <c r="V57" s="36">
        <v>23404</v>
      </c>
      <c r="W57" s="36">
        <v>2631</v>
      </c>
      <c r="X57" s="36">
        <v>2941</v>
      </c>
      <c r="Y57" s="36">
        <v>2123</v>
      </c>
      <c r="Z57">
        <f t="shared" si="0"/>
        <v>1</v>
      </c>
      <c r="AA57">
        <f t="shared" si="1"/>
        <v>1</v>
      </c>
      <c r="AB57">
        <f t="shared" si="2"/>
        <v>0</v>
      </c>
      <c r="AC57">
        <f t="shared" si="3"/>
        <v>0</v>
      </c>
      <c r="AD57">
        <f t="shared" si="4"/>
        <v>0</v>
      </c>
      <c r="AE57">
        <f t="shared" si="5"/>
        <v>0</v>
      </c>
      <c r="AF57" s="38" t="str">
        <f t="shared" si="6"/>
        <v>SRSA</v>
      </c>
      <c r="AG57" s="38">
        <f t="shared" si="7"/>
        <v>0</v>
      </c>
      <c r="AH57" s="38">
        <f t="shared" si="8"/>
        <v>0</v>
      </c>
      <c r="AI57">
        <f t="shared" si="9"/>
        <v>1</v>
      </c>
      <c r="AJ57">
        <f t="shared" si="10"/>
        <v>1</v>
      </c>
      <c r="AK57" t="str">
        <f t="shared" si="11"/>
        <v>Initial</v>
      </c>
      <c r="AL57" t="str">
        <f t="shared" si="12"/>
        <v>SRSA</v>
      </c>
      <c r="AM57">
        <f t="shared" si="13"/>
        <v>0</v>
      </c>
      <c r="AN57">
        <f t="shared" si="14"/>
        <v>0</v>
      </c>
      <c r="AO57">
        <f t="shared" si="15"/>
        <v>0</v>
      </c>
    </row>
    <row r="58" spans="1:41" ht="12.75">
      <c r="A58">
        <v>3000006</v>
      </c>
      <c r="B58">
        <v>705</v>
      </c>
      <c r="C58" t="s">
        <v>47</v>
      </c>
      <c r="D58" t="s">
        <v>48</v>
      </c>
      <c r="E58" t="s">
        <v>49</v>
      </c>
      <c r="F58" s="35">
        <v>59317</v>
      </c>
      <c r="G58" s="3" t="s">
        <v>44</v>
      </c>
      <c r="H58">
        <v>4064362658</v>
      </c>
      <c r="I58" s="4">
        <v>7</v>
      </c>
      <c r="J58" s="4" t="s">
        <v>45</v>
      </c>
      <c r="K58" t="s">
        <v>46</v>
      </c>
      <c r="L58" s="36"/>
      <c r="M58" s="36">
        <v>209</v>
      </c>
      <c r="N58" s="36" t="s">
        <v>45</v>
      </c>
      <c r="O58" s="36" t="s">
        <v>45</v>
      </c>
      <c r="P58" s="37">
        <v>18.592964824</v>
      </c>
      <c r="Q58" t="s">
        <v>46</v>
      </c>
      <c r="R58" t="s">
        <v>45</v>
      </c>
      <c r="S58" t="s">
        <v>45</v>
      </c>
      <c r="T58" t="s">
        <v>46</v>
      </c>
      <c r="U58" s="36"/>
      <c r="V58" s="36">
        <v>19270</v>
      </c>
      <c r="W58" s="36">
        <v>2309</v>
      </c>
      <c r="X58" s="36">
        <v>2812</v>
      </c>
      <c r="Y58" s="36">
        <v>2271</v>
      </c>
      <c r="Z58">
        <f t="shared" si="0"/>
        <v>1</v>
      </c>
      <c r="AA58">
        <f t="shared" si="1"/>
        <v>1</v>
      </c>
      <c r="AB58">
        <f t="shared" si="2"/>
        <v>0</v>
      </c>
      <c r="AC58">
        <f t="shared" si="3"/>
        <v>0</v>
      </c>
      <c r="AD58">
        <f t="shared" si="4"/>
        <v>0</v>
      </c>
      <c r="AE58">
        <f t="shared" si="5"/>
        <v>0</v>
      </c>
      <c r="AF58" s="38" t="str">
        <f t="shared" si="6"/>
        <v>SRSA</v>
      </c>
      <c r="AG58" s="38">
        <f t="shared" si="7"/>
        <v>0</v>
      </c>
      <c r="AH58" s="38">
        <f t="shared" si="8"/>
        <v>0</v>
      </c>
      <c r="AI58">
        <f t="shared" si="9"/>
        <v>1</v>
      </c>
      <c r="AJ58">
        <f t="shared" si="10"/>
        <v>0</v>
      </c>
      <c r="AK58">
        <f t="shared" si="11"/>
        <v>0</v>
      </c>
      <c r="AL58">
        <f t="shared" si="12"/>
        <v>0</v>
      </c>
      <c r="AM58">
        <f t="shared" si="13"/>
        <v>0</v>
      </c>
      <c r="AN58">
        <f t="shared" si="14"/>
        <v>0</v>
      </c>
      <c r="AO58">
        <f t="shared" si="15"/>
        <v>0</v>
      </c>
    </row>
    <row r="59" spans="1:41" ht="12.75">
      <c r="A59">
        <v>3004890</v>
      </c>
      <c r="B59">
        <v>978</v>
      </c>
      <c r="C59" t="s">
        <v>193</v>
      </c>
      <c r="D59" t="s">
        <v>194</v>
      </c>
      <c r="E59" t="s">
        <v>195</v>
      </c>
      <c r="F59" s="35">
        <v>59015</v>
      </c>
      <c r="G59" s="3" t="s">
        <v>44</v>
      </c>
      <c r="H59">
        <v>4066672337</v>
      </c>
      <c r="I59" s="4">
        <v>8</v>
      </c>
      <c r="J59" s="4" t="s">
        <v>45</v>
      </c>
      <c r="K59" t="s">
        <v>46</v>
      </c>
      <c r="L59" s="36"/>
      <c r="M59" s="36">
        <v>105</v>
      </c>
      <c r="N59" s="36" t="s">
        <v>46</v>
      </c>
      <c r="O59" s="36" t="s">
        <v>45</v>
      </c>
      <c r="P59" s="37">
        <v>6.0344827586</v>
      </c>
      <c r="Q59" t="s">
        <v>46</v>
      </c>
      <c r="R59" t="s">
        <v>46</v>
      </c>
      <c r="S59" t="s">
        <v>45</v>
      </c>
      <c r="T59" t="s">
        <v>46</v>
      </c>
      <c r="U59" s="36"/>
      <c r="V59" s="36">
        <v>3679</v>
      </c>
      <c r="W59" s="36">
        <v>0</v>
      </c>
      <c r="X59" s="36">
        <v>419</v>
      </c>
      <c r="Y59" s="36">
        <v>926</v>
      </c>
      <c r="Z59">
        <f t="shared" si="0"/>
        <v>1</v>
      </c>
      <c r="AA59">
        <f t="shared" si="1"/>
        <v>1</v>
      </c>
      <c r="AB59">
        <f t="shared" si="2"/>
        <v>0</v>
      </c>
      <c r="AC59">
        <f t="shared" si="3"/>
        <v>0</v>
      </c>
      <c r="AD59">
        <f t="shared" si="4"/>
        <v>0</v>
      </c>
      <c r="AE59">
        <f t="shared" si="5"/>
        <v>0</v>
      </c>
      <c r="AF59" s="38" t="str">
        <f t="shared" si="6"/>
        <v>SRSA</v>
      </c>
      <c r="AG59" s="38">
        <f t="shared" si="7"/>
        <v>0</v>
      </c>
      <c r="AH59" s="38">
        <f t="shared" si="8"/>
        <v>0</v>
      </c>
      <c r="AI59">
        <f t="shared" si="9"/>
        <v>1</v>
      </c>
      <c r="AJ59">
        <f t="shared" si="10"/>
        <v>0</v>
      </c>
      <c r="AK59">
        <f t="shared" si="11"/>
        <v>0</v>
      </c>
      <c r="AL59">
        <f t="shared" si="12"/>
        <v>0</v>
      </c>
      <c r="AM59">
        <f t="shared" si="13"/>
        <v>0</v>
      </c>
      <c r="AN59">
        <f t="shared" si="14"/>
        <v>0</v>
      </c>
      <c r="AO59">
        <f t="shared" si="15"/>
        <v>0</v>
      </c>
    </row>
    <row r="60" spans="1:41" ht="12.75">
      <c r="A60">
        <v>3004920</v>
      </c>
      <c r="B60">
        <v>979</v>
      </c>
      <c r="C60" t="s">
        <v>196</v>
      </c>
      <c r="D60" t="s">
        <v>194</v>
      </c>
      <c r="E60" t="s">
        <v>195</v>
      </c>
      <c r="F60" s="35">
        <v>59015</v>
      </c>
      <c r="G60" s="3" t="s">
        <v>44</v>
      </c>
      <c r="H60">
        <v>4066672337</v>
      </c>
      <c r="I60" s="4">
        <v>8</v>
      </c>
      <c r="J60" s="4" t="s">
        <v>45</v>
      </c>
      <c r="K60" t="s">
        <v>46</v>
      </c>
      <c r="L60" s="36"/>
      <c r="M60" s="36">
        <v>43</v>
      </c>
      <c r="N60" s="36" t="s">
        <v>46</v>
      </c>
      <c r="O60" s="36" t="s">
        <v>45</v>
      </c>
      <c r="P60" s="37">
        <v>19.047619048</v>
      </c>
      <c r="Q60" t="s">
        <v>46</v>
      </c>
      <c r="R60" t="s">
        <v>46</v>
      </c>
      <c r="S60" t="s">
        <v>45</v>
      </c>
      <c r="T60" t="s">
        <v>46</v>
      </c>
      <c r="U60" s="36"/>
      <c r="V60" s="36">
        <v>1847</v>
      </c>
      <c r="W60" s="36">
        <v>0</v>
      </c>
      <c r="X60" s="36">
        <v>180</v>
      </c>
      <c r="Y60" s="36">
        <v>451</v>
      </c>
      <c r="Z60">
        <f t="shared" si="0"/>
        <v>1</v>
      </c>
      <c r="AA60">
        <f t="shared" si="1"/>
        <v>1</v>
      </c>
      <c r="AB60">
        <f t="shared" si="2"/>
        <v>0</v>
      </c>
      <c r="AC60">
        <f t="shared" si="3"/>
        <v>0</v>
      </c>
      <c r="AD60">
        <f t="shared" si="4"/>
        <v>0</v>
      </c>
      <c r="AE60">
        <f t="shared" si="5"/>
        <v>0</v>
      </c>
      <c r="AF60" s="38" t="str">
        <f t="shared" si="6"/>
        <v>SRSA</v>
      </c>
      <c r="AG60" s="38">
        <f t="shared" si="7"/>
        <v>0</v>
      </c>
      <c r="AH60" s="38">
        <f t="shared" si="8"/>
        <v>0</v>
      </c>
      <c r="AI60">
        <f t="shared" si="9"/>
        <v>1</v>
      </c>
      <c r="AJ60">
        <f t="shared" si="10"/>
        <v>0</v>
      </c>
      <c r="AK60">
        <f t="shared" si="11"/>
        <v>0</v>
      </c>
      <c r="AL60">
        <f t="shared" si="12"/>
        <v>0</v>
      </c>
      <c r="AM60">
        <f t="shared" si="13"/>
        <v>0</v>
      </c>
      <c r="AN60">
        <f t="shared" si="14"/>
        <v>0</v>
      </c>
      <c r="AO60">
        <f t="shared" si="15"/>
        <v>0</v>
      </c>
    </row>
    <row r="61" spans="1:41" ht="12.75">
      <c r="A61">
        <v>3005010</v>
      </c>
      <c r="B61">
        <v>782</v>
      </c>
      <c r="C61" t="s">
        <v>200</v>
      </c>
      <c r="D61" t="s">
        <v>201</v>
      </c>
      <c r="E61" t="s">
        <v>202</v>
      </c>
      <c r="F61" s="35">
        <v>59213</v>
      </c>
      <c r="G61" s="3" t="s">
        <v>44</v>
      </c>
      <c r="H61">
        <v>4067863311</v>
      </c>
      <c r="I61" s="4">
        <v>7</v>
      </c>
      <c r="J61" s="4" t="s">
        <v>45</v>
      </c>
      <c r="K61" t="s">
        <v>46</v>
      </c>
      <c r="L61" s="36"/>
      <c r="M61" s="36">
        <v>141</v>
      </c>
      <c r="N61" s="36" t="s">
        <v>45</v>
      </c>
      <c r="O61" s="36" t="s">
        <v>45</v>
      </c>
      <c r="P61" s="37">
        <v>44.155844156</v>
      </c>
      <c r="Q61" t="s">
        <v>45</v>
      </c>
      <c r="R61" t="s">
        <v>46</v>
      </c>
      <c r="S61" t="s">
        <v>45</v>
      </c>
      <c r="T61" t="s">
        <v>46</v>
      </c>
      <c r="U61" s="36"/>
      <c r="V61" s="36">
        <v>26573</v>
      </c>
      <c r="W61" s="36">
        <v>4420</v>
      </c>
      <c r="X61" s="36">
        <v>3115</v>
      </c>
      <c r="Y61" s="36">
        <v>1853</v>
      </c>
      <c r="Z61">
        <f t="shared" si="0"/>
        <v>1</v>
      </c>
      <c r="AA61">
        <f t="shared" si="1"/>
        <v>1</v>
      </c>
      <c r="AB61">
        <f t="shared" si="2"/>
        <v>0</v>
      </c>
      <c r="AC61">
        <f t="shared" si="3"/>
        <v>0</v>
      </c>
      <c r="AD61">
        <f t="shared" si="4"/>
        <v>0</v>
      </c>
      <c r="AE61">
        <f t="shared" si="5"/>
        <v>0</v>
      </c>
      <c r="AF61" s="38" t="str">
        <f t="shared" si="6"/>
        <v>SRSA</v>
      </c>
      <c r="AG61" s="38">
        <f t="shared" si="7"/>
        <v>0</v>
      </c>
      <c r="AH61" s="38">
        <f t="shared" si="8"/>
        <v>0</v>
      </c>
      <c r="AI61">
        <f t="shared" si="9"/>
        <v>1</v>
      </c>
      <c r="AJ61">
        <f t="shared" si="10"/>
        <v>1</v>
      </c>
      <c r="AK61" t="str">
        <f t="shared" si="11"/>
        <v>Initial</v>
      </c>
      <c r="AL61" t="str">
        <f t="shared" si="12"/>
        <v>SRSA</v>
      </c>
      <c r="AM61">
        <f t="shared" si="13"/>
        <v>0</v>
      </c>
      <c r="AN61">
        <f t="shared" si="14"/>
        <v>0</v>
      </c>
      <c r="AO61">
        <f t="shared" si="15"/>
        <v>0</v>
      </c>
    </row>
    <row r="62" spans="1:41" ht="12.75">
      <c r="A62">
        <v>3005040</v>
      </c>
      <c r="B62">
        <v>783</v>
      </c>
      <c r="C62" t="s">
        <v>203</v>
      </c>
      <c r="D62" t="s">
        <v>201</v>
      </c>
      <c r="E62" t="s">
        <v>202</v>
      </c>
      <c r="F62" s="35">
        <v>59213</v>
      </c>
      <c r="G62" s="3" t="s">
        <v>44</v>
      </c>
      <c r="H62">
        <v>4067863311</v>
      </c>
      <c r="I62" s="4">
        <v>7</v>
      </c>
      <c r="J62" s="4" t="s">
        <v>45</v>
      </c>
      <c r="K62" t="s">
        <v>46</v>
      </c>
      <c r="L62" s="36"/>
      <c r="M62" s="36">
        <v>59</v>
      </c>
      <c r="N62" s="36" t="s">
        <v>45</v>
      </c>
      <c r="O62" s="36" t="s">
        <v>45</v>
      </c>
      <c r="P62" s="37">
        <v>40.384615385</v>
      </c>
      <c r="Q62" t="s">
        <v>45</v>
      </c>
      <c r="R62" t="s">
        <v>46</v>
      </c>
      <c r="S62" t="s">
        <v>45</v>
      </c>
      <c r="T62" t="s">
        <v>46</v>
      </c>
      <c r="U62" s="36"/>
      <c r="V62" s="36">
        <v>5271</v>
      </c>
      <c r="W62" s="36">
        <v>684</v>
      </c>
      <c r="X62" s="36">
        <v>640</v>
      </c>
      <c r="Y62" s="36">
        <v>570</v>
      </c>
      <c r="Z62">
        <f t="shared" si="0"/>
        <v>1</v>
      </c>
      <c r="AA62">
        <f t="shared" si="1"/>
        <v>1</v>
      </c>
      <c r="AB62">
        <f t="shared" si="2"/>
        <v>0</v>
      </c>
      <c r="AC62">
        <f t="shared" si="3"/>
        <v>0</v>
      </c>
      <c r="AD62">
        <f t="shared" si="4"/>
        <v>0</v>
      </c>
      <c r="AE62">
        <f t="shared" si="5"/>
        <v>0</v>
      </c>
      <c r="AF62" s="38" t="str">
        <f t="shared" si="6"/>
        <v>SRSA</v>
      </c>
      <c r="AG62" s="38">
        <f t="shared" si="7"/>
        <v>0</v>
      </c>
      <c r="AH62" s="38">
        <f t="shared" si="8"/>
        <v>0</v>
      </c>
      <c r="AI62">
        <f t="shared" si="9"/>
        <v>1</v>
      </c>
      <c r="AJ62">
        <f t="shared" si="10"/>
        <v>1</v>
      </c>
      <c r="AK62" t="str">
        <f t="shared" si="11"/>
        <v>Initial</v>
      </c>
      <c r="AL62" t="str">
        <f t="shared" si="12"/>
        <v>SRSA</v>
      </c>
      <c r="AM62">
        <f t="shared" si="13"/>
        <v>0</v>
      </c>
      <c r="AN62">
        <f t="shared" si="14"/>
        <v>0</v>
      </c>
      <c r="AO62">
        <f t="shared" si="15"/>
        <v>0</v>
      </c>
    </row>
    <row r="63" spans="1:41" ht="12.75">
      <c r="A63">
        <v>3005130</v>
      </c>
      <c r="B63">
        <v>749</v>
      </c>
      <c r="C63" t="s">
        <v>204</v>
      </c>
      <c r="D63" t="s">
        <v>205</v>
      </c>
      <c r="E63" t="s">
        <v>206</v>
      </c>
      <c r="F63" s="35">
        <v>59270</v>
      </c>
      <c r="G63" s="3" t="s">
        <v>44</v>
      </c>
      <c r="H63">
        <v>4067983361</v>
      </c>
      <c r="I63" s="4">
        <v>7</v>
      </c>
      <c r="J63" s="4" t="s">
        <v>45</v>
      </c>
      <c r="K63" t="s">
        <v>45</v>
      </c>
      <c r="L63" s="36"/>
      <c r="M63" s="36">
        <v>25</v>
      </c>
      <c r="N63" s="36" t="s">
        <v>45</v>
      </c>
      <c r="O63" s="36" t="s">
        <v>45</v>
      </c>
      <c r="P63" s="37">
        <v>0</v>
      </c>
      <c r="Q63" t="s">
        <v>46</v>
      </c>
      <c r="R63" t="s">
        <v>46</v>
      </c>
      <c r="S63" t="s">
        <v>45</v>
      </c>
      <c r="T63" t="s">
        <v>46</v>
      </c>
      <c r="U63" s="36"/>
      <c r="V63" s="36">
        <v>1787</v>
      </c>
      <c r="W63" s="36">
        <v>0</v>
      </c>
      <c r="X63" s="36">
        <v>121</v>
      </c>
      <c r="Y63" s="36">
        <v>643</v>
      </c>
      <c r="Z63">
        <f t="shared" si="0"/>
        <v>1</v>
      </c>
      <c r="AA63">
        <f t="shared" si="1"/>
        <v>1</v>
      </c>
      <c r="AB63">
        <f t="shared" si="2"/>
        <v>0</v>
      </c>
      <c r="AC63">
        <f t="shared" si="3"/>
        <v>0</v>
      </c>
      <c r="AD63">
        <f t="shared" si="4"/>
        <v>0</v>
      </c>
      <c r="AE63">
        <f t="shared" si="5"/>
        <v>0</v>
      </c>
      <c r="AF63" s="38" t="str">
        <f t="shared" si="6"/>
        <v>SRSA</v>
      </c>
      <c r="AG63" s="38">
        <f t="shared" si="7"/>
        <v>0</v>
      </c>
      <c r="AH63" s="38">
        <f t="shared" si="8"/>
        <v>0</v>
      </c>
      <c r="AI63">
        <f t="shared" si="9"/>
        <v>1</v>
      </c>
      <c r="AJ63">
        <f t="shared" si="10"/>
        <v>0</v>
      </c>
      <c r="AK63">
        <f t="shared" si="11"/>
        <v>0</v>
      </c>
      <c r="AL63">
        <f t="shared" si="12"/>
        <v>0</v>
      </c>
      <c r="AM63">
        <f t="shared" si="13"/>
        <v>0</v>
      </c>
      <c r="AN63">
        <f t="shared" si="14"/>
        <v>0</v>
      </c>
      <c r="AO63">
        <f t="shared" si="15"/>
        <v>0</v>
      </c>
    </row>
    <row r="64" spans="1:41" ht="12.75">
      <c r="A64">
        <v>3005140</v>
      </c>
      <c r="B64">
        <v>400</v>
      </c>
      <c r="C64" t="s">
        <v>925</v>
      </c>
      <c r="D64" t="s">
        <v>208</v>
      </c>
      <c r="E64" t="s">
        <v>209</v>
      </c>
      <c r="F64" s="35">
        <v>59417</v>
      </c>
      <c r="G64" s="3" t="s">
        <v>44</v>
      </c>
      <c r="H64">
        <v>4063382715</v>
      </c>
      <c r="I64" s="4" t="s">
        <v>926</v>
      </c>
      <c r="J64" s="4" t="s">
        <v>46</v>
      </c>
      <c r="K64" t="s">
        <v>46</v>
      </c>
      <c r="L64" s="36"/>
      <c r="M64" s="36">
        <v>1256</v>
      </c>
      <c r="N64" s="36" t="s">
        <v>45</v>
      </c>
      <c r="O64" s="36" t="s">
        <v>46</v>
      </c>
      <c r="P64" s="37">
        <v>37.37745098</v>
      </c>
      <c r="Q64" t="s">
        <v>45</v>
      </c>
      <c r="R64" t="s">
        <v>46</v>
      </c>
      <c r="S64" t="s">
        <v>45</v>
      </c>
      <c r="T64" t="s">
        <v>46</v>
      </c>
      <c r="U64" s="36" t="s">
        <v>45</v>
      </c>
      <c r="V64" s="36">
        <v>304991</v>
      </c>
      <c r="W64" s="36">
        <v>44748</v>
      </c>
      <c r="X64" s="36">
        <v>32567</v>
      </c>
      <c r="Y64" s="36">
        <v>18386</v>
      </c>
      <c r="Z64">
        <f t="shared" si="0"/>
        <v>0</v>
      </c>
      <c r="AA64">
        <f t="shared" si="1"/>
        <v>1</v>
      </c>
      <c r="AB64">
        <f t="shared" si="2"/>
        <v>0</v>
      </c>
      <c r="AC64">
        <f t="shared" si="3"/>
        <v>0</v>
      </c>
      <c r="AD64">
        <f t="shared" si="4"/>
        <v>0</v>
      </c>
      <c r="AE64">
        <f t="shared" si="5"/>
        <v>0</v>
      </c>
      <c r="AF64" s="38">
        <f t="shared" si="6"/>
        <v>0</v>
      </c>
      <c r="AG64" s="38">
        <f t="shared" si="7"/>
        <v>0</v>
      </c>
      <c r="AH64" s="38">
        <f t="shared" si="8"/>
        <v>0</v>
      </c>
      <c r="AI64">
        <f t="shared" si="9"/>
        <v>1</v>
      </c>
      <c r="AJ64">
        <f t="shared" si="10"/>
        <v>1</v>
      </c>
      <c r="AK64" t="str">
        <f t="shared" si="11"/>
        <v>Initial</v>
      </c>
      <c r="AL64">
        <f t="shared" si="12"/>
        <v>0</v>
      </c>
      <c r="AM64" t="str">
        <f t="shared" si="13"/>
        <v>RLIS</v>
      </c>
      <c r="AN64">
        <f t="shared" si="14"/>
        <v>0</v>
      </c>
      <c r="AO64">
        <f t="shared" si="15"/>
        <v>0</v>
      </c>
    </row>
    <row r="65" spans="1:41" ht="12.75">
      <c r="A65">
        <v>3005190</v>
      </c>
      <c r="B65">
        <v>401</v>
      </c>
      <c r="C65" t="s">
        <v>207</v>
      </c>
      <c r="D65" t="s">
        <v>208</v>
      </c>
      <c r="E65" t="s">
        <v>209</v>
      </c>
      <c r="F65" s="35">
        <v>59417</v>
      </c>
      <c r="G65" s="3" t="s">
        <v>44</v>
      </c>
      <c r="H65">
        <v>4063382715</v>
      </c>
      <c r="I65" s="4">
        <v>7</v>
      </c>
      <c r="J65" s="4" t="s">
        <v>45</v>
      </c>
      <c r="K65" t="s">
        <v>46</v>
      </c>
      <c r="L65" s="36"/>
      <c r="M65" s="36">
        <v>561</v>
      </c>
      <c r="N65" s="36" t="s">
        <v>45</v>
      </c>
      <c r="O65" s="36" t="s">
        <v>45</v>
      </c>
      <c r="P65" s="37">
        <v>24.184782609</v>
      </c>
      <c r="Q65" t="s">
        <v>45</v>
      </c>
      <c r="R65" t="s">
        <v>46</v>
      </c>
      <c r="S65" t="s">
        <v>45</v>
      </c>
      <c r="T65" t="s">
        <v>46</v>
      </c>
      <c r="U65" s="36"/>
      <c r="V65" s="36">
        <v>74511</v>
      </c>
      <c r="W65" s="36">
        <v>10028</v>
      </c>
      <c r="X65" s="36">
        <v>8634</v>
      </c>
      <c r="Y65" s="36">
        <v>6164</v>
      </c>
      <c r="Z65">
        <f t="shared" si="0"/>
        <v>1</v>
      </c>
      <c r="AA65">
        <f t="shared" si="1"/>
        <v>1</v>
      </c>
      <c r="AB65">
        <f t="shared" si="2"/>
        <v>0</v>
      </c>
      <c r="AC65">
        <f t="shared" si="3"/>
        <v>0</v>
      </c>
      <c r="AD65">
        <f t="shared" si="4"/>
        <v>0</v>
      </c>
      <c r="AE65">
        <f t="shared" si="5"/>
        <v>0</v>
      </c>
      <c r="AF65" s="38" t="str">
        <f t="shared" si="6"/>
        <v>SRSA</v>
      </c>
      <c r="AG65" s="38">
        <f t="shared" si="7"/>
        <v>0</v>
      </c>
      <c r="AH65" s="38">
        <f t="shared" si="8"/>
        <v>0</v>
      </c>
      <c r="AI65">
        <f t="shared" si="9"/>
        <v>1</v>
      </c>
      <c r="AJ65">
        <f t="shared" si="10"/>
        <v>1</v>
      </c>
      <c r="AK65" t="str">
        <f t="shared" si="11"/>
        <v>Initial</v>
      </c>
      <c r="AL65" t="str">
        <f t="shared" si="12"/>
        <v>SRSA</v>
      </c>
      <c r="AM65">
        <f t="shared" si="13"/>
        <v>0</v>
      </c>
      <c r="AN65">
        <f t="shared" si="14"/>
        <v>0</v>
      </c>
      <c r="AO65">
        <f t="shared" si="15"/>
        <v>0</v>
      </c>
    </row>
    <row r="66" spans="1:41" ht="12.75">
      <c r="A66">
        <v>3005280</v>
      </c>
      <c r="B66">
        <v>840</v>
      </c>
      <c r="C66" t="s">
        <v>927</v>
      </c>
      <c r="D66" t="s">
        <v>928</v>
      </c>
      <c r="E66" t="s">
        <v>929</v>
      </c>
      <c r="F66" s="35">
        <v>59701</v>
      </c>
      <c r="G66" s="3" t="s">
        <v>44</v>
      </c>
      <c r="H66">
        <v>4065332505</v>
      </c>
      <c r="I66" s="4" t="s">
        <v>930</v>
      </c>
      <c r="J66" s="4" t="s">
        <v>45</v>
      </c>
      <c r="K66" t="s">
        <v>46</v>
      </c>
      <c r="L66" s="36"/>
      <c r="M66" s="36">
        <v>3213</v>
      </c>
      <c r="N66" s="36" t="s">
        <v>46</v>
      </c>
      <c r="O66" s="36" t="s">
        <v>46</v>
      </c>
      <c r="P66" s="37">
        <v>20.647295063</v>
      </c>
      <c r="Q66" t="s">
        <v>45</v>
      </c>
      <c r="R66" t="s">
        <v>46</v>
      </c>
      <c r="S66" t="s">
        <v>45</v>
      </c>
      <c r="T66" t="s">
        <v>46</v>
      </c>
      <c r="U66" s="36" t="s">
        <v>45</v>
      </c>
      <c r="V66" s="36">
        <v>350574</v>
      </c>
      <c r="W66" s="36">
        <v>40572</v>
      </c>
      <c r="X66" s="36">
        <v>44562</v>
      </c>
      <c r="Y66" s="36">
        <v>38698</v>
      </c>
      <c r="Z66">
        <f t="shared" si="0"/>
        <v>1</v>
      </c>
      <c r="AA66">
        <f t="shared" si="1"/>
        <v>0</v>
      </c>
      <c r="AB66">
        <f t="shared" si="2"/>
        <v>0</v>
      </c>
      <c r="AC66">
        <f t="shared" si="3"/>
        <v>0</v>
      </c>
      <c r="AD66">
        <f t="shared" si="4"/>
        <v>0</v>
      </c>
      <c r="AE66">
        <f t="shared" si="5"/>
        <v>0</v>
      </c>
      <c r="AF66" s="38">
        <f t="shared" si="6"/>
        <v>0</v>
      </c>
      <c r="AG66" s="38">
        <f t="shared" si="7"/>
        <v>0</v>
      </c>
      <c r="AH66" s="38">
        <f t="shared" si="8"/>
        <v>0</v>
      </c>
      <c r="AI66">
        <f t="shared" si="9"/>
        <v>1</v>
      </c>
      <c r="AJ66">
        <f t="shared" si="10"/>
        <v>1</v>
      </c>
      <c r="AK66" t="str">
        <f t="shared" si="11"/>
        <v>Initial</v>
      </c>
      <c r="AL66">
        <f t="shared" si="12"/>
        <v>0</v>
      </c>
      <c r="AM66" t="str">
        <f t="shared" si="13"/>
        <v>RLIS</v>
      </c>
      <c r="AN66">
        <f t="shared" si="14"/>
        <v>0</v>
      </c>
      <c r="AO66">
        <f t="shared" si="15"/>
        <v>0</v>
      </c>
    </row>
    <row r="67" spans="1:41" ht="12.75">
      <c r="A67">
        <v>3005310</v>
      </c>
      <c r="B67">
        <v>1212</v>
      </c>
      <c r="C67" t="s">
        <v>974</v>
      </c>
      <c r="D67" t="s">
        <v>928</v>
      </c>
      <c r="E67" t="s">
        <v>929</v>
      </c>
      <c r="F67" s="35">
        <v>59701</v>
      </c>
      <c r="G67" s="3" t="s">
        <v>44</v>
      </c>
      <c r="H67">
        <v>4065332505</v>
      </c>
      <c r="I67" s="4">
        <v>7</v>
      </c>
      <c r="J67" s="4" t="s">
        <v>45</v>
      </c>
      <c r="K67" t="s">
        <v>46</v>
      </c>
      <c r="L67" s="36"/>
      <c r="M67" s="36">
        <v>1445</v>
      </c>
      <c r="N67" s="36" t="s">
        <v>46</v>
      </c>
      <c r="O67" s="36" t="s">
        <v>46</v>
      </c>
      <c r="P67" s="37">
        <v>12.944606414</v>
      </c>
      <c r="Q67" t="s">
        <v>46</v>
      </c>
      <c r="R67" t="s">
        <v>46</v>
      </c>
      <c r="S67" t="s">
        <v>45</v>
      </c>
      <c r="T67" t="s">
        <v>46</v>
      </c>
      <c r="U67" s="36"/>
      <c r="V67" s="36">
        <v>114720</v>
      </c>
      <c r="W67" s="36">
        <v>12307</v>
      </c>
      <c r="X67" s="36">
        <v>15897</v>
      </c>
      <c r="Y67" s="36">
        <v>16419</v>
      </c>
      <c r="Z67">
        <f t="shared" si="0"/>
        <v>1</v>
      </c>
      <c r="AA67">
        <f t="shared" si="1"/>
        <v>0</v>
      </c>
      <c r="AB67">
        <f t="shared" si="2"/>
        <v>0</v>
      </c>
      <c r="AC67">
        <f t="shared" si="3"/>
        <v>0</v>
      </c>
      <c r="AD67">
        <f t="shared" si="4"/>
        <v>0</v>
      </c>
      <c r="AE67">
        <f t="shared" si="5"/>
        <v>0</v>
      </c>
      <c r="AF67" s="38">
        <f t="shared" si="6"/>
        <v>0</v>
      </c>
      <c r="AG67" s="38">
        <f t="shared" si="7"/>
        <v>0</v>
      </c>
      <c r="AH67" s="38">
        <f t="shared" si="8"/>
        <v>0</v>
      </c>
      <c r="AI67">
        <f t="shared" si="9"/>
        <v>1</v>
      </c>
      <c r="AJ67">
        <f t="shared" si="10"/>
        <v>0</v>
      </c>
      <c r="AK67">
        <f t="shared" si="11"/>
        <v>0</v>
      </c>
      <c r="AL67">
        <f t="shared" si="12"/>
        <v>0</v>
      </c>
      <c r="AM67">
        <f t="shared" si="13"/>
        <v>0</v>
      </c>
      <c r="AN67">
        <f t="shared" si="14"/>
        <v>0</v>
      </c>
      <c r="AO67">
        <f t="shared" si="15"/>
        <v>0</v>
      </c>
    </row>
    <row r="68" spans="1:41" ht="12.75">
      <c r="A68">
        <v>3005330</v>
      </c>
      <c r="B68">
        <v>889</v>
      </c>
      <c r="C68" t="s">
        <v>210</v>
      </c>
      <c r="D68" t="s">
        <v>211</v>
      </c>
      <c r="E68" t="s">
        <v>212</v>
      </c>
      <c r="F68" s="35">
        <v>59419</v>
      </c>
      <c r="G68" s="3" t="s">
        <v>44</v>
      </c>
      <c r="H68">
        <v>4064692381</v>
      </c>
      <c r="I68" s="4">
        <v>7</v>
      </c>
      <c r="J68" s="4" t="s">
        <v>45</v>
      </c>
      <c r="K68" t="s">
        <v>46</v>
      </c>
      <c r="L68" s="36"/>
      <c r="M68" s="36">
        <v>45</v>
      </c>
      <c r="N68" s="36" t="s">
        <v>45</v>
      </c>
      <c r="O68" s="36" t="s">
        <v>45</v>
      </c>
      <c r="P68" s="37">
        <v>28.571428571</v>
      </c>
      <c r="Q68" t="s">
        <v>45</v>
      </c>
      <c r="R68" t="s">
        <v>46</v>
      </c>
      <c r="S68" t="s">
        <v>45</v>
      </c>
      <c r="T68" t="s">
        <v>46</v>
      </c>
      <c r="U68" s="36"/>
      <c r="V68" s="36">
        <v>3133</v>
      </c>
      <c r="W68" s="36">
        <v>124</v>
      </c>
      <c r="X68" s="36">
        <v>295</v>
      </c>
      <c r="Y68" s="36">
        <v>734</v>
      </c>
      <c r="Z68">
        <f t="shared" si="0"/>
        <v>1</v>
      </c>
      <c r="AA68">
        <f t="shared" si="1"/>
        <v>1</v>
      </c>
      <c r="AB68">
        <f t="shared" si="2"/>
        <v>0</v>
      </c>
      <c r="AC68">
        <f t="shared" si="3"/>
        <v>0</v>
      </c>
      <c r="AD68">
        <f t="shared" si="4"/>
        <v>0</v>
      </c>
      <c r="AE68">
        <f t="shared" si="5"/>
        <v>0</v>
      </c>
      <c r="AF68" s="38" t="str">
        <f t="shared" si="6"/>
        <v>SRSA</v>
      </c>
      <c r="AG68" s="38">
        <f t="shared" si="7"/>
        <v>0</v>
      </c>
      <c r="AH68" s="38">
        <f t="shared" si="8"/>
        <v>0</v>
      </c>
      <c r="AI68">
        <f t="shared" si="9"/>
        <v>1</v>
      </c>
      <c r="AJ68">
        <f t="shared" si="10"/>
        <v>1</v>
      </c>
      <c r="AK68" t="str">
        <f t="shared" si="11"/>
        <v>Initial</v>
      </c>
      <c r="AL68" t="str">
        <f t="shared" si="12"/>
        <v>SRSA</v>
      </c>
      <c r="AM68">
        <f t="shared" si="13"/>
        <v>0</v>
      </c>
      <c r="AN68">
        <f t="shared" si="14"/>
        <v>0</v>
      </c>
      <c r="AO68">
        <f t="shared" si="15"/>
        <v>0</v>
      </c>
    </row>
    <row r="69" spans="1:41" ht="12.75">
      <c r="A69">
        <v>3005400</v>
      </c>
      <c r="B69">
        <v>813</v>
      </c>
      <c r="C69" t="s">
        <v>213</v>
      </c>
      <c r="D69" t="s">
        <v>214</v>
      </c>
      <c r="E69" t="s">
        <v>215</v>
      </c>
      <c r="F69" s="35">
        <v>59859</v>
      </c>
      <c r="G69" s="3" t="s">
        <v>44</v>
      </c>
      <c r="H69">
        <v>4067412837</v>
      </c>
      <c r="I69" s="4">
        <v>7</v>
      </c>
      <c r="J69" s="4" t="s">
        <v>45</v>
      </c>
      <c r="K69" t="s">
        <v>46</v>
      </c>
      <c r="L69" s="36"/>
      <c r="M69" s="36">
        <v>9</v>
      </c>
      <c r="N69" s="36" t="s">
        <v>45</v>
      </c>
      <c r="O69" s="36" t="s">
        <v>45</v>
      </c>
      <c r="P69" s="37">
        <v>12</v>
      </c>
      <c r="Q69" t="s">
        <v>46</v>
      </c>
      <c r="R69" t="s">
        <v>45</v>
      </c>
      <c r="S69" t="s">
        <v>45</v>
      </c>
      <c r="T69" t="s">
        <v>46</v>
      </c>
      <c r="U69" s="36"/>
      <c r="V69" s="36">
        <v>1706</v>
      </c>
      <c r="W69" s="36">
        <v>0</v>
      </c>
      <c r="X69" s="36">
        <v>38</v>
      </c>
      <c r="Y69" s="36">
        <v>586</v>
      </c>
      <c r="Z69">
        <f t="shared" si="0"/>
        <v>1</v>
      </c>
      <c r="AA69">
        <f t="shared" si="1"/>
        <v>1</v>
      </c>
      <c r="AB69">
        <f t="shared" si="2"/>
        <v>0</v>
      </c>
      <c r="AC69">
        <f t="shared" si="3"/>
        <v>0</v>
      </c>
      <c r="AD69">
        <f t="shared" si="4"/>
        <v>0</v>
      </c>
      <c r="AE69">
        <f t="shared" si="5"/>
        <v>0</v>
      </c>
      <c r="AF69" s="38" t="str">
        <f t="shared" si="6"/>
        <v>SRSA</v>
      </c>
      <c r="AG69" s="38">
        <f t="shared" si="7"/>
        <v>0</v>
      </c>
      <c r="AH69" s="38">
        <f t="shared" si="8"/>
        <v>0</v>
      </c>
      <c r="AI69">
        <f t="shared" si="9"/>
        <v>1</v>
      </c>
      <c r="AJ69">
        <f t="shared" si="10"/>
        <v>0</v>
      </c>
      <c r="AK69">
        <f t="shared" si="11"/>
        <v>0</v>
      </c>
      <c r="AL69">
        <f t="shared" si="12"/>
        <v>0</v>
      </c>
      <c r="AM69">
        <f t="shared" si="13"/>
        <v>0</v>
      </c>
      <c r="AN69">
        <f t="shared" si="14"/>
        <v>0</v>
      </c>
      <c r="AO69">
        <f t="shared" si="15"/>
        <v>0</v>
      </c>
    </row>
    <row r="70" spans="1:41" ht="12.75">
      <c r="A70">
        <v>3005460</v>
      </c>
      <c r="B70">
        <v>969</v>
      </c>
      <c r="C70" t="s">
        <v>216</v>
      </c>
      <c r="D70" t="s">
        <v>217</v>
      </c>
      <c r="E70" t="s">
        <v>172</v>
      </c>
      <c r="F70" s="35">
        <v>59101</v>
      </c>
      <c r="G70" s="3" t="s">
        <v>44</v>
      </c>
      <c r="H70">
        <v>4066524568</v>
      </c>
      <c r="I70" s="4">
        <v>8</v>
      </c>
      <c r="J70" s="4" t="s">
        <v>45</v>
      </c>
      <c r="K70" t="s">
        <v>46</v>
      </c>
      <c r="L70" s="36"/>
      <c r="M70" s="36">
        <v>222</v>
      </c>
      <c r="N70" s="36" t="s">
        <v>46</v>
      </c>
      <c r="O70" s="36" t="s">
        <v>45</v>
      </c>
      <c r="P70" s="37">
        <v>10.510510511</v>
      </c>
      <c r="Q70" t="s">
        <v>46</v>
      </c>
      <c r="R70" t="s">
        <v>46</v>
      </c>
      <c r="S70" t="s">
        <v>45</v>
      </c>
      <c r="T70" t="s">
        <v>46</v>
      </c>
      <c r="U70" s="36"/>
      <c r="V70" s="36">
        <v>7172</v>
      </c>
      <c r="W70" s="36">
        <v>0</v>
      </c>
      <c r="X70" s="36">
        <v>1169</v>
      </c>
      <c r="Y70" s="36">
        <v>2197</v>
      </c>
      <c r="Z70">
        <f aca="true" t="shared" si="16" ref="Z70:Z132">IF(OR(J70="YES",L70="YES"),1,0)</f>
        <v>1</v>
      </c>
      <c r="AA70">
        <f aca="true" t="shared" si="17" ref="AA70:AA132">IF(OR(M70&lt;600,N70="YES"),1,0)</f>
        <v>1</v>
      </c>
      <c r="AB70">
        <f aca="true" t="shared" si="18" ref="AB70:AB132">IF(AND(OR(J70="YES",L70="YES"),(Z70=0)),"Trouble",0)</f>
        <v>0</v>
      </c>
      <c r="AC70">
        <f aca="true" t="shared" si="19" ref="AC70:AC132">IF(AND(OR(M70&lt;600,N70="YES"),(AA70=0)),"Trouble",0)</f>
        <v>0</v>
      </c>
      <c r="AD70">
        <f aca="true" t="shared" si="20" ref="AD70:AD132">IF(AND(AND(J70="NO",L70="NO"),(O70="YES")),"Trouble",0)</f>
        <v>0</v>
      </c>
      <c r="AE70">
        <f aca="true" t="shared" si="21" ref="AE70:AE132">IF(AND(AND(M70&gt;=600,N70="NO"),(O70="YES")),"Trouble",0)</f>
        <v>0</v>
      </c>
      <c r="AF70" s="38" t="str">
        <f aca="true" t="shared" si="22" ref="AF70:AF132">IF(AND(Z70=1,AA70=1),"SRSA",0)</f>
        <v>SRSA</v>
      </c>
      <c r="AG70" s="38">
        <f aca="true" t="shared" si="23" ref="AG70:AG132">IF(AND(AF70=0,O70="YES"),"Trouble",0)</f>
        <v>0</v>
      </c>
      <c r="AH70" s="38">
        <f aca="true" t="shared" si="24" ref="AH70:AH132">IF(AND(AF70="SRSA",O70="NO"),"Trouble",0)</f>
        <v>0</v>
      </c>
      <c r="AI70">
        <f aca="true" t="shared" si="25" ref="AI70:AI132">IF(S70="YES",1,0)</f>
        <v>1</v>
      </c>
      <c r="AJ70">
        <f aca="true" t="shared" si="26" ref="AJ70:AJ132">IF(P70&gt;=20,1,0)</f>
        <v>0</v>
      </c>
      <c r="AK70">
        <f aca="true" t="shared" si="27" ref="AK70:AK132">IF(AND(AI70=1,AJ70=1),"Initial",0)</f>
        <v>0</v>
      </c>
      <c r="AL70">
        <f aca="true" t="shared" si="28" ref="AL70:AL132">IF(AND(AF70="SRSA",AK70="Initial"),"SRSA",0)</f>
        <v>0</v>
      </c>
      <c r="AM70">
        <f aca="true" t="shared" si="29" ref="AM70:AM132">IF(AND(AK70="Initial",AL70=0),"RLIS",0)</f>
        <v>0</v>
      </c>
      <c r="AN70">
        <f aca="true" t="shared" si="30" ref="AN70:AN132">IF(AND(AM70=0,U70="YES"),"Trouble",0)</f>
        <v>0</v>
      </c>
      <c r="AO70">
        <f aca="true" t="shared" si="31" ref="AO70:AO132">IF(AND(U70="NO",AM70="RLIS"),"Trouble",0)</f>
        <v>0</v>
      </c>
    </row>
    <row r="71" spans="1:41" ht="12.75">
      <c r="A71">
        <v>3005550</v>
      </c>
      <c r="B71">
        <v>458</v>
      </c>
      <c r="C71" t="s">
        <v>218</v>
      </c>
      <c r="D71" t="s">
        <v>219</v>
      </c>
      <c r="E71" t="s">
        <v>220</v>
      </c>
      <c r="F71" s="35">
        <v>59721</v>
      </c>
      <c r="G71" s="3" t="s">
        <v>44</v>
      </c>
      <c r="H71">
        <v>4062873321</v>
      </c>
      <c r="I71" s="4">
        <v>7</v>
      </c>
      <c r="J71" s="4" t="s">
        <v>45</v>
      </c>
      <c r="K71" t="s">
        <v>46</v>
      </c>
      <c r="L71" s="36"/>
      <c r="M71" s="36">
        <v>46</v>
      </c>
      <c r="N71" s="36" t="s">
        <v>45</v>
      </c>
      <c r="O71" s="36" t="s">
        <v>45</v>
      </c>
      <c r="P71" s="37">
        <v>11.320754717</v>
      </c>
      <c r="Q71" t="s">
        <v>46</v>
      </c>
      <c r="R71" t="s">
        <v>45</v>
      </c>
      <c r="S71" t="s">
        <v>45</v>
      </c>
      <c r="T71" t="s">
        <v>46</v>
      </c>
      <c r="U71" s="36"/>
      <c r="V71" s="36">
        <v>14113</v>
      </c>
      <c r="W71" s="36">
        <v>2074</v>
      </c>
      <c r="X71" s="36">
        <v>1721</v>
      </c>
      <c r="Y71" s="36">
        <v>910</v>
      </c>
      <c r="Z71">
        <f t="shared" si="16"/>
        <v>1</v>
      </c>
      <c r="AA71">
        <f t="shared" si="17"/>
        <v>1</v>
      </c>
      <c r="AB71">
        <f t="shared" si="18"/>
        <v>0</v>
      </c>
      <c r="AC71">
        <f t="shared" si="19"/>
        <v>0</v>
      </c>
      <c r="AD71">
        <f t="shared" si="20"/>
        <v>0</v>
      </c>
      <c r="AE71">
        <f t="shared" si="21"/>
        <v>0</v>
      </c>
      <c r="AF71" s="38" t="str">
        <f t="shared" si="22"/>
        <v>SRSA</v>
      </c>
      <c r="AG71" s="38">
        <f t="shared" si="23"/>
        <v>0</v>
      </c>
      <c r="AH71" s="38">
        <f t="shared" si="24"/>
        <v>0</v>
      </c>
      <c r="AI71">
        <f t="shared" si="25"/>
        <v>1</v>
      </c>
      <c r="AJ71">
        <f t="shared" si="26"/>
        <v>0</v>
      </c>
      <c r="AK71">
        <f t="shared" si="27"/>
        <v>0</v>
      </c>
      <c r="AL71">
        <f t="shared" si="28"/>
        <v>0</v>
      </c>
      <c r="AM71">
        <f t="shared" si="29"/>
        <v>0</v>
      </c>
      <c r="AN71">
        <f t="shared" si="30"/>
        <v>0</v>
      </c>
      <c r="AO71">
        <f t="shared" si="31"/>
        <v>0</v>
      </c>
    </row>
    <row r="72" spans="1:41" ht="12.75">
      <c r="A72">
        <v>3005610</v>
      </c>
      <c r="B72">
        <v>97</v>
      </c>
      <c r="C72" t="s">
        <v>221</v>
      </c>
      <c r="D72" t="s">
        <v>222</v>
      </c>
      <c r="E72" t="s">
        <v>223</v>
      </c>
      <c r="F72" s="35">
        <v>59324</v>
      </c>
      <c r="G72" s="3" t="s">
        <v>44</v>
      </c>
      <c r="H72">
        <v>4067758765</v>
      </c>
      <c r="I72" s="4">
        <v>7</v>
      </c>
      <c r="J72" s="4" t="s">
        <v>45</v>
      </c>
      <c r="K72" t="s">
        <v>46</v>
      </c>
      <c r="L72" s="36"/>
      <c r="M72" s="36">
        <v>67</v>
      </c>
      <c r="N72" s="36" t="s">
        <v>45</v>
      </c>
      <c r="O72" s="36" t="s">
        <v>45</v>
      </c>
      <c r="P72" s="37">
        <v>13.08411215</v>
      </c>
      <c r="Q72" t="s">
        <v>46</v>
      </c>
      <c r="R72" t="s">
        <v>45</v>
      </c>
      <c r="S72" t="s">
        <v>45</v>
      </c>
      <c r="T72" t="s">
        <v>46</v>
      </c>
      <c r="U72" s="36"/>
      <c r="V72" s="36">
        <v>7320</v>
      </c>
      <c r="W72" s="36">
        <v>1296</v>
      </c>
      <c r="X72" s="36">
        <v>1383</v>
      </c>
      <c r="Y72" s="36">
        <v>713</v>
      </c>
      <c r="Z72">
        <f t="shared" si="16"/>
        <v>1</v>
      </c>
      <c r="AA72">
        <f t="shared" si="17"/>
        <v>1</v>
      </c>
      <c r="AB72">
        <f t="shared" si="18"/>
        <v>0</v>
      </c>
      <c r="AC72">
        <f t="shared" si="19"/>
        <v>0</v>
      </c>
      <c r="AD72">
        <f t="shared" si="20"/>
        <v>0</v>
      </c>
      <c r="AE72">
        <f t="shared" si="21"/>
        <v>0</v>
      </c>
      <c r="AF72" s="38" t="str">
        <f t="shared" si="22"/>
        <v>SRSA</v>
      </c>
      <c r="AG72" s="38">
        <f t="shared" si="23"/>
        <v>0</v>
      </c>
      <c r="AH72" s="38">
        <f t="shared" si="24"/>
        <v>0</v>
      </c>
      <c r="AI72">
        <f t="shared" si="25"/>
        <v>1</v>
      </c>
      <c r="AJ72">
        <f t="shared" si="26"/>
        <v>0</v>
      </c>
      <c r="AK72">
        <f t="shared" si="27"/>
        <v>0</v>
      </c>
      <c r="AL72">
        <f t="shared" si="28"/>
        <v>0</v>
      </c>
      <c r="AM72">
        <f t="shared" si="29"/>
        <v>0</v>
      </c>
      <c r="AN72">
        <f t="shared" si="30"/>
        <v>0</v>
      </c>
      <c r="AO72">
        <f t="shared" si="31"/>
        <v>0</v>
      </c>
    </row>
    <row r="73" spans="1:41" ht="12.75">
      <c r="A73">
        <v>3005760</v>
      </c>
      <c r="B73">
        <v>159</v>
      </c>
      <c r="C73" t="s">
        <v>224</v>
      </c>
      <c r="D73" t="s">
        <v>225</v>
      </c>
      <c r="E73" t="s">
        <v>226</v>
      </c>
      <c r="F73" s="35">
        <v>59420</v>
      </c>
      <c r="G73" s="3" t="s">
        <v>44</v>
      </c>
      <c r="H73">
        <v>4064530638</v>
      </c>
      <c r="I73" s="4">
        <v>7</v>
      </c>
      <c r="J73" s="4" t="s">
        <v>45</v>
      </c>
      <c r="K73" t="s">
        <v>46</v>
      </c>
      <c r="L73" s="36"/>
      <c r="M73" s="36">
        <v>2</v>
      </c>
      <c r="N73" s="36" t="s">
        <v>45</v>
      </c>
      <c r="O73" s="36" t="s">
        <v>45</v>
      </c>
      <c r="P73" s="37">
        <v>7.1428571429</v>
      </c>
      <c r="Q73" t="s">
        <v>46</v>
      </c>
      <c r="R73" t="s">
        <v>46</v>
      </c>
      <c r="S73" t="s">
        <v>45</v>
      </c>
      <c r="T73" t="s">
        <v>46</v>
      </c>
      <c r="U73" s="36"/>
      <c r="V73" s="36">
        <v>1162</v>
      </c>
      <c r="W73" s="36">
        <v>0</v>
      </c>
      <c r="X73" s="36">
        <v>17</v>
      </c>
      <c r="Y73" s="36">
        <v>541</v>
      </c>
      <c r="Z73">
        <f t="shared" si="16"/>
        <v>1</v>
      </c>
      <c r="AA73">
        <f t="shared" si="17"/>
        <v>1</v>
      </c>
      <c r="AB73">
        <f t="shared" si="18"/>
        <v>0</v>
      </c>
      <c r="AC73">
        <f t="shared" si="19"/>
        <v>0</v>
      </c>
      <c r="AD73">
        <f t="shared" si="20"/>
        <v>0</v>
      </c>
      <c r="AE73">
        <f t="shared" si="21"/>
        <v>0</v>
      </c>
      <c r="AF73" s="38" t="str">
        <f t="shared" si="22"/>
        <v>SRSA</v>
      </c>
      <c r="AG73" s="38">
        <f t="shared" si="23"/>
        <v>0</v>
      </c>
      <c r="AH73" s="38">
        <f t="shared" si="24"/>
        <v>0</v>
      </c>
      <c r="AI73">
        <f t="shared" si="25"/>
        <v>1</v>
      </c>
      <c r="AJ73">
        <f t="shared" si="26"/>
        <v>0</v>
      </c>
      <c r="AK73">
        <f t="shared" si="27"/>
        <v>0</v>
      </c>
      <c r="AL73">
        <f t="shared" si="28"/>
        <v>0</v>
      </c>
      <c r="AM73">
        <f t="shared" si="29"/>
        <v>0</v>
      </c>
      <c r="AN73">
        <f t="shared" si="30"/>
        <v>0</v>
      </c>
      <c r="AO73">
        <f t="shared" si="31"/>
        <v>0</v>
      </c>
    </row>
    <row r="74" spans="1:41" ht="12.75">
      <c r="A74">
        <v>3005880</v>
      </c>
      <c r="B74">
        <v>101</v>
      </c>
      <c r="C74" t="s">
        <v>230</v>
      </c>
      <c r="D74" t="s">
        <v>105</v>
      </c>
      <c r="E74" t="s">
        <v>231</v>
      </c>
      <c r="F74" s="35">
        <v>59421</v>
      </c>
      <c r="G74" s="3" t="s">
        <v>44</v>
      </c>
      <c r="H74">
        <v>4064689383</v>
      </c>
      <c r="I74" s="4">
        <v>8</v>
      </c>
      <c r="J74" s="4" t="s">
        <v>45</v>
      </c>
      <c r="K74" t="s">
        <v>45</v>
      </c>
      <c r="L74" s="36"/>
      <c r="M74" s="36">
        <v>242</v>
      </c>
      <c r="N74" s="36" t="s">
        <v>46</v>
      </c>
      <c r="O74" s="36" t="s">
        <v>45</v>
      </c>
      <c r="P74" s="37">
        <v>16.044776119</v>
      </c>
      <c r="Q74" t="s">
        <v>46</v>
      </c>
      <c r="R74" t="s">
        <v>45</v>
      </c>
      <c r="S74" t="s">
        <v>45</v>
      </c>
      <c r="T74" t="s">
        <v>45</v>
      </c>
      <c r="U74" s="36"/>
      <c r="V74" s="36">
        <v>21891</v>
      </c>
      <c r="W74" s="36">
        <v>2587</v>
      </c>
      <c r="X74" s="36">
        <v>3170</v>
      </c>
      <c r="Y74" s="36">
        <v>2607</v>
      </c>
      <c r="Z74">
        <f t="shared" si="16"/>
        <v>1</v>
      </c>
      <c r="AA74">
        <f t="shared" si="17"/>
        <v>1</v>
      </c>
      <c r="AB74">
        <f t="shared" si="18"/>
        <v>0</v>
      </c>
      <c r="AC74">
        <f t="shared" si="19"/>
        <v>0</v>
      </c>
      <c r="AD74">
        <f t="shared" si="20"/>
        <v>0</v>
      </c>
      <c r="AE74">
        <f t="shared" si="21"/>
        <v>0</v>
      </c>
      <c r="AF74" s="38" t="str">
        <f t="shared" si="22"/>
        <v>SRSA</v>
      </c>
      <c r="AG74" s="38">
        <f t="shared" si="23"/>
        <v>0</v>
      </c>
      <c r="AH74" s="38">
        <f t="shared" si="24"/>
        <v>0</v>
      </c>
      <c r="AI74">
        <f t="shared" si="25"/>
        <v>1</v>
      </c>
      <c r="AJ74">
        <f t="shared" si="26"/>
        <v>0</v>
      </c>
      <c r="AK74">
        <f t="shared" si="27"/>
        <v>0</v>
      </c>
      <c r="AL74">
        <f t="shared" si="28"/>
        <v>0</v>
      </c>
      <c r="AM74">
        <f t="shared" si="29"/>
        <v>0</v>
      </c>
      <c r="AN74">
        <f t="shared" si="30"/>
        <v>0</v>
      </c>
      <c r="AO74">
        <f t="shared" si="31"/>
        <v>0</v>
      </c>
    </row>
    <row r="75" spans="1:41" ht="12.75">
      <c r="A75">
        <v>3005910</v>
      </c>
      <c r="B75">
        <v>102</v>
      </c>
      <c r="C75" t="s">
        <v>232</v>
      </c>
      <c r="D75" t="s">
        <v>105</v>
      </c>
      <c r="E75" t="s">
        <v>231</v>
      </c>
      <c r="F75" s="35">
        <v>59421</v>
      </c>
      <c r="G75" s="3" t="s">
        <v>44</v>
      </c>
      <c r="H75">
        <v>4064689383</v>
      </c>
      <c r="I75" s="4">
        <v>8</v>
      </c>
      <c r="J75" s="4" t="s">
        <v>45</v>
      </c>
      <c r="K75" t="s">
        <v>45</v>
      </c>
      <c r="L75" s="36"/>
      <c r="M75" s="36">
        <v>149</v>
      </c>
      <c r="N75" s="36" t="s">
        <v>46</v>
      </c>
      <c r="O75" s="36" t="s">
        <v>45</v>
      </c>
      <c r="P75" s="37">
        <v>12.568306011</v>
      </c>
      <c r="Q75" t="s">
        <v>46</v>
      </c>
      <c r="R75" t="s">
        <v>46</v>
      </c>
      <c r="S75" t="s">
        <v>45</v>
      </c>
      <c r="T75" t="s">
        <v>45</v>
      </c>
      <c r="U75" s="36"/>
      <c r="V75" s="36">
        <v>4753</v>
      </c>
      <c r="W75" s="36">
        <v>0</v>
      </c>
      <c r="X75" s="36">
        <v>813</v>
      </c>
      <c r="Y75" s="36">
        <v>1541</v>
      </c>
      <c r="Z75">
        <f t="shared" si="16"/>
        <v>1</v>
      </c>
      <c r="AA75">
        <f t="shared" si="17"/>
        <v>1</v>
      </c>
      <c r="AB75">
        <f t="shared" si="18"/>
        <v>0</v>
      </c>
      <c r="AC75">
        <f t="shared" si="19"/>
        <v>0</v>
      </c>
      <c r="AD75">
        <f t="shared" si="20"/>
        <v>0</v>
      </c>
      <c r="AE75">
        <f t="shared" si="21"/>
        <v>0</v>
      </c>
      <c r="AF75" s="38" t="str">
        <f t="shared" si="22"/>
        <v>SRSA</v>
      </c>
      <c r="AG75" s="38">
        <f t="shared" si="23"/>
        <v>0</v>
      </c>
      <c r="AH75" s="38">
        <f t="shared" si="24"/>
        <v>0</v>
      </c>
      <c r="AI75">
        <f t="shared" si="25"/>
        <v>1</v>
      </c>
      <c r="AJ75">
        <f t="shared" si="26"/>
        <v>0</v>
      </c>
      <c r="AK75">
        <f t="shared" si="27"/>
        <v>0</v>
      </c>
      <c r="AL75">
        <f t="shared" si="28"/>
        <v>0</v>
      </c>
      <c r="AM75">
        <f t="shared" si="29"/>
        <v>0</v>
      </c>
      <c r="AN75">
        <f t="shared" si="30"/>
        <v>0</v>
      </c>
      <c r="AO75">
        <f t="shared" si="31"/>
        <v>0</v>
      </c>
    </row>
    <row r="76" spans="1:41" ht="12.75">
      <c r="A76">
        <v>3005990</v>
      </c>
      <c r="B76">
        <v>317</v>
      </c>
      <c r="C76" t="s">
        <v>233</v>
      </c>
      <c r="D76" t="s">
        <v>234</v>
      </c>
      <c r="E76" t="s">
        <v>128</v>
      </c>
      <c r="F76" s="35">
        <v>59901</v>
      </c>
      <c r="G76" s="3" t="s">
        <v>44</v>
      </c>
      <c r="H76">
        <v>4067564560</v>
      </c>
      <c r="I76" s="4">
        <v>7</v>
      </c>
      <c r="J76" s="4" t="s">
        <v>45</v>
      </c>
      <c r="K76" t="s">
        <v>46</v>
      </c>
      <c r="L76" s="36"/>
      <c r="M76" s="36">
        <v>166</v>
      </c>
      <c r="N76" s="36" t="s">
        <v>46</v>
      </c>
      <c r="O76" s="36" t="s">
        <v>45</v>
      </c>
      <c r="P76" s="37">
        <v>13.382899628</v>
      </c>
      <c r="Q76" t="s">
        <v>46</v>
      </c>
      <c r="R76" t="s">
        <v>46</v>
      </c>
      <c r="S76" t="s">
        <v>45</v>
      </c>
      <c r="T76" t="s">
        <v>46</v>
      </c>
      <c r="U76" s="36"/>
      <c r="V76" s="36">
        <v>10854</v>
      </c>
      <c r="W76" s="36">
        <v>869</v>
      </c>
      <c r="X76" s="36">
        <v>1440</v>
      </c>
      <c r="Y76" s="36">
        <v>1738</v>
      </c>
      <c r="Z76">
        <f t="shared" si="16"/>
        <v>1</v>
      </c>
      <c r="AA76">
        <f t="shared" si="17"/>
        <v>1</v>
      </c>
      <c r="AB76">
        <f t="shared" si="18"/>
        <v>0</v>
      </c>
      <c r="AC76">
        <f t="shared" si="19"/>
        <v>0</v>
      </c>
      <c r="AD76">
        <f t="shared" si="20"/>
        <v>0</v>
      </c>
      <c r="AE76">
        <f t="shared" si="21"/>
        <v>0</v>
      </c>
      <c r="AF76" s="38" t="str">
        <f t="shared" si="22"/>
        <v>SRSA</v>
      </c>
      <c r="AG76" s="38">
        <f t="shared" si="23"/>
        <v>0</v>
      </c>
      <c r="AH76" s="38">
        <f t="shared" si="24"/>
        <v>0</v>
      </c>
      <c r="AI76">
        <f t="shared" si="25"/>
        <v>1</v>
      </c>
      <c r="AJ76">
        <f t="shared" si="26"/>
        <v>0</v>
      </c>
      <c r="AK76">
        <f t="shared" si="27"/>
        <v>0</v>
      </c>
      <c r="AL76">
        <f t="shared" si="28"/>
        <v>0</v>
      </c>
      <c r="AM76">
        <f t="shared" si="29"/>
        <v>0</v>
      </c>
      <c r="AN76">
        <f t="shared" si="30"/>
        <v>0</v>
      </c>
      <c r="AO76">
        <f t="shared" si="31"/>
        <v>0</v>
      </c>
    </row>
    <row r="77" spans="1:41" ht="12.75">
      <c r="A77">
        <v>3025130</v>
      </c>
      <c r="B77">
        <v>104</v>
      </c>
      <c r="C77" t="s">
        <v>794</v>
      </c>
      <c r="D77" t="s">
        <v>795</v>
      </c>
      <c r="E77" t="s">
        <v>796</v>
      </c>
      <c r="F77" s="35">
        <v>59472</v>
      </c>
      <c r="G77" s="3" t="s">
        <v>44</v>
      </c>
      <c r="H77">
        <v>4067365123</v>
      </c>
      <c r="I77" s="4">
        <v>4</v>
      </c>
      <c r="J77" s="4" t="s">
        <v>46</v>
      </c>
      <c r="K77" t="s">
        <v>46</v>
      </c>
      <c r="L77" s="36" t="s">
        <v>45</v>
      </c>
      <c r="M77" s="36">
        <v>201</v>
      </c>
      <c r="N77" s="36" t="s">
        <v>46</v>
      </c>
      <c r="O77" s="36" t="s">
        <v>45</v>
      </c>
      <c r="P77" s="37">
        <v>27.35042735</v>
      </c>
      <c r="Q77" t="s">
        <v>45</v>
      </c>
      <c r="R77" t="s">
        <v>45</v>
      </c>
      <c r="S77" t="s">
        <v>46</v>
      </c>
      <c r="T77" t="s">
        <v>46</v>
      </c>
      <c r="U77" s="36"/>
      <c r="V77" s="36">
        <v>8530</v>
      </c>
      <c r="W77" s="36">
        <v>535</v>
      </c>
      <c r="X77" s="36">
        <v>1370</v>
      </c>
      <c r="Y77" s="36">
        <v>1902</v>
      </c>
      <c r="Z77">
        <f t="shared" si="16"/>
        <v>1</v>
      </c>
      <c r="AA77">
        <f t="shared" si="17"/>
        <v>1</v>
      </c>
      <c r="AB77">
        <f t="shared" si="18"/>
        <v>0</v>
      </c>
      <c r="AC77">
        <f t="shared" si="19"/>
        <v>0</v>
      </c>
      <c r="AD77">
        <f t="shared" si="20"/>
        <v>0</v>
      </c>
      <c r="AE77">
        <f t="shared" si="21"/>
        <v>0</v>
      </c>
      <c r="AF77" s="38" t="str">
        <f t="shared" si="22"/>
        <v>SRSA</v>
      </c>
      <c r="AG77" s="38">
        <f t="shared" si="23"/>
        <v>0</v>
      </c>
      <c r="AH77" s="38">
        <f t="shared" si="24"/>
        <v>0</v>
      </c>
      <c r="AI77">
        <f t="shared" si="25"/>
        <v>0</v>
      </c>
      <c r="AJ77">
        <f t="shared" si="26"/>
        <v>1</v>
      </c>
      <c r="AK77">
        <f t="shared" si="27"/>
        <v>0</v>
      </c>
      <c r="AL77">
        <f t="shared" si="28"/>
        <v>0</v>
      </c>
      <c r="AM77">
        <f t="shared" si="29"/>
        <v>0</v>
      </c>
      <c r="AN77">
        <f t="shared" si="30"/>
        <v>0</v>
      </c>
      <c r="AO77">
        <f t="shared" si="31"/>
        <v>0</v>
      </c>
    </row>
    <row r="78" spans="1:41" ht="12.75">
      <c r="A78">
        <v>3025140</v>
      </c>
      <c r="B78">
        <v>105</v>
      </c>
      <c r="C78" t="s">
        <v>797</v>
      </c>
      <c r="D78" t="s">
        <v>795</v>
      </c>
      <c r="E78" t="s">
        <v>796</v>
      </c>
      <c r="F78" s="35">
        <v>59472</v>
      </c>
      <c r="G78" s="3" t="s">
        <v>44</v>
      </c>
      <c r="H78">
        <v>4067365123</v>
      </c>
      <c r="I78" s="4">
        <v>4</v>
      </c>
      <c r="J78" s="4" t="s">
        <v>46</v>
      </c>
      <c r="K78" t="s">
        <v>46</v>
      </c>
      <c r="L78" s="36" t="s">
        <v>45</v>
      </c>
      <c r="M78" s="36">
        <v>88</v>
      </c>
      <c r="N78" s="36" t="s">
        <v>46</v>
      </c>
      <c r="O78" s="36" t="s">
        <v>45</v>
      </c>
      <c r="P78" s="37">
        <v>16.86746988</v>
      </c>
      <c r="Q78" t="s">
        <v>46</v>
      </c>
      <c r="R78" t="s">
        <v>46</v>
      </c>
      <c r="S78" t="s">
        <v>46</v>
      </c>
      <c r="T78" t="s">
        <v>46</v>
      </c>
      <c r="U78" s="36"/>
      <c r="V78" s="36">
        <v>3308</v>
      </c>
      <c r="W78" s="36">
        <v>0</v>
      </c>
      <c r="X78" s="36">
        <v>398</v>
      </c>
      <c r="Y78" s="36">
        <v>820</v>
      </c>
      <c r="Z78">
        <f t="shared" si="16"/>
        <v>1</v>
      </c>
      <c r="AA78">
        <f t="shared" si="17"/>
        <v>1</v>
      </c>
      <c r="AB78">
        <f t="shared" si="18"/>
        <v>0</v>
      </c>
      <c r="AC78">
        <f t="shared" si="19"/>
        <v>0</v>
      </c>
      <c r="AD78">
        <f t="shared" si="20"/>
        <v>0</v>
      </c>
      <c r="AE78">
        <f t="shared" si="21"/>
        <v>0</v>
      </c>
      <c r="AF78" s="38" t="str">
        <f t="shared" si="22"/>
        <v>SRSA</v>
      </c>
      <c r="AG78" s="38">
        <f t="shared" si="23"/>
        <v>0</v>
      </c>
      <c r="AH78" s="38">
        <f t="shared" si="24"/>
        <v>0</v>
      </c>
      <c r="AI78">
        <f t="shared" si="25"/>
        <v>0</v>
      </c>
      <c r="AJ78">
        <f t="shared" si="26"/>
        <v>0</v>
      </c>
      <c r="AK78">
        <f t="shared" si="27"/>
        <v>0</v>
      </c>
      <c r="AL78">
        <f t="shared" si="28"/>
        <v>0</v>
      </c>
      <c r="AM78">
        <f t="shared" si="29"/>
        <v>0</v>
      </c>
      <c r="AN78">
        <f t="shared" si="30"/>
        <v>0</v>
      </c>
      <c r="AO78">
        <f t="shared" si="31"/>
        <v>0</v>
      </c>
    </row>
    <row r="79" spans="1:41" ht="12.75">
      <c r="A79">
        <v>3006112</v>
      </c>
      <c r="B79">
        <v>1205</v>
      </c>
      <c r="C79" t="s">
        <v>241</v>
      </c>
      <c r="D79" t="s">
        <v>242</v>
      </c>
      <c r="E79" t="s">
        <v>243</v>
      </c>
      <c r="F79" s="35">
        <v>59824</v>
      </c>
      <c r="G79" s="3" t="s">
        <v>44</v>
      </c>
      <c r="H79">
        <v>4066442207</v>
      </c>
      <c r="I79" s="4">
        <v>7</v>
      </c>
      <c r="J79" s="4" t="s">
        <v>45</v>
      </c>
      <c r="K79" t="s">
        <v>45</v>
      </c>
      <c r="L79" s="36"/>
      <c r="M79" s="36">
        <v>212</v>
      </c>
      <c r="N79" s="36" t="s">
        <v>46</v>
      </c>
      <c r="O79" s="36" t="s">
        <v>45</v>
      </c>
      <c r="P79" s="37">
        <v>26.808510638</v>
      </c>
      <c r="Q79" t="s">
        <v>45</v>
      </c>
      <c r="R79" t="s">
        <v>45</v>
      </c>
      <c r="S79" t="s">
        <v>45</v>
      </c>
      <c r="T79" t="s">
        <v>46</v>
      </c>
      <c r="U79" s="36"/>
      <c r="V79" s="36">
        <v>19050</v>
      </c>
      <c r="W79" s="36">
        <v>2098</v>
      </c>
      <c r="X79" s="36">
        <v>2435</v>
      </c>
      <c r="Y79" s="36">
        <v>2238</v>
      </c>
      <c r="Z79">
        <f t="shared" si="16"/>
        <v>1</v>
      </c>
      <c r="AA79">
        <f t="shared" si="17"/>
        <v>1</v>
      </c>
      <c r="AB79">
        <f t="shared" si="18"/>
        <v>0</v>
      </c>
      <c r="AC79">
        <f t="shared" si="19"/>
        <v>0</v>
      </c>
      <c r="AD79">
        <f t="shared" si="20"/>
        <v>0</v>
      </c>
      <c r="AE79">
        <f t="shared" si="21"/>
        <v>0</v>
      </c>
      <c r="AF79" s="38" t="str">
        <f t="shared" si="22"/>
        <v>SRSA</v>
      </c>
      <c r="AG79" s="38">
        <f t="shared" si="23"/>
        <v>0</v>
      </c>
      <c r="AH79" s="38">
        <f t="shared" si="24"/>
        <v>0</v>
      </c>
      <c r="AI79">
        <f t="shared" si="25"/>
        <v>1</v>
      </c>
      <c r="AJ79">
        <f t="shared" si="26"/>
        <v>1</v>
      </c>
      <c r="AK79" t="str">
        <f t="shared" si="27"/>
        <v>Initial</v>
      </c>
      <c r="AL79" t="str">
        <f t="shared" si="28"/>
        <v>SRSA</v>
      </c>
      <c r="AM79">
        <f t="shared" si="29"/>
        <v>0</v>
      </c>
      <c r="AN79">
        <f t="shared" si="30"/>
        <v>0</v>
      </c>
      <c r="AO79">
        <f t="shared" si="31"/>
        <v>0</v>
      </c>
    </row>
    <row r="80" spans="1:41" ht="12.75">
      <c r="A80">
        <v>3006115</v>
      </c>
      <c r="B80">
        <v>1206</v>
      </c>
      <c r="C80" t="s">
        <v>244</v>
      </c>
      <c r="D80" t="s">
        <v>242</v>
      </c>
      <c r="E80" t="s">
        <v>243</v>
      </c>
      <c r="F80" s="35">
        <v>59824</v>
      </c>
      <c r="G80" s="3" t="s">
        <v>44</v>
      </c>
      <c r="H80">
        <v>4066442207</v>
      </c>
      <c r="I80" s="4">
        <v>7</v>
      </c>
      <c r="J80" s="4" t="s">
        <v>45</v>
      </c>
      <c r="K80" t="s">
        <v>45</v>
      </c>
      <c r="L80" s="36"/>
      <c r="M80" s="36">
        <v>103</v>
      </c>
      <c r="N80" s="36" t="s">
        <v>46</v>
      </c>
      <c r="O80" s="36" t="s">
        <v>45</v>
      </c>
      <c r="P80" s="37">
        <v>25.806451613</v>
      </c>
      <c r="Q80" t="s">
        <v>45</v>
      </c>
      <c r="R80" t="s">
        <v>46</v>
      </c>
      <c r="S80" t="s">
        <v>45</v>
      </c>
      <c r="T80" t="s">
        <v>46</v>
      </c>
      <c r="U80" s="36"/>
      <c r="V80" s="36">
        <v>8668</v>
      </c>
      <c r="W80" s="36">
        <v>953</v>
      </c>
      <c r="X80" s="36">
        <v>1115</v>
      </c>
      <c r="Y80" s="36">
        <v>1074</v>
      </c>
      <c r="Z80">
        <f t="shared" si="16"/>
        <v>1</v>
      </c>
      <c r="AA80">
        <f t="shared" si="17"/>
        <v>1</v>
      </c>
      <c r="AB80">
        <f t="shared" si="18"/>
        <v>0</v>
      </c>
      <c r="AC80">
        <f t="shared" si="19"/>
        <v>0</v>
      </c>
      <c r="AD80">
        <f t="shared" si="20"/>
        <v>0</v>
      </c>
      <c r="AE80">
        <f t="shared" si="21"/>
        <v>0</v>
      </c>
      <c r="AF80" s="38" t="str">
        <f t="shared" si="22"/>
        <v>SRSA</v>
      </c>
      <c r="AG80" s="38">
        <f t="shared" si="23"/>
        <v>0</v>
      </c>
      <c r="AH80" s="38">
        <f t="shared" si="24"/>
        <v>0</v>
      </c>
      <c r="AI80">
        <f t="shared" si="25"/>
        <v>1</v>
      </c>
      <c r="AJ80">
        <f t="shared" si="26"/>
        <v>1</v>
      </c>
      <c r="AK80" t="str">
        <f t="shared" si="27"/>
        <v>Initial</v>
      </c>
      <c r="AL80" t="str">
        <f t="shared" si="28"/>
        <v>SRSA</v>
      </c>
      <c r="AM80">
        <f t="shared" si="29"/>
        <v>0</v>
      </c>
      <c r="AN80">
        <f t="shared" si="30"/>
        <v>0</v>
      </c>
      <c r="AO80">
        <f t="shared" si="31"/>
        <v>0</v>
      </c>
    </row>
    <row r="81" spans="1:41" ht="12.75">
      <c r="A81">
        <v>3006190</v>
      </c>
      <c r="B81">
        <v>510</v>
      </c>
      <c r="C81" t="s">
        <v>245</v>
      </c>
      <c r="D81" t="s">
        <v>246</v>
      </c>
      <c r="E81" t="s">
        <v>247</v>
      </c>
      <c r="F81" s="35">
        <v>59522</v>
      </c>
      <c r="G81" s="3" t="s">
        <v>44</v>
      </c>
      <c r="H81">
        <v>4067595108</v>
      </c>
      <c r="I81" s="4">
        <v>7</v>
      </c>
      <c r="J81" s="4" t="s">
        <v>45</v>
      </c>
      <c r="K81" t="s">
        <v>46</v>
      </c>
      <c r="L81" s="36"/>
      <c r="M81" s="36">
        <v>188</v>
      </c>
      <c r="N81" s="36" t="s">
        <v>45</v>
      </c>
      <c r="O81" s="36" t="s">
        <v>45</v>
      </c>
      <c r="P81" s="37">
        <v>21.719457014</v>
      </c>
      <c r="Q81" t="s">
        <v>45</v>
      </c>
      <c r="R81" t="s">
        <v>45</v>
      </c>
      <c r="S81" t="s">
        <v>45</v>
      </c>
      <c r="T81" t="s">
        <v>46</v>
      </c>
      <c r="U81" s="36"/>
      <c r="V81" s="36">
        <v>12655</v>
      </c>
      <c r="W81" s="36">
        <v>1223</v>
      </c>
      <c r="X81" s="36">
        <v>1906</v>
      </c>
      <c r="Y81" s="36">
        <v>1951</v>
      </c>
      <c r="Z81">
        <f t="shared" si="16"/>
        <v>1</v>
      </c>
      <c r="AA81">
        <f t="shared" si="17"/>
        <v>1</v>
      </c>
      <c r="AB81">
        <f t="shared" si="18"/>
        <v>0</v>
      </c>
      <c r="AC81">
        <f t="shared" si="19"/>
        <v>0</v>
      </c>
      <c r="AD81">
        <f t="shared" si="20"/>
        <v>0</v>
      </c>
      <c r="AE81">
        <f t="shared" si="21"/>
        <v>0</v>
      </c>
      <c r="AF81" s="38" t="str">
        <f t="shared" si="22"/>
        <v>SRSA</v>
      </c>
      <c r="AG81" s="38">
        <f t="shared" si="23"/>
        <v>0</v>
      </c>
      <c r="AH81" s="38">
        <f t="shared" si="24"/>
        <v>0</v>
      </c>
      <c r="AI81">
        <f t="shared" si="25"/>
        <v>1</v>
      </c>
      <c r="AJ81">
        <f t="shared" si="26"/>
        <v>1</v>
      </c>
      <c r="AK81" t="str">
        <f t="shared" si="27"/>
        <v>Initial</v>
      </c>
      <c r="AL81" t="str">
        <f t="shared" si="28"/>
        <v>SRSA</v>
      </c>
      <c r="AM81">
        <f t="shared" si="29"/>
        <v>0</v>
      </c>
      <c r="AN81">
        <f t="shared" si="30"/>
        <v>0</v>
      </c>
      <c r="AO81">
        <f t="shared" si="31"/>
        <v>0</v>
      </c>
    </row>
    <row r="82" spans="1:41" ht="12.75">
      <c r="A82">
        <v>3006210</v>
      </c>
      <c r="B82">
        <v>511</v>
      </c>
      <c r="C82" t="s">
        <v>248</v>
      </c>
      <c r="D82" t="s">
        <v>246</v>
      </c>
      <c r="E82" t="s">
        <v>247</v>
      </c>
      <c r="F82" s="35">
        <v>59522</v>
      </c>
      <c r="G82" s="3" t="s">
        <v>44</v>
      </c>
      <c r="H82">
        <v>4067595108</v>
      </c>
      <c r="I82" s="4">
        <v>7</v>
      </c>
      <c r="J82" s="4" t="s">
        <v>45</v>
      </c>
      <c r="K82" t="s">
        <v>46</v>
      </c>
      <c r="L82" s="36"/>
      <c r="M82" s="36">
        <v>82</v>
      </c>
      <c r="N82" s="36" t="s">
        <v>45</v>
      </c>
      <c r="O82" s="36" t="s">
        <v>45</v>
      </c>
      <c r="P82" s="37">
        <v>22.142857143</v>
      </c>
      <c r="Q82" t="s">
        <v>45</v>
      </c>
      <c r="R82" t="s">
        <v>46</v>
      </c>
      <c r="S82" t="s">
        <v>45</v>
      </c>
      <c r="T82" t="s">
        <v>46</v>
      </c>
      <c r="U82" s="36"/>
      <c r="V82" s="36">
        <v>6914</v>
      </c>
      <c r="W82" s="36">
        <v>906</v>
      </c>
      <c r="X82" s="36">
        <v>1160</v>
      </c>
      <c r="Y82" s="36">
        <v>934</v>
      </c>
      <c r="Z82">
        <f t="shared" si="16"/>
        <v>1</v>
      </c>
      <c r="AA82">
        <f t="shared" si="17"/>
        <v>1</v>
      </c>
      <c r="AB82">
        <f t="shared" si="18"/>
        <v>0</v>
      </c>
      <c r="AC82">
        <f t="shared" si="19"/>
        <v>0</v>
      </c>
      <c r="AD82">
        <f t="shared" si="20"/>
        <v>0</v>
      </c>
      <c r="AE82">
        <f t="shared" si="21"/>
        <v>0</v>
      </c>
      <c r="AF82" s="38" t="str">
        <f t="shared" si="22"/>
        <v>SRSA</v>
      </c>
      <c r="AG82" s="38">
        <f t="shared" si="23"/>
        <v>0</v>
      </c>
      <c r="AH82" s="38">
        <f t="shared" si="24"/>
        <v>0</v>
      </c>
      <c r="AI82">
        <f t="shared" si="25"/>
        <v>1</v>
      </c>
      <c r="AJ82">
        <f t="shared" si="26"/>
        <v>1</v>
      </c>
      <c r="AK82" t="str">
        <f t="shared" si="27"/>
        <v>Initial</v>
      </c>
      <c r="AL82" t="str">
        <f t="shared" si="28"/>
        <v>SRSA</v>
      </c>
      <c r="AM82">
        <f t="shared" si="29"/>
        <v>0</v>
      </c>
      <c r="AN82">
        <f t="shared" si="30"/>
        <v>0</v>
      </c>
      <c r="AO82">
        <f t="shared" si="31"/>
        <v>0</v>
      </c>
    </row>
    <row r="83" spans="1:41" ht="12.75">
      <c r="A83">
        <v>3006260</v>
      </c>
      <c r="B83">
        <v>28</v>
      </c>
      <c r="C83" t="s">
        <v>249</v>
      </c>
      <c r="D83" t="s">
        <v>250</v>
      </c>
      <c r="E83" t="s">
        <v>131</v>
      </c>
      <c r="F83" s="35">
        <v>59523</v>
      </c>
      <c r="G83" s="3" t="s">
        <v>44</v>
      </c>
      <c r="H83">
        <v>4063572236</v>
      </c>
      <c r="I83" s="4">
        <v>7</v>
      </c>
      <c r="J83" s="4" t="s">
        <v>45</v>
      </c>
      <c r="K83" t="s">
        <v>46</v>
      </c>
      <c r="L83" s="36"/>
      <c r="M83" s="36">
        <v>244</v>
      </c>
      <c r="N83" s="36" t="s">
        <v>45</v>
      </c>
      <c r="O83" s="36" t="s">
        <v>45</v>
      </c>
      <c r="P83" s="37">
        <v>27.819548872</v>
      </c>
      <c r="Q83" t="s">
        <v>45</v>
      </c>
      <c r="R83" t="s">
        <v>45</v>
      </c>
      <c r="S83" t="s">
        <v>45</v>
      </c>
      <c r="T83" t="s">
        <v>46</v>
      </c>
      <c r="U83" s="36"/>
      <c r="V83" s="36">
        <v>23845</v>
      </c>
      <c r="W83" s="36">
        <v>2819</v>
      </c>
      <c r="X83" s="36">
        <v>3125</v>
      </c>
      <c r="Y83" s="36">
        <v>2689</v>
      </c>
      <c r="Z83">
        <f t="shared" si="16"/>
        <v>1</v>
      </c>
      <c r="AA83">
        <f t="shared" si="17"/>
        <v>1</v>
      </c>
      <c r="AB83">
        <f t="shared" si="18"/>
        <v>0</v>
      </c>
      <c r="AC83">
        <f t="shared" si="19"/>
        <v>0</v>
      </c>
      <c r="AD83">
        <f t="shared" si="20"/>
        <v>0</v>
      </c>
      <c r="AE83">
        <f t="shared" si="21"/>
        <v>0</v>
      </c>
      <c r="AF83" s="38" t="str">
        <f t="shared" si="22"/>
        <v>SRSA</v>
      </c>
      <c r="AG83" s="38">
        <f t="shared" si="23"/>
        <v>0</v>
      </c>
      <c r="AH83" s="38">
        <f t="shared" si="24"/>
        <v>0</v>
      </c>
      <c r="AI83">
        <f t="shared" si="25"/>
        <v>1</v>
      </c>
      <c r="AJ83">
        <f t="shared" si="26"/>
        <v>1</v>
      </c>
      <c r="AK83" t="str">
        <f t="shared" si="27"/>
        <v>Initial</v>
      </c>
      <c r="AL83" t="str">
        <f t="shared" si="28"/>
        <v>SRSA</v>
      </c>
      <c r="AM83">
        <f t="shared" si="29"/>
        <v>0</v>
      </c>
      <c r="AN83">
        <f t="shared" si="30"/>
        <v>0</v>
      </c>
      <c r="AO83">
        <f t="shared" si="31"/>
        <v>0</v>
      </c>
    </row>
    <row r="84" spans="1:41" ht="12.75">
      <c r="A84">
        <v>3006270</v>
      </c>
      <c r="B84">
        <v>29</v>
      </c>
      <c r="C84" t="s">
        <v>251</v>
      </c>
      <c r="D84" t="s">
        <v>250</v>
      </c>
      <c r="E84" t="s">
        <v>131</v>
      </c>
      <c r="F84" s="35">
        <v>59523</v>
      </c>
      <c r="G84" s="3" t="s">
        <v>44</v>
      </c>
      <c r="H84">
        <v>4063572236</v>
      </c>
      <c r="I84" s="4">
        <v>7</v>
      </c>
      <c r="J84" s="4" t="s">
        <v>45</v>
      </c>
      <c r="K84" t="s">
        <v>46</v>
      </c>
      <c r="L84" s="36"/>
      <c r="M84" s="36">
        <v>145</v>
      </c>
      <c r="N84" s="36" t="s">
        <v>45</v>
      </c>
      <c r="O84" s="36" t="s">
        <v>45</v>
      </c>
      <c r="P84" s="37">
        <v>16.216216216</v>
      </c>
      <c r="Q84" t="s">
        <v>46</v>
      </c>
      <c r="R84" t="s">
        <v>46</v>
      </c>
      <c r="S84" t="s">
        <v>45</v>
      </c>
      <c r="T84" t="s">
        <v>46</v>
      </c>
      <c r="U84" s="36"/>
      <c r="V84" s="36">
        <v>8515</v>
      </c>
      <c r="W84" s="36">
        <v>635</v>
      </c>
      <c r="X84" s="36">
        <v>1206</v>
      </c>
      <c r="Y84" s="36">
        <v>1500</v>
      </c>
      <c r="Z84">
        <f t="shared" si="16"/>
        <v>1</v>
      </c>
      <c r="AA84">
        <f t="shared" si="17"/>
        <v>1</v>
      </c>
      <c r="AB84">
        <f t="shared" si="18"/>
        <v>0</v>
      </c>
      <c r="AC84">
        <f t="shared" si="19"/>
        <v>0</v>
      </c>
      <c r="AD84">
        <f t="shared" si="20"/>
        <v>0</v>
      </c>
      <c r="AE84">
        <f t="shared" si="21"/>
        <v>0</v>
      </c>
      <c r="AF84" s="38" t="str">
        <f t="shared" si="22"/>
        <v>SRSA</v>
      </c>
      <c r="AG84" s="38">
        <f t="shared" si="23"/>
        <v>0</v>
      </c>
      <c r="AH84" s="38">
        <f t="shared" si="24"/>
        <v>0</v>
      </c>
      <c r="AI84">
        <f t="shared" si="25"/>
        <v>1</v>
      </c>
      <c r="AJ84">
        <f t="shared" si="26"/>
        <v>0</v>
      </c>
      <c r="AK84">
        <f t="shared" si="27"/>
        <v>0</v>
      </c>
      <c r="AL84">
        <f t="shared" si="28"/>
        <v>0</v>
      </c>
      <c r="AM84">
        <f t="shared" si="29"/>
        <v>0</v>
      </c>
      <c r="AN84">
        <f t="shared" si="30"/>
        <v>0</v>
      </c>
      <c r="AO84">
        <f t="shared" si="31"/>
        <v>0</v>
      </c>
    </row>
    <row r="85" spans="1:41" ht="12.75">
      <c r="A85">
        <v>3006320</v>
      </c>
      <c r="B85">
        <v>883</v>
      </c>
      <c r="C85" t="s">
        <v>252</v>
      </c>
      <c r="D85" t="s">
        <v>253</v>
      </c>
      <c r="E85" t="s">
        <v>254</v>
      </c>
      <c r="F85" s="35">
        <v>59422</v>
      </c>
      <c r="G85" s="3" t="s">
        <v>44</v>
      </c>
      <c r="H85">
        <v>4064665303</v>
      </c>
      <c r="I85" s="4">
        <v>7</v>
      </c>
      <c r="J85" s="4" t="s">
        <v>45</v>
      </c>
      <c r="K85" t="s">
        <v>46</v>
      </c>
      <c r="L85" s="36"/>
      <c r="M85" s="36">
        <v>301</v>
      </c>
      <c r="N85" s="36" t="s">
        <v>45</v>
      </c>
      <c r="O85" s="36" t="s">
        <v>45</v>
      </c>
      <c r="P85" s="37">
        <v>24.310776942</v>
      </c>
      <c r="Q85" t="s">
        <v>45</v>
      </c>
      <c r="R85" t="s">
        <v>45</v>
      </c>
      <c r="S85" t="s">
        <v>45</v>
      </c>
      <c r="T85" t="s">
        <v>46</v>
      </c>
      <c r="U85" s="36"/>
      <c r="V85" s="36">
        <v>17715</v>
      </c>
      <c r="W85" s="36">
        <v>1964</v>
      </c>
      <c r="X85" s="36">
        <v>3085</v>
      </c>
      <c r="Y85" s="36">
        <v>2943</v>
      </c>
      <c r="Z85">
        <f t="shared" si="16"/>
        <v>1</v>
      </c>
      <c r="AA85">
        <f t="shared" si="17"/>
        <v>1</v>
      </c>
      <c r="AB85">
        <f t="shared" si="18"/>
        <v>0</v>
      </c>
      <c r="AC85">
        <f t="shared" si="19"/>
        <v>0</v>
      </c>
      <c r="AD85">
        <f t="shared" si="20"/>
        <v>0</v>
      </c>
      <c r="AE85">
        <f t="shared" si="21"/>
        <v>0</v>
      </c>
      <c r="AF85" s="38" t="str">
        <f t="shared" si="22"/>
        <v>SRSA</v>
      </c>
      <c r="AG85" s="38">
        <f t="shared" si="23"/>
        <v>0</v>
      </c>
      <c r="AH85" s="38">
        <f t="shared" si="24"/>
        <v>0</v>
      </c>
      <c r="AI85">
        <f t="shared" si="25"/>
        <v>1</v>
      </c>
      <c r="AJ85">
        <f t="shared" si="26"/>
        <v>1</v>
      </c>
      <c r="AK85" t="str">
        <f t="shared" si="27"/>
        <v>Initial</v>
      </c>
      <c r="AL85" t="str">
        <f t="shared" si="28"/>
        <v>SRSA</v>
      </c>
      <c r="AM85">
        <f t="shared" si="29"/>
        <v>0</v>
      </c>
      <c r="AN85">
        <f t="shared" si="30"/>
        <v>0</v>
      </c>
      <c r="AO85">
        <f t="shared" si="31"/>
        <v>0</v>
      </c>
    </row>
    <row r="86" spans="1:41" ht="12.75">
      <c r="A86">
        <v>3006330</v>
      </c>
      <c r="B86">
        <v>884</v>
      </c>
      <c r="C86" t="s">
        <v>255</v>
      </c>
      <c r="D86" t="s">
        <v>253</v>
      </c>
      <c r="E86" t="s">
        <v>254</v>
      </c>
      <c r="F86" s="35">
        <v>59422</v>
      </c>
      <c r="G86" s="3" t="s">
        <v>44</v>
      </c>
      <c r="H86">
        <v>4064665303</v>
      </c>
      <c r="I86" s="4">
        <v>7</v>
      </c>
      <c r="J86" s="4" t="s">
        <v>45</v>
      </c>
      <c r="K86" t="s">
        <v>46</v>
      </c>
      <c r="L86" s="36"/>
      <c r="M86" s="36">
        <v>160</v>
      </c>
      <c r="N86" s="36" t="s">
        <v>45</v>
      </c>
      <c r="O86" s="36" t="s">
        <v>45</v>
      </c>
      <c r="P86" s="37">
        <v>18.71657754</v>
      </c>
      <c r="Q86" t="s">
        <v>46</v>
      </c>
      <c r="R86" t="s">
        <v>46</v>
      </c>
      <c r="S86" t="s">
        <v>45</v>
      </c>
      <c r="T86" t="s">
        <v>46</v>
      </c>
      <c r="U86" s="36"/>
      <c r="V86" s="36">
        <v>6812</v>
      </c>
      <c r="W86" s="36">
        <v>627</v>
      </c>
      <c r="X86" s="36">
        <v>1247</v>
      </c>
      <c r="Y86" s="36">
        <v>1443</v>
      </c>
      <c r="Z86">
        <f t="shared" si="16"/>
        <v>1</v>
      </c>
      <c r="AA86">
        <f t="shared" si="17"/>
        <v>1</v>
      </c>
      <c r="AB86">
        <f t="shared" si="18"/>
        <v>0</v>
      </c>
      <c r="AC86">
        <f t="shared" si="19"/>
        <v>0</v>
      </c>
      <c r="AD86">
        <f t="shared" si="20"/>
        <v>0</v>
      </c>
      <c r="AE86">
        <f t="shared" si="21"/>
        <v>0</v>
      </c>
      <c r="AF86" s="38" t="str">
        <f t="shared" si="22"/>
        <v>SRSA</v>
      </c>
      <c r="AG86" s="38">
        <f t="shared" si="23"/>
        <v>0</v>
      </c>
      <c r="AH86" s="38">
        <f t="shared" si="24"/>
        <v>0</v>
      </c>
      <c r="AI86">
        <f t="shared" si="25"/>
        <v>1</v>
      </c>
      <c r="AJ86">
        <f t="shared" si="26"/>
        <v>0</v>
      </c>
      <c r="AK86">
        <f t="shared" si="27"/>
        <v>0</v>
      </c>
      <c r="AL86">
        <f t="shared" si="28"/>
        <v>0</v>
      </c>
      <c r="AM86">
        <f t="shared" si="29"/>
        <v>0</v>
      </c>
      <c r="AN86">
        <f t="shared" si="30"/>
        <v>0</v>
      </c>
      <c r="AO86">
        <f t="shared" si="31"/>
        <v>0</v>
      </c>
    </row>
    <row r="87" spans="1:41" ht="12.75">
      <c r="A87">
        <v>3006790</v>
      </c>
      <c r="B87">
        <v>547</v>
      </c>
      <c r="C87" t="s">
        <v>256</v>
      </c>
      <c r="D87" t="s">
        <v>257</v>
      </c>
      <c r="E87" t="s">
        <v>258</v>
      </c>
      <c r="F87" s="35">
        <v>59215</v>
      </c>
      <c r="G87" s="3" t="s">
        <v>44</v>
      </c>
      <c r="H87">
        <v>4064853600</v>
      </c>
      <c r="I87" s="4">
        <v>7</v>
      </c>
      <c r="J87" s="4" t="s">
        <v>45</v>
      </c>
      <c r="K87" t="s">
        <v>46</v>
      </c>
      <c r="L87" s="36"/>
      <c r="M87" s="36">
        <v>163</v>
      </c>
      <c r="N87" s="36" t="s">
        <v>45</v>
      </c>
      <c r="O87" s="36" t="s">
        <v>45</v>
      </c>
      <c r="P87" s="37">
        <v>18.781725888</v>
      </c>
      <c r="Q87" t="s">
        <v>46</v>
      </c>
      <c r="R87" t="s">
        <v>46</v>
      </c>
      <c r="S87" t="s">
        <v>45</v>
      </c>
      <c r="T87" t="s">
        <v>46</v>
      </c>
      <c r="U87" s="36"/>
      <c r="V87" s="36">
        <v>17157</v>
      </c>
      <c r="W87" s="36">
        <v>2456</v>
      </c>
      <c r="X87" s="36">
        <v>2863</v>
      </c>
      <c r="Y87" s="36">
        <v>1820</v>
      </c>
      <c r="Z87">
        <f t="shared" si="16"/>
        <v>1</v>
      </c>
      <c r="AA87">
        <f t="shared" si="17"/>
        <v>1</v>
      </c>
      <c r="AB87">
        <f t="shared" si="18"/>
        <v>0</v>
      </c>
      <c r="AC87">
        <f t="shared" si="19"/>
        <v>0</v>
      </c>
      <c r="AD87">
        <f t="shared" si="20"/>
        <v>0</v>
      </c>
      <c r="AE87">
        <f t="shared" si="21"/>
        <v>0</v>
      </c>
      <c r="AF87" s="38" t="str">
        <f t="shared" si="22"/>
        <v>SRSA</v>
      </c>
      <c r="AG87" s="38">
        <f t="shared" si="23"/>
        <v>0</v>
      </c>
      <c r="AH87" s="38">
        <f t="shared" si="24"/>
        <v>0</v>
      </c>
      <c r="AI87">
        <f t="shared" si="25"/>
        <v>1</v>
      </c>
      <c r="AJ87">
        <f t="shared" si="26"/>
        <v>0</v>
      </c>
      <c r="AK87">
        <f t="shared" si="27"/>
        <v>0</v>
      </c>
      <c r="AL87">
        <f t="shared" si="28"/>
        <v>0</v>
      </c>
      <c r="AM87">
        <f t="shared" si="29"/>
        <v>0</v>
      </c>
      <c r="AN87">
        <f t="shared" si="30"/>
        <v>0</v>
      </c>
      <c r="AO87">
        <f t="shared" si="31"/>
        <v>0</v>
      </c>
    </row>
    <row r="88" spans="1:41" ht="12.75">
      <c r="A88">
        <v>3006810</v>
      </c>
      <c r="B88">
        <v>548</v>
      </c>
      <c r="C88" t="s">
        <v>259</v>
      </c>
      <c r="D88" t="s">
        <v>257</v>
      </c>
      <c r="E88" t="s">
        <v>258</v>
      </c>
      <c r="F88" s="35">
        <v>59215</v>
      </c>
      <c r="G88" s="3" t="s">
        <v>44</v>
      </c>
      <c r="H88">
        <v>4064853600</v>
      </c>
      <c r="I88" s="4">
        <v>7</v>
      </c>
      <c r="J88" s="4" t="s">
        <v>45</v>
      </c>
      <c r="K88" t="s">
        <v>46</v>
      </c>
      <c r="L88" s="36"/>
      <c r="M88" s="36">
        <v>75</v>
      </c>
      <c r="N88" s="36" t="s">
        <v>45</v>
      </c>
      <c r="O88" s="36" t="s">
        <v>45</v>
      </c>
      <c r="P88" s="37">
        <v>18.62745098</v>
      </c>
      <c r="Q88" t="s">
        <v>46</v>
      </c>
      <c r="R88" t="s">
        <v>46</v>
      </c>
      <c r="S88" t="s">
        <v>45</v>
      </c>
      <c r="T88" t="s">
        <v>46</v>
      </c>
      <c r="U88" s="36"/>
      <c r="V88" s="36">
        <v>7116</v>
      </c>
      <c r="W88" s="36">
        <v>981</v>
      </c>
      <c r="X88" s="36">
        <v>1192</v>
      </c>
      <c r="Y88" s="36">
        <v>828</v>
      </c>
      <c r="Z88">
        <f t="shared" si="16"/>
        <v>1</v>
      </c>
      <c r="AA88">
        <f t="shared" si="17"/>
        <v>1</v>
      </c>
      <c r="AB88">
        <f t="shared" si="18"/>
        <v>0</v>
      </c>
      <c r="AC88">
        <f t="shared" si="19"/>
        <v>0</v>
      </c>
      <c r="AD88">
        <f t="shared" si="20"/>
        <v>0</v>
      </c>
      <c r="AE88">
        <f t="shared" si="21"/>
        <v>0</v>
      </c>
      <c r="AF88" s="38" t="str">
        <f t="shared" si="22"/>
        <v>SRSA</v>
      </c>
      <c r="AG88" s="38">
        <f t="shared" si="23"/>
        <v>0</v>
      </c>
      <c r="AH88" s="38">
        <f t="shared" si="24"/>
        <v>0</v>
      </c>
      <c r="AI88">
        <f t="shared" si="25"/>
        <v>1</v>
      </c>
      <c r="AJ88">
        <f t="shared" si="26"/>
        <v>0</v>
      </c>
      <c r="AK88">
        <f t="shared" si="27"/>
        <v>0</v>
      </c>
      <c r="AL88">
        <f t="shared" si="28"/>
        <v>0</v>
      </c>
      <c r="AM88">
        <f t="shared" si="29"/>
        <v>0</v>
      </c>
      <c r="AN88">
        <f t="shared" si="30"/>
        <v>0</v>
      </c>
      <c r="AO88">
        <f t="shared" si="31"/>
        <v>0</v>
      </c>
    </row>
    <row r="89" spans="1:41" ht="12.75">
      <c r="A89">
        <v>3006840</v>
      </c>
      <c r="B89">
        <v>452</v>
      </c>
      <c r="C89" t="s">
        <v>260</v>
      </c>
      <c r="D89" t="s">
        <v>261</v>
      </c>
      <c r="E89" t="s">
        <v>262</v>
      </c>
      <c r="F89" s="35">
        <v>59634</v>
      </c>
      <c r="G89" s="3" t="s">
        <v>44</v>
      </c>
      <c r="H89">
        <v>4069335575</v>
      </c>
      <c r="I89" s="4">
        <v>7</v>
      </c>
      <c r="J89" s="4" t="s">
        <v>45</v>
      </c>
      <c r="K89" t="s">
        <v>46</v>
      </c>
      <c r="L89" s="36"/>
      <c r="M89" s="36">
        <v>281</v>
      </c>
      <c r="N89" s="36" t="s">
        <v>45</v>
      </c>
      <c r="O89" s="36" t="s">
        <v>45</v>
      </c>
      <c r="P89" s="37">
        <v>2.4258760108</v>
      </c>
      <c r="Q89" t="s">
        <v>46</v>
      </c>
      <c r="R89" t="s">
        <v>46</v>
      </c>
      <c r="S89" t="s">
        <v>45</v>
      </c>
      <c r="T89" t="s">
        <v>46</v>
      </c>
      <c r="U89" s="36"/>
      <c r="V89" s="36">
        <v>11819</v>
      </c>
      <c r="W89" s="36">
        <v>648</v>
      </c>
      <c r="X89" s="36">
        <v>1998</v>
      </c>
      <c r="Y89" s="36">
        <v>2656</v>
      </c>
      <c r="Z89">
        <f t="shared" si="16"/>
        <v>1</v>
      </c>
      <c r="AA89">
        <f t="shared" si="17"/>
        <v>1</v>
      </c>
      <c r="AB89">
        <f t="shared" si="18"/>
        <v>0</v>
      </c>
      <c r="AC89">
        <f t="shared" si="19"/>
        <v>0</v>
      </c>
      <c r="AD89">
        <f t="shared" si="20"/>
        <v>0</v>
      </c>
      <c r="AE89">
        <f t="shared" si="21"/>
        <v>0</v>
      </c>
      <c r="AF89" s="38" t="str">
        <f t="shared" si="22"/>
        <v>SRSA</v>
      </c>
      <c r="AG89" s="38">
        <f t="shared" si="23"/>
        <v>0</v>
      </c>
      <c r="AH89" s="38">
        <f t="shared" si="24"/>
        <v>0</v>
      </c>
      <c r="AI89">
        <f t="shared" si="25"/>
        <v>1</v>
      </c>
      <c r="AJ89">
        <f t="shared" si="26"/>
        <v>0</v>
      </c>
      <c r="AK89">
        <f t="shared" si="27"/>
        <v>0</v>
      </c>
      <c r="AL89">
        <f t="shared" si="28"/>
        <v>0</v>
      </c>
      <c r="AM89">
        <f t="shared" si="29"/>
        <v>0</v>
      </c>
      <c r="AN89">
        <f t="shared" si="30"/>
        <v>0</v>
      </c>
      <c r="AO89">
        <f t="shared" si="31"/>
        <v>0</v>
      </c>
    </row>
    <row r="90" spans="1:41" ht="12.75">
      <c r="A90">
        <v>3004050</v>
      </c>
      <c r="B90">
        <v>32</v>
      </c>
      <c r="C90" t="s">
        <v>165</v>
      </c>
      <c r="D90" t="s">
        <v>166</v>
      </c>
      <c r="E90" t="s">
        <v>131</v>
      </c>
      <c r="F90" s="35">
        <v>59523</v>
      </c>
      <c r="G90" s="3" t="s">
        <v>44</v>
      </c>
      <c r="H90">
        <v>4063573885</v>
      </c>
      <c r="I90" s="4">
        <v>7</v>
      </c>
      <c r="J90" s="4" t="s">
        <v>45</v>
      </c>
      <c r="K90" t="s">
        <v>46</v>
      </c>
      <c r="L90" s="36"/>
      <c r="M90" s="36">
        <v>2</v>
      </c>
      <c r="N90" s="36" t="s">
        <v>45</v>
      </c>
      <c r="O90" s="36" t="s">
        <v>45</v>
      </c>
      <c r="P90" s="37">
        <v>18.181818182</v>
      </c>
      <c r="Q90" t="s">
        <v>46</v>
      </c>
      <c r="R90" t="s">
        <v>45</v>
      </c>
      <c r="S90" t="s">
        <v>45</v>
      </c>
      <c r="T90" t="s">
        <v>46</v>
      </c>
      <c r="U90" s="36"/>
      <c r="V90" s="36">
        <v>1913</v>
      </c>
      <c r="W90" s="36">
        <v>0</v>
      </c>
      <c r="X90" s="36">
        <v>8</v>
      </c>
      <c r="Y90" s="36">
        <v>549</v>
      </c>
      <c r="Z90">
        <f t="shared" si="16"/>
        <v>1</v>
      </c>
      <c r="AA90">
        <f t="shared" si="17"/>
        <v>1</v>
      </c>
      <c r="AB90">
        <f t="shared" si="18"/>
        <v>0</v>
      </c>
      <c r="AC90">
        <f t="shared" si="19"/>
        <v>0</v>
      </c>
      <c r="AD90">
        <f t="shared" si="20"/>
        <v>0</v>
      </c>
      <c r="AE90">
        <f t="shared" si="21"/>
        <v>0</v>
      </c>
      <c r="AF90" s="38" t="str">
        <f t="shared" si="22"/>
        <v>SRSA</v>
      </c>
      <c r="AG90" s="38">
        <f t="shared" si="23"/>
        <v>0</v>
      </c>
      <c r="AH90" s="38">
        <f t="shared" si="24"/>
        <v>0</v>
      </c>
      <c r="AI90">
        <f t="shared" si="25"/>
        <v>1</v>
      </c>
      <c r="AJ90">
        <f t="shared" si="26"/>
        <v>0</v>
      </c>
      <c r="AK90">
        <f t="shared" si="27"/>
        <v>0</v>
      </c>
      <c r="AL90">
        <f t="shared" si="28"/>
        <v>0</v>
      </c>
      <c r="AM90">
        <f t="shared" si="29"/>
        <v>0</v>
      </c>
      <c r="AN90">
        <f t="shared" si="30"/>
        <v>0</v>
      </c>
      <c r="AO90">
        <f t="shared" si="31"/>
        <v>0</v>
      </c>
    </row>
    <row r="91" spans="1:41" ht="12.75">
      <c r="A91">
        <v>3006870</v>
      </c>
      <c r="B91">
        <v>595</v>
      </c>
      <c r="C91" t="s">
        <v>263</v>
      </c>
      <c r="D91" t="s">
        <v>264</v>
      </c>
      <c r="E91" t="s">
        <v>265</v>
      </c>
      <c r="F91" s="35">
        <v>59825</v>
      </c>
      <c r="G91" s="3" t="s">
        <v>44</v>
      </c>
      <c r="H91">
        <v>4068253113</v>
      </c>
      <c r="I91" s="4">
        <v>7</v>
      </c>
      <c r="J91" s="4" t="s">
        <v>45</v>
      </c>
      <c r="K91" t="s">
        <v>46</v>
      </c>
      <c r="L91" s="36"/>
      <c r="M91" s="36">
        <v>180</v>
      </c>
      <c r="N91" s="36" t="s">
        <v>46</v>
      </c>
      <c r="O91" s="36" t="s">
        <v>45</v>
      </c>
      <c r="P91" s="37">
        <v>22.545454545</v>
      </c>
      <c r="Q91" t="s">
        <v>45</v>
      </c>
      <c r="R91" t="s">
        <v>45</v>
      </c>
      <c r="S91" t="s">
        <v>45</v>
      </c>
      <c r="T91" t="s">
        <v>46</v>
      </c>
      <c r="U91" s="36"/>
      <c r="V91" s="36">
        <v>9299</v>
      </c>
      <c r="W91" s="36">
        <v>1786</v>
      </c>
      <c r="X91" s="36">
        <v>2362</v>
      </c>
      <c r="Y91" s="36">
        <v>1664</v>
      </c>
      <c r="Z91">
        <f t="shared" si="16"/>
        <v>1</v>
      </c>
      <c r="AA91">
        <f t="shared" si="17"/>
        <v>1</v>
      </c>
      <c r="AB91">
        <f t="shared" si="18"/>
        <v>0</v>
      </c>
      <c r="AC91">
        <f t="shared" si="19"/>
        <v>0</v>
      </c>
      <c r="AD91">
        <f t="shared" si="20"/>
        <v>0</v>
      </c>
      <c r="AE91">
        <f t="shared" si="21"/>
        <v>0</v>
      </c>
      <c r="AF91" s="38" t="str">
        <f t="shared" si="22"/>
        <v>SRSA</v>
      </c>
      <c r="AG91" s="38">
        <f t="shared" si="23"/>
        <v>0</v>
      </c>
      <c r="AH91" s="38">
        <f t="shared" si="24"/>
        <v>0</v>
      </c>
      <c r="AI91">
        <f t="shared" si="25"/>
        <v>1</v>
      </c>
      <c r="AJ91">
        <f t="shared" si="26"/>
        <v>1</v>
      </c>
      <c r="AK91" t="str">
        <f t="shared" si="27"/>
        <v>Initial</v>
      </c>
      <c r="AL91" t="str">
        <f t="shared" si="28"/>
        <v>SRSA</v>
      </c>
      <c r="AM91">
        <f t="shared" si="29"/>
        <v>0</v>
      </c>
      <c r="AN91">
        <f t="shared" si="30"/>
        <v>0</v>
      </c>
      <c r="AO91">
        <f t="shared" si="31"/>
        <v>0</v>
      </c>
    </row>
    <row r="92" spans="1:41" ht="12.75">
      <c r="A92">
        <v>3007030</v>
      </c>
      <c r="B92">
        <v>387</v>
      </c>
      <c r="C92" t="s">
        <v>266</v>
      </c>
      <c r="D92" t="s">
        <v>267</v>
      </c>
      <c r="E92" t="s">
        <v>268</v>
      </c>
      <c r="F92" s="35">
        <v>59312</v>
      </c>
      <c r="G92" s="3">
        <v>173</v>
      </c>
      <c r="H92">
        <v>4065572596</v>
      </c>
      <c r="I92" s="4">
        <v>7</v>
      </c>
      <c r="J92" s="4" t="s">
        <v>45</v>
      </c>
      <c r="K92" t="s">
        <v>46</v>
      </c>
      <c r="L92" s="36"/>
      <c r="M92" s="36">
        <v>10</v>
      </c>
      <c r="N92" s="36" t="s">
        <v>45</v>
      </c>
      <c r="O92" s="36" t="s">
        <v>45</v>
      </c>
      <c r="P92" s="37">
        <v>5.8823529412</v>
      </c>
      <c r="Q92" t="s">
        <v>46</v>
      </c>
      <c r="R92" t="s">
        <v>46</v>
      </c>
      <c r="S92" t="s">
        <v>45</v>
      </c>
      <c r="T92" t="s">
        <v>46</v>
      </c>
      <c r="U92" s="36"/>
      <c r="V92" s="36">
        <v>505</v>
      </c>
      <c r="W92" s="36">
        <v>0</v>
      </c>
      <c r="X92" s="36">
        <v>67</v>
      </c>
      <c r="Y92" s="36">
        <v>557</v>
      </c>
      <c r="Z92">
        <f t="shared" si="16"/>
        <v>1</v>
      </c>
      <c r="AA92">
        <f t="shared" si="17"/>
        <v>1</v>
      </c>
      <c r="AB92">
        <f t="shared" si="18"/>
        <v>0</v>
      </c>
      <c r="AC92">
        <f t="shared" si="19"/>
        <v>0</v>
      </c>
      <c r="AD92">
        <f t="shared" si="20"/>
        <v>0</v>
      </c>
      <c r="AE92">
        <f t="shared" si="21"/>
        <v>0</v>
      </c>
      <c r="AF92" s="38" t="str">
        <f t="shared" si="22"/>
        <v>SRSA</v>
      </c>
      <c r="AG92" s="38">
        <f t="shared" si="23"/>
        <v>0</v>
      </c>
      <c r="AH92" s="38">
        <f t="shared" si="24"/>
        <v>0</v>
      </c>
      <c r="AI92">
        <f t="shared" si="25"/>
        <v>1</v>
      </c>
      <c r="AJ92">
        <f t="shared" si="26"/>
        <v>0</v>
      </c>
      <c r="AK92">
        <f t="shared" si="27"/>
        <v>0</v>
      </c>
      <c r="AL92">
        <f t="shared" si="28"/>
        <v>0</v>
      </c>
      <c r="AM92">
        <f t="shared" si="29"/>
        <v>0</v>
      </c>
      <c r="AN92">
        <f t="shared" si="30"/>
        <v>0</v>
      </c>
      <c r="AO92">
        <f t="shared" si="31"/>
        <v>0</v>
      </c>
    </row>
    <row r="93" spans="1:41" ht="12.75">
      <c r="A93">
        <v>3007050</v>
      </c>
      <c r="B93">
        <v>796</v>
      </c>
      <c r="C93" t="s">
        <v>269</v>
      </c>
      <c r="D93" t="s">
        <v>42</v>
      </c>
      <c r="E93" t="s">
        <v>270</v>
      </c>
      <c r="F93" s="35">
        <v>59323</v>
      </c>
      <c r="G93" s="3" t="s">
        <v>44</v>
      </c>
      <c r="H93">
        <v>4067482271</v>
      </c>
      <c r="I93" s="4">
        <v>7</v>
      </c>
      <c r="J93" s="4" t="s">
        <v>45</v>
      </c>
      <c r="K93" t="s">
        <v>46</v>
      </c>
      <c r="L93" s="36"/>
      <c r="M93" s="36">
        <v>478</v>
      </c>
      <c r="N93" s="36" t="s">
        <v>45</v>
      </c>
      <c r="O93" s="36" t="s">
        <v>45</v>
      </c>
      <c r="P93" s="37">
        <v>13.374485597</v>
      </c>
      <c r="Q93" t="s">
        <v>46</v>
      </c>
      <c r="R93" t="s">
        <v>46</v>
      </c>
      <c r="S93" t="s">
        <v>45</v>
      </c>
      <c r="T93" t="s">
        <v>46</v>
      </c>
      <c r="U93" s="36"/>
      <c r="V93" s="36">
        <v>27804</v>
      </c>
      <c r="W93" s="36">
        <v>2039</v>
      </c>
      <c r="X93" s="36">
        <v>3702</v>
      </c>
      <c r="Y93" s="36">
        <v>4877</v>
      </c>
      <c r="Z93">
        <f t="shared" si="16"/>
        <v>1</v>
      </c>
      <c r="AA93">
        <f t="shared" si="17"/>
        <v>1</v>
      </c>
      <c r="AB93">
        <f t="shared" si="18"/>
        <v>0</v>
      </c>
      <c r="AC93">
        <f t="shared" si="19"/>
        <v>0</v>
      </c>
      <c r="AD93">
        <f t="shared" si="20"/>
        <v>0</v>
      </c>
      <c r="AE93">
        <f t="shared" si="21"/>
        <v>0</v>
      </c>
      <c r="AF93" s="38" t="str">
        <f t="shared" si="22"/>
        <v>SRSA</v>
      </c>
      <c r="AG93" s="38">
        <f t="shared" si="23"/>
        <v>0</v>
      </c>
      <c r="AH93" s="38">
        <f t="shared" si="24"/>
        <v>0</v>
      </c>
      <c r="AI93">
        <f t="shared" si="25"/>
        <v>1</v>
      </c>
      <c r="AJ93">
        <f t="shared" si="26"/>
        <v>0</v>
      </c>
      <c r="AK93">
        <f t="shared" si="27"/>
        <v>0</v>
      </c>
      <c r="AL93">
        <f t="shared" si="28"/>
        <v>0</v>
      </c>
      <c r="AM93">
        <f t="shared" si="29"/>
        <v>0</v>
      </c>
      <c r="AN93">
        <f t="shared" si="30"/>
        <v>0</v>
      </c>
      <c r="AO93">
        <f t="shared" si="31"/>
        <v>0</v>
      </c>
    </row>
    <row r="94" spans="1:41" ht="12.75">
      <c r="A94">
        <v>3007080</v>
      </c>
      <c r="B94">
        <v>797</v>
      </c>
      <c r="C94" t="s">
        <v>271</v>
      </c>
      <c r="D94" t="s">
        <v>42</v>
      </c>
      <c r="E94" t="s">
        <v>270</v>
      </c>
      <c r="F94" s="35">
        <v>59323</v>
      </c>
      <c r="G94" s="3" t="s">
        <v>44</v>
      </c>
      <c r="H94">
        <v>4067482271</v>
      </c>
      <c r="I94" s="4">
        <v>7</v>
      </c>
      <c r="J94" s="4" t="s">
        <v>45</v>
      </c>
      <c r="K94" t="s">
        <v>46</v>
      </c>
      <c r="L94" s="36"/>
      <c r="M94" s="36">
        <v>280</v>
      </c>
      <c r="N94" s="36" t="s">
        <v>45</v>
      </c>
      <c r="O94" s="36" t="s">
        <v>45</v>
      </c>
      <c r="P94" s="37">
        <v>6.1403508772</v>
      </c>
      <c r="Q94" t="s">
        <v>46</v>
      </c>
      <c r="R94" t="s">
        <v>46</v>
      </c>
      <c r="S94" t="s">
        <v>45</v>
      </c>
      <c r="T94" t="s">
        <v>46</v>
      </c>
      <c r="U94" s="36"/>
      <c r="V94" s="36">
        <v>7525</v>
      </c>
      <c r="W94" s="36">
        <v>0</v>
      </c>
      <c r="X94" s="36">
        <v>1240</v>
      </c>
      <c r="Y94" s="36">
        <v>2402</v>
      </c>
      <c r="Z94">
        <f t="shared" si="16"/>
        <v>1</v>
      </c>
      <c r="AA94">
        <f t="shared" si="17"/>
        <v>1</v>
      </c>
      <c r="AB94">
        <f t="shared" si="18"/>
        <v>0</v>
      </c>
      <c r="AC94">
        <f t="shared" si="19"/>
        <v>0</v>
      </c>
      <c r="AD94">
        <f t="shared" si="20"/>
        <v>0</v>
      </c>
      <c r="AE94">
        <f t="shared" si="21"/>
        <v>0</v>
      </c>
      <c r="AF94" s="38" t="str">
        <f t="shared" si="22"/>
        <v>SRSA</v>
      </c>
      <c r="AG94" s="38">
        <f t="shared" si="23"/>
        <v>0</v>
      </c>
      <c r="AH94" s="38">
        <f t="shared" si="24"/>
        <v>0</v>
      </c>
      <c r="AI94">
        <f t="shared" si="25"/>
        <v>1</v>
      </c>
      <c r="AJ94">
        <f t="shared" si="26"/>
        <v>0</v>
      </c>
      <c r="AK94">
        <f t="shared" si="27"/>
        <v>0</v>
      </c>
      <c r="AL94">
        <f t="shared" si="28"/>
        <v>0</v>
      </c>
      <c r="AM94">
        <f t="shared" si="29"/>
        <v>0</v>
      </c>
      <c r="AN94">
        <f t="shared" si="30"/>
        <v>0</v>
      </c>
      <c r="AO94">
        <f t="shared" si="31"/>
        <v>0</v>
      </c>
    </row>
    <row r="95" spans="1:41" ht="12.75">
      <c r="A95">
        <v>3007110</v>
      </c>
      <c r="B95">
        <v>312</v>
      </c>
      <c r="C95" t="s">
        <v>931</v>
      </c>
      <c r="D95" t="s">
        <v>932</v>
      </c>
      <c r="E95" t="s">
        <v>316</v>
      </c>
      <c r="F95" s="35">
        <v>59912</v>
      </c>
      <c r="G95" s="3" t="s">
        <v>44</v>
      </c>
      <c r="H95">
        <v>4068926553</v>
      </c>
      <c r="I95" s="4" t="s">
        <v>926</v>
      </c>
      <c r="J95" s="4" t="s">
        <v>46</v>
      </c>
      <c r="K95" t="s">
        <v>46</v>
      </c>
      <c r="L95" s="36" t="s">
        <v>44</v>
      </c>
      <c r="M95" s="36">
        <v>1577</v>
      </c>
      <c r="N95" s="36" t="s">
        <v>46</v>
      </c>
      <c r="O95" s="36" t="s">
        <v>46</v>
      </c>
      <c r="P95" s="37">
        <v>22.239342578</v>
      </c>
      <c r="Q95" t="s">
        <v>45</v>
      </c>
      <c r="R95" t="s">
        <v>46</v>
      </c>
      <c r="S95" t="s">
        <v>45</v>
      </c>
      <c r="T95" t="s">
        <v>46</v>
      </c>
      <c r="U95" s="36" t="s">
        <v>45</v>
      </c>
      <c r="V95" s="36">
        <v>179176</v>
      </c>
      <c r="W95" s="36">
        <v>21771</v>
      </c>
      <c r="X95" s="36">
        <v>22629</v>
      </c>
      <c r="Y95" s="36">
        <v>17952</v>
      </c>
      <c r="Z95">
        <f t="shared" si="16"/>
        <v>0</v>
      </c>
      <c r="AA95">
        <f t="shared" si="17"/>
        <v>0</v>
      </c>
      <c r="AB95">
        <f t="shared" si="18"/>
        <v>0</v>
      </c>
      <c r="AC95">
        <f t="shared" si="19"/>
        <v>0</v>
      </c>
      <c r="AD95">
        <f t="shared" si="20"/>
        <v>0</v>
      </c>
      <c r="AE95">
        <f t="shared" si="21"/>
        <v>0</v>
      </c>
      <c r="AF95" s="38">
        <f t="shared" si="22"/>
        <v>0</v>
      </c>
      <c r="AG95" s="38">
        <f t="shared" si="23"/>
        <v>0</v>
      </c>
      <c r="AH95" s="38">
        <f t="shared" si="24"/>
        <v>0</v>
      </c>
      <c r="AI95">
        <f t="shared" si="25"/>
        <v>1</v>
      </c>
      <c r="AJ95">
        <f t="shared" si="26"/>
        <v>1</v>
      </c>
      <c r="AK95" t="str">
        <f t="shared" si="27"/>
        <v>Initial</v>
      </c>
      <c r="AL95">
        <f t="shared" si="28"/>
        <v>0</v>
      </c>
      <c r="AM95" t="str">
        <f t="shared" si="29"/>
        <v>RLIS</v>
      </c>
      <c r="AN95">
        <f t="shared" si="30"/>
        <v>0</v>
      </c>
      <c r="AO95">
        <f t="shared" si="31"/>
        <v>0</v>
      </c>
    </row>
    <row r="96" spans="1:41" ht="12.75">
      <c r="A96">
        <v>3007140</v>
      </c>
      <c r="B96">
        <v>313</v>
      </c>
      <c r="C96" t="s">
        <v>933</v>
      </c>
      <c r="D96" t="s">
        <v>932</v>
      </c>
      <c r="E96" t="s">
        <v>316</v>
      </c>
      <c r="F96" s="35">
        <v>59912</v>
      </c>
      <c r="G96" s="3" t="s">
        <v>44</v>
      </c>
      <c r="H96">
        <v>4068926553</v>
      </c>
      <c r="I96" s="4" t="s">
        <v>926</v>
      </c>
      <c r="J96" s="4" t="s">
        <v>46</v>
      </c>
      <c r="K96" t="s">
        <v>46</v>
      </c>
      <c r="L96" s="36" t="s">
        <v>44</v>
      </c>
      <c r="M96" s="36">
        <v>828</v>
      </c>
      <c r="N96" s="36" t="s">
        <v>46</v>
      </c>
      <c r="O96" s="36" t="s">
        <v>46</v>
      </c>
      <c r="P96" s="37">
        <v>21.052631579</v>
      </c>
      <c r="Q96" t="s">
        <v>45</v>
      </c>
      <c r="R96" t="s">
        <v>45</v>
      </c>
      <c r="S96" t="s">
        <v>45</v>
      </c>
      <c r="T96" t="s">
        <v>46</v>
      </c>
      <c r="U96" s="36" t="s">
        <v>45</v>
      </c>
      <c r="V96" s="36">
        <v>31524</v>
      </c>
      <c r="W96" s="36">
        <v>1805</v>
      </c>
      <c r="X96" s="36">
        <v>5151</v>
      </c>
      <c r="Y96" s="36">
        <v>7664</v>
      </c>
      <c r="Z96">
        <f t="shared" si="16"/>
        <v>0</v>
      </c>
      <c r="AA96">
        <f t="shared" si="17"/>
        <v>0</v>
      </c>
      <c r="AB96">
        <f t="shared" si="18"/>
        <v>0</v>
      </c>
      <c r="AC96">
        <f t="shared" si="19"/>
        <v>0</v>
      </c>
      <c r="AD96">
        <f t="shared" si="20"/>
        <v>0</v>
      </c>
      <c r="AE96">
        <f t="shared" si="21"/>
        <v>0</v>
      </c>
      <c r="AF96" s="38">
        <f t="shared" si="22"/>
        <v>0</v>
      </c>
      <c r="AG96" s="38">
        <f t="shared" si="23"/>
        <v>0</v>
      </c>
      <c r="AH96" s="38">
        <f t="shared" si="24"/>
        <v>0</v>
      </c>
      <c r="AI96">
        <f t="shared" si="25"/>
        <v>1</v>
      </c>
      <c r="AJ96">
        <f t="shared" si="26"/>
        <v>1</v>
      </c>
      <c r="AK96" t="str">
        <f t="shared" si="27"/>
        <v>Initial</v>
      </c>
      <c r="AL96">
        <f t="shared" si="28"/>
        <v>0</v>
      </c>
      <c r="AM96" t="str">
        <f t="shared" si="29"/>
        <v>RLIS</v>
      </c>
      <c r="AN96">
        <f t="shared" si="30"/>
        <v>0</v>
      </c>
      <c r="AO96">
        <f t="shared" si="31"/>
        <v>0</v>
      </c>
    </row>
    <row r="97" spans="1:41" ht="12.75">
      <c r="A97">
        <v>3007190</v>
      </c>
      <c r="B97">
        <v>848</v>
      </c>
      <c r="C97" t="s">
        <v>272</v>
      </c>
      <c r="D97" t="s">
        <v>273</v>
      </c>
      <c r="E97" t="s">
        <v>274</v>
      </c>
      <c r="F97" s="35">
        <v>59019</v>
      </c>
      <c r="G97" s="3">
        <v>7165</v>
      </c>
      <c r="H97">
        <v>4063225374</v>
      </c>
      <c r="I97" s="4">
        <v>7</v>
      </c>
      <c r="J97" s="4" t="s">
        <v>45</v>
      </c>
      <c r="K97" t="s">
        <v>46</v>
      </c>
      <c r="L97" s="36"/>
      <c r="M97" s="36">
        <v>421</v>
      </c>
      <c r="N97" s="36" t="s">
        <v>45</v>
      </c>
      <c r="O97" s="36" t="s">
        <v>45</v>
      </c>
      <c r="P97" s="37">
        <v>15.82278481</v>
      </c>
      <c r="Q97" t="s">
        <v>46</v>
      </c>
      <c r="R97" t="s">
        <v>46</v>
      </c>
      <c r="S97" t="s">
        <v>45</v>
      </c>
      <c r="T97" t="s">
        <v>46</v>
      </c>
      <c r="U97" s="36"/>
      <c r="V97" s="36">
        <v>30194</v>
      </c>
      <c r="W97" s="36">
        <v>3433</v>
      </c>
      <c r="X97" s="36">
        <v>4357</v>
      </c>
      <c r="Y97" s="36">
        <v>4263</v>
      </c>
      <c r="Z97">
        <f t="shared" si="16"/>
        <v>1</v>
      </c>
      <c r="AA97">
        <f t="shared" si="17"/>
        <v>1</v>
      </c>
      <c r="AB97">
        <f t="shared" si="18"/>
        <v>0</v>
      </c>
      <c r="AC97">
        <f t="shared" si="19"/>
        <v>0</v>
      </c>
      <c r="AD97">
        <f t="shared" si="20"/>
        <v>0</v>
      </c>
      <c r="AE97">
        <f t="shared" si="21"/>
        <v>0</v>
      </c>
      <c r="AF97" s="38" t="str">
        <f t="shared" si="22"/>
        <v>SRSA</v>
      </c>
      <c r="AG97" s="38">
        <f t="shared" si="23"/>
        <v>0</v>
      </c>
      <c r="AH97" s="38">
        <f t="shared" si="24"/>
        <v>0</v>
      </c>
      <c r="AI97">
        <f t="shared" si="25"/>
        <v>1</v>
      </c>
      <c r="AJ97">
        <f t="shared" si="26"/>
        <v>0</v>
      </c>
      <c r="AK97">
        <f t="shared" si="27"/>
        <v>0</v>
      </c>
      <c r="AL97">
        <f t="shared" si="28"/>
        <v>0</v>
      </c>
      <c r="AM97">
        <f t="shared" si="29"/>
        <v>0</v>
      </c>
      <c r="AN97">
        <f t="shared" si="30"/>
        <v>0</v>
      </c>
      <c r="AO97">
        <f t="shared" si="31"/>
        <v>0</v>
      </c>
    </row>
    <row r="98" spans="1:41" ht="12.75">
      <c r="A98">
        <v>3007200</v>
      </c>
      <c r="B98">
        <v>849</v>
      </c>
      <c r="C98" t="s">
        <v>275</v>
      </c>
      <c r="D98" t="s">
        <v>273</v>
      </c>
      <c r="E98" t="s">
        <v>274</v>
      </c>
      <c r="F98" s="35">
        <v>59019</v>
      </c>
      <c r="G98" s="3">
        <v>7165</v>
      </c>
      <c r="H98">
        <v>4063225374</v>
      </c>
      <c r="I98" s="4">
        <v>7</v>
      </c>
      <c r="J98" s="4" t="s">
        <v>45</v>
      </c>
      <c r="K98" t="s">
        <v>46</v>
      </c>
      <c r="L98" s="36"/>
      <c r="M98" s="36">
        <v>173</v>
      </c>
      <c r="N98" s="36" t="s">
        <v>45</v>
      </c>
      <c r="O98" s="36" t="s">
        <v>45</v>
      </c>
      <c r="P98" s="37">
        <v>9.8445595855</v>
      </c>
      <c r="Q98" t="s">
        <v>46</v>
      </c>
      <c r="R98" t="s">
        <v>46</v>
      </c>
      <c r="S98" t="s">
        <v>45</v>
      </c>
      <c r="T98" t="s">
        <v>46</v>
      </c>
      <c r="U98" s="36"/>
      <c r="V98" s="36">
        <v>5424</v>
      </c>
      <c r="W98" s="36">
        <v>0</v>
      </c>
      <c r="X98" s="36">
        <v>876</v>
      </c>
      <c r="Y98" s="36">
        <v>1705</v>
      </c>
      <c r="Z98">
        <f t="shared" si="16"/>
        <v>1</v>
      </c>
      <c r="AA98">
        <f t="shared" si="17"/>
        <v>1</v>
      </c>
      <c r="AB98">
        <f t="shared" si="18"/>
        <v>0</v>
      </c>
      <c r="AC98">
        <f t="shared" si="19"/>
        <v>0</v>
      </c>
      <c r="AD98">
        <f t="shared" si="20"/>
        <v>0</v>
      </c>
      <c r="AE98">
        <f t="shared" si="21"/>
        <v>0</v>
      </c>
      <c r="AF98" s="38" t="str">
        <f t="shared" si="22"/>
        <v>SRSA</v>
      </c>
      <c r="AG98" s="38">
        <f t="shared" si="23"/>
        <v>0</v>
      </c>
      <c r="AH98" s="38">
        <f t="shared" si="24"/>
        <v>0</v>
      </c>
      <c r="AI98">
        <f t="shared" si="25"/>
        <v>1</v>
      </c>
      <c r="AJ98">
        <f t="shared" si="26"/>
        <v>0</v>
      </c>
      <c r="AK98">
        <f t="shared" si="27"/>
        <v>0</v>
      </c>
      <c r="AL98">
        <f t="shared" si="28"/>
        <v>0</v>
      </c>
      <c r="AM98">
        <f t="shared" si="29"/>
        <v>0</v>
      </c>
      <c r="AN98">
        <f t="shared" si="30"/>
        <v>0</v>
      </c>
      <c r="AO98">
        <f t="shared" si="31"/>
        <v>0</v>
      </c>
    </row>
    <row r="99" spans="1:41" ht="12.75">
      <c r="A99">
        <v>3007330</v>
      </c>
      <c r="B99">
        <v>674</v>
      </c>
      <c r="C99" t="s">
        <v>977</v>
      </c>
      <c r="D99" t="s">
        <v>976</v>
      </c>
      <c r="E99" t="s">
        <v>687</v>
      </c>
      <c r="F99" s="35">
        <v>59425</v>
      </c>
      <c r="G99" s="3" t="s">
        <v>44</v>
      </c>
      <c r="H99">
        <v>4062785521</v>
      </c>
      <c r="I99" s="4">
        <v>6</v>
      </c>
      <c r="J99" s="4" t="s">
        <v>46</v>
      </c>
      <c r="K99" t="s">
        <v>46</v>
      </c>
      <c r="L99" s="36" t="s">
        <v>44</v>
      </c>
      <c r="M99" s="36">
        <v>423</v>
      </c>
      <c r="N99" s="36" t="s">
        <v>45</v>
      </c>
      <c r="O99" s="36" t="s">
        <v>46</v>
      </c>
      <c r="P99" s="37">
        <v>15.168539326</v>
      </c>
      <c r="Q99" t="s">
        <v>46</v>
      </c>
      <c r="R99" t="s">
        <v>46</v>
      </c>
      <c r="S99" t="s">
        <v>45</v>
      </c>
      <c r="T99" t="s">
        <v>46</v>
      </c>
      <c r="U99" s="36"/>
      <c r="V99" s="36">
        <v>35922</v>
      </c>
      <c r="W99" s="36">
        <v>3952</v>
      </c>
      <c r="X99" s="36">
        <v>4845</v>
      </c>
      <c r="Y99" s="36">
        <v>4754</v>
      </c>
      <c r="Z99">
        <f t="shared" si="16"/>
        <v>0</v>
      </c>
      <c r="AA99">
        <f t="shared" si="17"/>
        <v>1</v>
      </c>
      <c r="AB99">
        <f t="shared" si="18"/>
        <v>0</v>
      </c>
      <c r="AC99">
        <f t="shared" si="19"/>
        <v>0</v>
      </c>
      <c r="AD99">
        <f t="shared" si="20"/>
        <v>0</v>
      </c>
      <c r="AE99">
        <f t="shared" si="21"/>
        <v>0</v>
      </c>
      <c r="AF99" s="38">
        <f t="shared" si="22"/>
        <v>0</v>
      </c>
      <c r="AG99" s="38">
        <f t="shared" si="23"/>
        <v>0</v>
      </c>
      <c r="AH99" s="38">
        <f t="shared" si="24"/>
        <v>0</v>
      </c>
      <c r="AI99">
        <f t="shared" si="25"/>
        <v>1</v>
      </c>
      <c r="AJ99">
        <f t="shared" si="26"/>
        <v>0</v>
      </c>
      <c r="AK99">
        <f t="shared" si="27"/>
        <v>0</v>
      </c>
      <c r="AL99">
        <f t="shared" si="28"/>
        <v>0</v>
      </c>
      <c r="AM99">
        <f t="shared" si="29"/>
        <v>0</v>
      </c>
      <c r="AN99">
        <f t="shared" si="30"/>
        <v>0</v>
      </c>
      <c r="AO99">
        <f t="shared" si="31"/>
        <v>0</v>
      </c>
    </row>
    <row r="100" spans="1:41" ht="12.75">
      <c r="A100">
        <v>3007320</v>
      </c>
      <c r="B100">
        <v>675</v>
      </c>
      <c r="C100" t="s">
        <v>975</v>
      </c>
      <c r="D100" t="s">
        <v>976</v>
      </c>
      <c r="E100" t="s">
        <v>687</v>
      </c>
      <c r="F100" s="35">
        <v>59425</v>
      </c>
      <c r="G100" s="3" t="s">
        <v>44</v>
      </c>
      <c r="H100">
        <v>4062785521</v>
      </c>
      <c r="I100" s="4">
        <v>6</v>
      </c>
      <c r="J100" s="4" t="s">
        <v>46</v>
      </c>
      <c r="K100" t="s">
        <v>46</v>
      </c>
      <c r="L100" s="36" t="s">
        <v>44</v>
      </c>
      <c r="M100" s="36">
        <v>227</v>
      </c>
      <c r="N100" s="36" t="s">
        <v>45</v>
      </c>
      <c r="O100" s="36" t="s">
        <v>46</v>
      </c>
      <c r="P100" s="37">
        <v>10.810810811</v>
      </c>
      <c r="Q100" t="s">
        <v>46</v>
      </c>
      <c r="R100" t="s">
        <v>46</v>
      </c>
      <c r="S100" t="s">
        <v>45</v>
      </c>
      <c r="T100" t="s">
        <v>46</v>
      </c>
      <c r="U100" s="36"/>
      <c r="V100" s="36">
        <v>11248</v>
      </c>
      <c r="W100" s="36">
        <v>769</v>
      </c>
      <c r="X100" s="36">
        <v>1659</v>
      </c>
      <c r="Y100" s="36">
        <v>2336</v>
      </c>
      <c r="Z100">
        <f t="shared" si="16"/>
        <v>0</v>
      </c>
      <c r="AA100">
        <f t="shared" si="17"/>
        <v>1</v>
      </c>
      <c r="AB100">
        <f t="shared" si="18"/>
        <v>0</v>
      </c>
      <c r="AC100">
        <f t="shared" si="19"/>
        <v>0</v>
      </c>
      <c r="AD100">
        <f t="shared" si="20"/>
        <v>0</v>
      </c>
      <c r="AE100">
        <f t="shared" si="21"/>
        <v>0</v>
      </c>
      <c r="AF100" s="38">
        <f t="shared" si="22"/>
        <v>0</v>
      </c>
      <c r="AG100" s="38">
        <f t="shared" si="23"/>
        <v>0</v>
      </c>
      <c r="AH100" s="38">
        <f t="shared" si="24"/>
        <v>0</v>
      </c>
      <c r="AI100">
        <f t="shared" si="25"/>
        <v>1</v>
      </c>
      <c r="AJ100">
        <f t="shared" si="26"/>
        <v>0</v>
      </c>
      <c r="AK100">
        <f t="shared" si="27"/>
        <v>0</v>
      </c>
      <c r="AL100">
        <f t="shared" si="28"/>
        <v>0</v>
      </c>
      <c r="AM100">
        <f t="shared" si="29"/>
        <v>0</v>
      </c>
      <c r="AN100">
        <f t="shared" si="30"/>
        <v>0</v>
      </c>
      <c r="AO100">
        <f t="shared" si="31"/>
        <v>0</v>
      </c>
    </row>
    <row r="101" spans="1:41" ht="12.75">
      <c r="A101">
        <v>3007350</v>
      </c>
      <c r="B101">
        <v>617</v>
      </c>
      <c r="C101" t="s">
        <v>277</v>
      </c>
      <c r="D101" t="s">
        <v>278</v>
      </c>
      <c r="E101" t="s">
        <v>279</v>
      </c>
      <c r="F101" s="35">
        <v>59020</v>
      </c>
      <c r="G101" s="3" t="s">
        <v>44</v>
      </c>
      <c r="H101">
        <v>4068382285</v>
      </c>
      <c r="I101" s="4">
        <v>7</v>
      </c>
      <c r="J101" s="4" t="s">
        <v>45</v>
      </c>
      <c r="K101" t="s">
        <v>46</v>
      </c>
      <c r="L101" s="36"/>
      <c r="M101" s="36">
        <v>6</v>
      </c>
      <c r="N101" s="36" t="s">
        <v>45</v>
      </c>
      <c r="O101" s="36" t="s">
        <v>45</v>
      </c>
      <c r="P101" s="37">
        <v>18.181818182</v>
      </c>
      <c r="Q101" t="s">
        <v>46</v>
      </c>
      <c r="R101" t="s">
        <v>45</v>
      </c>
      <c r="S101" t="s">
        <v>45</v>
      </c>
      <c r="T101" t="s">
        <v>46</v>
      </c>
      <c r="U101" s="36"/>
      <c r="V101" s="36">
        <v>439</v>
      </c>
      <c r="W101" s="36">
        <v>0</v>
      </c>
      <c r="X101" s="36">
        <v>29</v>
      </c>
      <c r="Y101" s="36">
        <v>525</v>
      </c>
      <c r="Z101">
        <f t="shared" si="16"/>
        <v>1</v>
      </c>
      <c r="AA101">
        <f t="shared" si="17"/>
        <v>1</v>
      </c>
      <c r="AB101">
        <f t="shared" si="18"/>
        <v>0</v>
      </c>
      <c r="AC101">
        <f t="shared" si="19"/>
        <v>0</v>
      </c>
      <c r="AD101">
        <f t="shared" si="20"/>
        <v>0</v>
      </c>
      <c r="AE101">
        <f t="shared" si="21"/>
        <v>0</v>
      </c>
      <c r="AF101" s="38" t="str">
        <f t="shared" si="22"/>
        <v>SRSA</v>
      </c>
      <c r="AG101" s="38">
        <f t="shared" si="23"/>
        <v>0</v>
      </c>
      <c r="AH101" s="38">
        <f t="shared" si="24"/>
        <v>0</v>
      </c>
      <c r="AI101">
        <f t="shared" si="25"/>
        <v>1</v>
      </c>
      <c r="AJ101">
        <f t="shared" si="26"/>
        <v>0</v>
      </c>
      <c r="AK101">
        <f t="shared" si="27"/>
        <v>0</v>
      </c>
      <c r="AL101">
        <f t="shared" si="28"/>
        <v>0</v>
      </c>
      <c r="AM101">
        <f t="shared" si="29"/>
        <v>0</v>
      </c>
      <c r="AN101">
        <f t="shared" si="30"/>
        <v>0</v>
      </c>
      <c r="AO101">
        <f t="shared" si="31"/>
        <v>0</v>
      </c>
    </row>
    <row r="102" spans="1:41" ht="12.75">
      <c r="A102">
        <v>3007410</v>
      </c>
      <c r="B102">
        <v>731</v>
      </c>
      <c r="C102" t="s">
        <v>934</v>
      </c>
      <c r="D102" t="s">
        <v>935</v>
      </c>
      <c r="E102" t="s">
        <v>936</v>
      </c>
      <c r="F102" s="35">
        <v>59828</v>
      </c>
      <c r="G102" s="3" t="s">
        <v>44</v>
      </c>
      <c r="H102">
        <v>4069614211</v>
      </c>
      <c r="I102" s="4">
        <v>7</v>
      </c>
      <c r="J102" s="4" t="s">
        <v>45</v>
      </c>
      <c r="K102" t="s">
        <v>46</v>
      </c>
      <c r="L102" s="36"/>
      <c r="M102" s="36">
        <v>1292</v>
      </c>
      <c r="N102" s="36" t="s">
        <v>46</v>
      </c>
      <c r="O102" s="36" t="s">
        <v>46</v>
      </c>
      <c r="P102" s="37">
        <v>23.287671233</v>
      </c>
      <c r="Q102" t="s">
        <v>45</v>
      </c>
      <c r="R102" t="s">
        <v>46</v>
      </c>
      <c r="S102" t="s">
        <v>45</v>
      </c>
      <c r="T102" t="s">
        <v>46</v>
      </c>
      <c r="U102" s="36" t="s">
        <v>45</v>
      </c>
      <c r="V102" s="36">
        <v>149985</v>
      </c>
      <c r="W102" s="36">
        <v>19985</v>
      </c>
      <c r="X102" s="36">
        <v>19309</v>
      </c>
      <c r="Y102" s="36">
        <v>15616</v>
      </c>
      <c r="Z102">
        <f t="shared" si="16"/>
        <v>1</v>
      </c>
      <c r="AA102">
        <f t="shared" si="17"/>
        <v>0</v>
      </c>
      <c r="AB102">
        <f t="shared" si="18"/>
        <v>0</v>
      </c>
      <c r="AC102">
        <f t="shared" si="19"/>
        <v>0</v>
      </c>
      <c r="AD102">
        <f t="shared" si="20"/>
        <v>0</v>
      </c>
      <c r="AE102">
        <f t="shared" si="21"/>
        <v>0</v>
      </c>
      <c r="AF102" s="38">
        <f t="shared" si="22"/>
        <v>0</v>
      </c>
      <c r="AG102" s="38">
        <f t="shared" si="23"/>
        <v>0</v>
      </c>
      <c r="AH102" s="38">
        <f t="shared" si="24"/>
        <v>0</v>
      </c>
      <c r="AI102">
        <f t="shared" si="25"/>
        <v>1</v>
      </c>
      <c r="AJ102">
        <f t="shared" si="26"/>
        <v>1</v>
      </c>
      <c r="AK102" t="str">
        <f t="shared" si="27"/>
        <v>Initial</v>
      </c>
      <c r="AL102">
        <f t="shared" si="28"/>
        <v>0</v>
      </c>
      <c r="AM102" t="str">
        <f t="shared" si="29"/>
        <v>RLIS</v>
      </c>
      <c r="AN102">
        <f t="shared" si="30"/>
        <v>0</v>
      </c>
      <c r="AO102">
        <f t="shared" si="31"/>
        <v>0</v>
      </c>
    </row>
    <row r="103" spans="1:41" ht="12.75">
      <c r="A103">
        <v>3000089</v>
      </c>
      <c r="B103">
        <v>182</v>
      </c>
      <c r="C103" t="s">
        <v>56</v>
      </c>
      <c r="D103" t="s">
        <v>57</v>
      </c>
      <c r="E103" t="s">
        <v>58</v>
      </c>
      <c r="F103" s="35">
        <v>59336</v>
      </c>
      <c r="G103" s="3" t="s">
        <v>44</v>
      </c>
      <c r="H103">
        <v>4067725722</v>
      </c>
      <c r="I103" s="4">
        <v>7</v>
      </c>
      <c r="J103" s="4" t="s">
        <v>45</v>
      </c>
      <c r="K103" t="s">
        <v>46</v>
      </c>
      <c r="L103" s="36"/>
      <c r="M103" s="36">
        <v>6</v>
      </c>
      <c r="N103" s="36" t="s">
        <v>45</v>
      </c>
      <c r="O103" s="36" t="s">
        <v>45</v>
      </c>
      <c r="P103" s="37">
        <v>4.7619047619</v>
      </c>
      <c r="Q103" t="s">
        <v>46</v>
      </c>
      <c r="R103" t="s">
        <v>45</v>
      </c>
      <c r="S103" t="s">
        <v>45</v>
      </c>
      <c r="T103" t="s">
        <v>46</v>
      </c>
      <c r="U103" s="36"/>
      <c r="V103" s="36">
        <v>7434</v>
      </c>
      <c r="W103" s="36">
        <v>1489</v>
      </c>
      <c r="X103" s="36">
        <v>818</v>
      </c>
      <c r="Y103" s="36">
        <v>734</v>
      </c>
      <c r="Z103">
        <f t="shared" si="16"/>
        <v>1</v>
      </c>
      <c r="AA103">
        <f t="shared" si="17"/>
        <v>1</v>
      </c>
      <c r="AB103">
        <f t="shared" si="18"/>
        <v>0</v>
      </c>
      <c r="AC103">
        <f t="shared" si="19"/>
        <v>0</v>
      </c>
      <c r="AD103">
        <f t="shared" si="20"/>
        <v>0</v>
      </c>
      <c r="AE103">
        <f t="shared" si="21"/>
        <v>0</v>
      </c>
      <c r="AF103" s="38" t="str">
        <f t="shared" si="22"/>
        <v>SRSA</v>
      </c>
      <c r="AG103" s="38">
        <f t="shared" si="23"/>
        <v>0</v>
      </c>
      <c r="AH103" s="38">
        <f t="shared" si="24"/>
        <v>0</v>
      </c>
      <c r="AI103">
        <f t="shared" si="25"/>
        <v>1</v>
      </c>
      <c r="AJ103">
        <f t="shared" si="26"/>
        <v>0</v>
      </c>
      <c r="AK103">
        <f t="shared" si="27"/>
        <v>0</v>
      </c>
      <c r="AL103">
        <f t="shared" si="28"/>
        <v>0</v>
      </c>
      <c r="AM103">
        <f t="shared" si="29"/>
        <v>0</v>
      </c>
      <c r="AN103">
        <f t="shared" si="30"/>
        <v>0</v>
      </c>
      <c r="AO103">
        <f t="shared" si="31"/>
        <v>0</v>
      </c>
    </row>
    <row r="104" spans="1:41" ht="12.75">
      <c r="A104">
        <v>3007500</v>
      </c>
      <c r="B104">
        <v>359</v>
      </c>
      <c r="C104" t="s">
        <v>56</v>
      </c>
      <c r="G104"/>
      <c r="I104"/>
      <c r="L104" t="s">
        <v>45</v>
      </c>
      <c r="M104" s="36">
        <v>10</v>
      </c>
      <c r="N104" s="36" t="s">
        <v>46</v>
      </c>
      <c r="O104" s="36" t="s">
        <v>45</v>
      </c>
      <c r="U104"/>
      <c r="V104" s="36">
        <v>0</v>
      </c>
      <c r="W104" s="36">
        <v>0</v>
      </c>
      <c r="X104" s="36">
        <v>0</v>
      </c>
      <c r="Y104" s="36">
        <v>0</v>
      </c>
      <c r="Z104">
        <f t="shared" si="16"/>
        <v>1</v>
      </c>
      <c r="AA104">
        <f t="shared" si="17"/>
        <v>1</v>
      </c>
      <c r="AB104">
        <f t="shared" si="18"/>
        <v>0</v>
      </c>
      <c r="AC104">
        <f t="shared" si="19"/>
        <v>0</v>
      </c>
      <c r="AD104">
        <f t="shared" si="20"/>
        <v>0</v>
      </c>
      <c r="AE104">
        <f t="shared" si="21"/>
        <v>0</v>
      </c>
      <c r="AF104" s="38" t="str">
        <f t="shared" si="22"/>
        <v>SRSA</v>
      </c>
      <c r="AG104" s="38">
        <f t="shared" si="23"/>
        <v>0</v>
      </c>
      <c r="AH104" s="38">
        <f t="shared" si="24"/>
        <v>0</v>
      </c>
      <c r="AI104">
        <f t="shared" si="25"/>
        <v>0</v>
      </c>
      <c r="AJ104">
        <f t="shared" si="26"/>
        <v>0</v>
      </c>
      <c r="AK104">
        <f t="shared" si="27"/>
        <v>0</v>
      </c>
      <c r="AL104">
        <f t="shared" si="28"/>
        <v>0</v>
      </c>
      <c r="AM104">
        <f t="shared" si="29"/>
        <v>0</v>
      </c>
      <c r="AN104">
        <f t="shared" si="30"/>
        <v>0</v>
      </c>
      <c r="AO104">
        <f t="shared" si="31"/>
        <v>0</v>
      </c>
    </row>
    <row r="105" spans="1:41" ht="12.75">
      <c r="A105">
        <v>3014150</v>
      </c>
      <c r="B105">
        <v>445</v>
      </c>
      <c r="C105" t="s">
        <v>56</v>
      </c>
      <c r="D105" t="s">
        <v>493</v>
      </c>
      <c r="E105" t="s">
        <v>304</v>
      </c>
      <c r="F105" s="35">
        <v>59501</v>
      </c>
      <c r="G105" s="3" t="s">
        <v>44</v>
      </c>
      <c r="H105">
        <v>4063942273</v>
      </c>
      <c r="I105" s="4">
        <v>7</v>
      </c>
      <c r="J105" s="4" t="s">
        <v>45</v>
      </c>
      <c r="K105" t="s">
        <v>45</v>
      </c>
      <c r="L105" s="36"/>
      <c r="M105" s="36">
        <v>14</v>
      </c>
      <c r="N105" s="36" t="s">
        <v>45</v>
      </c>
      <c r="O105" s="36" t="s">
        <v>45</v>
      </c>
      <c r="P105" s="37">
        <v>22.580645161</v>
      </c>
      <c r="Q105" t="s">
        <v>45</v>
      </c>
      <c r="R105" t="s">
        <v>45</v>
      </c>
      <c r="S105" t="s">
        <v>45</v>
      </c>
      <c r="T105" t="s">
        <v>46</v>
      </c>
      <c r="U105" s="36"/>
      <c r="V105" s="36">
        <v>3530</v>
      </c>
      <c r="W105" s="36">
        <v>368</v>
      </c>
      <c r="X105" s="36">
        <v>317</v>
      </c>
      <c r="Y105" s="36">
        <v>619</v>
      </c>
      <c r="Z105">
        <f t="shared" si="16"/>
        <v>1</v>
      </c>
      <c r="AA105">
        <f t="shared" si="17"/>
        <v>1</v>
      </c>
      <c r="AB105">
        <f t="shared" si="18"/>
        <v>0</v>
      </c>
      <c r="AC105">
        <f t="shared" si="19"/>
        <v>0</v>
      </c>
      <c r="AD105">
        <f t="shared" si="20"/>
        <v>0</v>
      </c>
      <c r="AE105">
        <f t="shared" si="21"/>
        <v>0</v>
      </c>
      <c r="AF105" s="38" t="str">
        <f t="shared" si="22"/>
        <v>SRSA</v>
      </c>
      <c r="AG105" s="38">
        <f t="shared" si="23"/>
        <v>0</v>
      </c>
      <c r="AH105" s="38">
        <f t="shared" si="24"/>
        <v>0</v>
      </c>
      <c r="AI105">
        <f t="shared" si="25"/>
        <v>1</v>
      </c>
      <c r="AJ105">
        <f t="shared" si="26"/>
        <v>1</v>
      </c>
      <c r="AK105" t="str">
        <f t="shared" si="27"/>
        <v>Initial</v>
      </c>
      <c r="AL105" t="str">
        <f t="shared" si="28"/>
        <v>SRSA</v>
      </c>
      <c r="AM105">
        <f t="shared" si="29"/>
        <v>0</v>
      </c>
      <c r="AN105">
        <f t="shared" si="30"/>
        <v>0</v>
      </c>
      <c r="AO105">
        <f t="shared" si="31"/>
        <v>0</v>
      </c>
    </row>
    <row r="106" spans="1:41" ht="12.75">
      <c r="A106">
        <v>3007620</v>
      </c>
      <c r="B106">
        <v>497</v>
      </c>
      <c r="C106" t="s">
        <v>280</v>
      </c>
      <c r="D106" t="s">
        <v>281</v>
      </c>
      <c r="E106" t="s">
        <v>282</v>
      </c>
      <c r="F106" s="35">
        <v>59648</v>
      </c>
      <c r="G106" s="3">
        <v>8738</v>
      </c>
      <c r="H106">
        <v>4062354239</v>
      </c>
      <c r="I106" s="4">
        <v>7</v>
      </c>
      <c r="J106" s="4" t="s">
        <v>45</v>
      </c>
      <c r="K106" t="s">
        <v>46</v>
      </c>
      <c r="L106" s="36"/>
      <c r="M106" s="36">
        <v>8</v>
      </c>
      <c r="N106" s="36" t="s">
        <v>46</v>
      </c>
      <c r="O106" s="36" t="s">
        <v>45</v>
      </c>
      <c r="P106" s="37">
        <v>78.125</v>
      </c>
      <c r="Q106" t="s">
        <v>45</v>
      </c>
      <c r="R106" t="s">
        <v>46</v>
      </c>
      <c r="S106" t="s">
        <v>45</v>
      </c>
      <c r="T106" t="s">
        <v>46</v>
      </c>
      <c r="U106" s="36"/>
      <c r="V106" s="36">
        <v>2382</v>
      </c>
      <c r="W106" s="36">
        <v>443</v>
      </c>
      <c r="X106" s="36">
        <v>411</v>
      </c>
      <c r="Y106" s="36">
        <v>578</v>
      </c>
      <c r="Z106">
        <f t="shared" si="16"/>
        <v>1</v>
      </c>
      <c r="AA106">
        <f t="shared" si="17"/>
        <v>1</v>
      </c>
      <c r="AB106">
        <f t="shared" si="18"/>
        <v>0</v>
      </c>
      <c r="AC106">
        <f t="shared" si="19"/>
        <v>0</v>
      </c>
      <c r="AD106">
        <f t="shared" si="20"/>
        <v>0</v>
      </c>
      <c r="AE106">
        <f t="shared" si="21"/>
        <v>0</v>
      </c>
      <c r="AF106" s="38" t="str">
        <f t="shared" si="22"/>
        <v>SRSA</v>
      </c>
      <c r="AG106" s="38">
        <f t="shared" si="23"/>
        <v>0</v>
      </c>
      <c r="AH106" s="38">
        <f t="shared" si="24"/>
        <v>0</v>
      </c>
      <c r="AI106">
        <f t="shared" si="25"/>
        <v>1</v>
      </c>
      <c r="AJ106">
        <f t="shared" si="26"/>
        <v>1</v>
      </c>
      <c r="AK106" t="str">
        <f t="shared" si="27"/>
        <v>Initial</v>
      </c>
      <c r="AL106" t="str">
        <f t="shared" si="28"/>
        <v>SRSA</v>
      </c>
      <c r="AM106">
        <f t="shared" si="29"/>
        <v>0</v>
      </c>
      <c r="AN106">
        <f t="shared" si="30"/>
        <v>0</v>
      </c>
      <c r="AO106">
        <f t="shared" si="31"/>
        <v>0</v>
      </c>
    </row>
    <row r="107" spans="1:41" ht="12.75">
      <c r="A107">
        <v>3007710</v>
      </c>
      <c r="B107">
        <v>316</v>
      </c>
      <c r="C107" t="s">
        <v>283</v>
      </c>
      <c r="D107" t="s">
        <v>284</v>
      </c>
      <c r="E107" t="s">
        <v>128</v>
      </c>
      <c r="F107" s="35">
        <v>59901</v>
      </c>
      <c r="G107" s="3" t="s">
        <v>44</v>
      </c>
      <c r="H107">
        <v>4067552859</v>
      </c>
      <c r="I107" s="4">
        <v>7</v>
      </c>
      <c r="J107" s="4" t="s">
        <v>45</v>
      </c>
      <c r="K107" t="s">
        <v>45</v>
      </c>
      <c r="L107" s="36"/>
      <c r="M107" s="36">
        <v>69</v>
      </c>
      <c r="N107" s="36" t="s">
        <v>46</v>
      </c>
      <c r="O107" s="36" t="s">
        <v>45</v>
      </c>
      <c r="P107" s="37">
        <v>11.042944785</v>
      </c>
      <c r="Q107" t="s">
        <v>46</v>
      </c>
      <c r="R107" t="s">
        <v>46</v>
      </c>
      <c r="S107" t="s">
        <v>45</v>
      </c>
      <c r="T107" t="s">
        <v>46</v>
      </c>
      <c r="U107" s="36"/>
      <c r="V107" s="36">
        <v>9671</v>
      </c>
      <c r="W107" s="36">
        <v>1171</v>
      </c>
      <c r="X107" s="36">
        <v>1188</v>
      </c>
      <c r="Y107" s="36">
        <v>1053</v>
      </c>
      <c r="Z107">
        <f t="shared" si="16"/>
        <v>1</v>
      </c>
      <c r="AA107">
        <f t="shared" si="17"/>
        <v>1</v>
      </c>
      <c r="AB107">
        <f t="shared" si="18"/>
        <v>0</v>
      </c>
      <c r="AC107">
        <f t="shared" si="19"/>
        <v>0</v>
      </c>
      <c r="AD107">
        <f t="shared" si="20"/>
        <v>0</v>
      </c>
      <c r="AE107">
        <f t="shared" si="21"/>
        <v>0</v>
      </c>
      <c r="AF107" s="38" t="str">
        <f t="shared" si="22"/>
        <v>SRSA</v>
      </c>
      <c r="AG107" s="38">
        <f t="shared" si="23"/>
        <v>0</v>
      </c>
      <c r="AH107" s="38">
        <f t="shared" si="24"/>
        <v>0</v>
      </c>
      <c r="AI107">
        <f t="shared" si="25"/>
        <v>1</v>
      </c>
      <c r="AJ107">
        <f t="shared" si="26"/>
        <v>0</v>
      </c>
      <c r="AK107">
        <f t="shared" si="27"/>
        <v>0</v>
      </c>
      <c r="AL107">
        <f t="shared" si="28"/>
        <v>0</v>
      </c>
      <c r="AM107">
        <f t="shared" si="29"/>
        <v>0</v>
      </c>
      <c r="AN107">
        <f t="shared" si="30"/>
        <v>0</v>
      </c>
      <c r="AO107">
        <f t="shared" si="31"/>
        <v>0</v>
      </c>
    </row>
    <row r="108" spans="1:41" ht="12.75">
      <c r="A108">
        <v>3007830</v>
      </c>
      <c r="B108">
        <v>777</v>
      </c>
      <c r="C108" t="s">
        <v>285</v>
      </c>
      <c r="D108" t="s">
        <v>286</v>
      </c>
      <c r="E108" t="s">
        <v>287</v>
      </c>
      <c r="F108" s="35">
        <v>59218</v>
      </c>
      <c r="G108" s="3" t="s">
        <v>44</v>
      </c>
      <c r="H108">
        <v>4067876243</v>
      </c>
      <c r="I108" s="4">
        <v>7</v>
      </c>
      <c r="J108" s="4" t="s">
        <v>45</v>
      </c>
      <c r="K108" t="s">
        <v>46</v>
      </c>
      <c r="L108" s="36"/>
      <c r="M108" s="36">
        <v>162</v>
      </c>
      <c r="N108" s="36" t="s">
        <v>45</v>
      </c>
      <c r="O108" s="36" t="s">
        <v>45</v>
      </c>
      <c r="P108" s="37">
        <v>2.8776978417</v>
      </c>
      <c r="Q108" t="s">
        <v>46</v>
      </c>
      <c r="R108" t="s">
        <v>46</v>
      </c>
      <c r="S108" t="s">
        <v>45</v>
      </c>
      <c r="T108" t="s">
        <v>46</v>
      </c>
      <c r="U108" s="36"/>
      <c r="V108" s="36">
        <v>14946</v>
      </c>
      <c r="W108" s="36">
        <v>1733</v>
      </c>
      <c r="X108" s="36">
        <v>1911</v>
      </c>
      <c r="Y108" s="36">
        <v>1664</v>
      </c>
      <c r="Z108">
        <f t="shared" si="16"/>
        <v>1</v>
      </c>
      <c r="AA108">
        <f t="shared" si="17"/>
        <v>1</v>
      </c>
      <c r="AB108">
        <f t="shared" si="18"/>
        <v>0</v>
      </c>
      <c r="AC108">
        <f t="shared" si="19"/>
        <v>0</v>
      </c>
      <c r="AD108">
        <f t="shared" si="20"/>
        <v>0</v>
      </c>
      <c r="AE108">
        <f t="shared" si="21"/>
        <v>0</v>
      </c>
      <c r="AF108" s="38" t="str">
        <f t="shared" si="22"/>
        <v>SRSA</v>
      </c>
      <c r="AG108" s="38">
        <f t="shared" si="23"/>
        <v>0</v>
      </c>
      <c r="AH108" s="38">
        <f t="shared" si="24"/>
        <v>0</v>
      </c>
      <c r="AI108">
        <f t="shared" si="25"/>
        <v>1</v>
      </c>
      <c r="AJ108">
        <f t="shared" si="26"/>
        <v>0</v>
      </c>
      <c r="AK108">
        <f t="shared" si="27"/>
        <v>0</v>
      </c>
      <c r="AL108">
        <f t="shared" si="28"/>
        <v>0</v>
      </c>
      <c r="AM108">
        <f t="shared" si="29"/>
        <v>0</v>
      </c>
      <c r="AN108">
        <f t="shared" si="30"/>
        <v>0</v>
      </c>
      <c r="AO108">
        <f t="shared" si="31"/>
        <v>0</v>
      </c>
    </row>
    <row r="109" spans="1:41" ht="12.75">
      <c r="A109">
        <v>3007860</v>
      </c>
      <c r="B109">
        <v>778</v>
      </c>
      <c r="C109" t="s">
        <v>288</v>
      </c>
      <c r="D109" t="s">
        <v>286</v>
      </c>
      <c r="E109" t="s">
        <v>287</v>
      </c>
      <c r="F109" s="35">
        <v>59218</v>
      </c>
      <c r="G109" s="3" t="s">
        <v>44</v>
      </c>
      <c r="H109">
        <v>4067876243</v>
      </c>
      <c r="I109" s="4">
        <v>7</v>
      </c>
      <c r="J109" s="4" t="s">
        <v>45</v>
      </c>
      <c r="K109" t="s">
        <v>46</v>
      </c>
      <c r="L109" s="36"/>
      <c r="M109" s="36">
        <v>63</v>
      </c>
      <c r="N109" s="36" t="s">
        <v>45</v>
      </c>
      <c r="O109" s="36" t="s">
        <v>45</v>
      </c>
      <c r="P109" s="37">
        <v>4.347826087</v>
      </c>
      <c r="Q109" t="s">
        <v>46</v>
      </c>
      <c r="R109" t="s">
        <v>45</v>
      </c>
      <c r="S109" t="s">
        <v>45</v>
      </c>
      <c r="T109" t="s">
        <v>46</v>
      </c>
      <c r="U109" s="36"/>
      <c r="V109" s="36">
        <v>5455</v>
      </c>
      <c r="W109" s="36">
        <v>592</v>
      </c>
      <c r="X109" s="36">
        <v>721</v>
      </c>
      <c r="Y109" s="36">
        <v>730</v>
      </c>
      <c r="Z109">
        <f t="shared" si="16"/>
        <v>1</v>
      </c>
      <c r="AA109">
        <f t="shared" si="17"/>
        <v>1</v>
      </c>
      <c r="AB109">
        <f t="shared" si="18"/>
        <v>0</v>
      </c>
      <c r="AC109">
        <f t="shared" si="19"/>
        <v>0</v>
      </c>
      <c r="AD109">
        <f t="shared" si="20"/>
        <v>0</v>
      </c>
      <c r="AE109">
        <f t="shared" si="21"/>
        <v>0</v>
      </c>
      <c r="AF109" s="38" t="str">
        <f t="shared" si="22"/>
        <v>SRSA</v>
      </c>
      <c r="AG109" s="38">
        <f t="shared" si="23"/>
        <v>0</v>
      </c>
      <c r="AH109" s="38">
        <f t="shared" si="24"/>
        <v>0</v>
      </c>
      <c r="AI109">
        <f t="shared" si="25"/>
        <v>1</v>
      </c>
      <c r="AJ109">
        <f t="shared" si="26"/>
        <v>0</v>
      </c>
      <c r="AK109">
        <f t="shared" si="27"/>
        <v>0</v>
      </c>
      <c r="AL109">
        <f t="shared" si="28"/>
        <v>0</v>
      </c>
      <c r="AM109">
        <f t="shared" si="29"/>
        <v>0</v>
      </c>
      <c r="AN109">
        <f t="shared" si="30"/>
        <v>0</v>
      </c>
      <c r="AO109">
        <f t="shared" si="31"/>
        <v>0</v>
      </c>
    </row>
    <row r="110" spans="1:41" ht="12.75">
      <c r="A110">
        <v>3007930</v>
      </c>
      <c r="B110">
        <v>192</v>
      </c>
      <c r="C110" t="s">
        <v>978</v>
      </c>
      <c r="D110" t="s">
        <v>950</v>
      </c>
      <c r="E110" t="s">
        <v>291</v>
      </c>
      <c r="F110" s="35">
        <v>59301</v>
      </c>
      <c r="G110" s="3" t="s">
        <v>44</v>
      </c>
      <c r="H110">
        <v>4062323840</v>
      </c>
      <c r="I110" s="4">
        <v>6</v>
      </c>
      <c r="J110" s="4" t="s">
        <v>46</v>
      </c>
      <c r="K110" t="s">
        <v>46</v>
      </c>
      <c r="L110" s="36"/>
      <c r="M110" s="36">
        <v>538</v>
      </c>
      <c r="N110" s="36" t="s">
        <v>45</v>
      </c>
      <c r="O110" s="36" t="s">
        <v>46</v>
      </c>
      <c r="P110" s="37">
        <v>13.006993007</v>
      </c>
      <c r="Q110" t="s">
        <v>46</v>
      </c>
      <c r="R110" t="s">
        <v>46</v>
      </c>
      <c r="S110" t="s">
        <v>45</v>
      </c>
      <c r="T110" t="s">
        <v>46</v>
      </c>
      <c r="U110" s="36"/>
      <c r="V110" s="36">
        <v>26543</v>
      </c>
      <c r="W110" s="36">
        <v>1771</v>
      </c>
      <c r="X110" s="36">
        <v>4000</v>
      </c>
      <c r="Y110" s="36">
        <v>5394</v>
      </c>
      <c r="Z110">
        <f t="shared" si="16"/>
        <v>0</v>
      </c>
      <c r="AA110">
        <f t="shared" si="17"/>
        <v>1</v>
      </c>
      <c r="AB110">
        <f t="shared" si="18"/>
        <v>0</v>
      </c>
      <c r="AC110">
        <f t="shared" si="19"/>
        <v>0</v>
      </c>
      <c r="AD110">
        <f t="shared" si="20"/>
        <v>0</v>
      </c>
      <c r="AE110">
        <f t="shared" si="21"/>
        <v>0</v>
      </c>
      <c r="AF110" s="38">
        <f t="shared" si="22"/>
        <v>0</v>
      </c>
      <c r="AG110" s="38">
        <f t="shared" si="23"/>
        <v>0</v>
      </c>
      <c r="AH110" s="38">
        <f t="shared" si="24"/>
        <v>0</v>
      </c>
      <c r="AI110">
        <f t="shared" si="25"/>
        <v>1</v>
      </c>
      <c r="AJ110">
        <f t="shared" si="26"/>
        <v>0</v>
      </c>
      <c r="AK110">
        <f t="shared" si="27"/>
        <v>0</v>
      </c>
      <c r="AL110">
        <f t="shared" si="28"/>
        <v>0</v>
      </c>
      <c r="AM110">
        <f t="shared" si="29"/>
        <v>0</v>
      </c>
      <c r="AN110">
        <f t="shared" si="30"/>
        <v>0</v>
      </c>
      <c r="AO110">
        <f t="shared" si="31"/>
        <v>0</v>
      </c>
    </row>
    <row r="111" spans="1:41" ht="12.75">
      <c r="A111">
        <v>3008130</v>
      </c>
      <c r="B111">
        <v>975</v>
      </c>
      <c r="C111" t="s">
        <v>296</v>
      </c>
      <c r="D111" t="s">
        <v>297</v>
      </c>
      <c r="E111" t="s">
        <v>298</v>
      </c>
      <c r="F111" s="35">
        <v>59024</v>
      </c>
      <c r="G111" s="3" t="s">
        <v>44</v>
      </c>
      <c r="H111">
        <v>4068564117</v>
      </c>
      <c r="I111" s="4">
        <v>4</v>
      </c>
      <c r="J111" s="4" t="s">
        <v>46</v>
      </c>
      <c r="K111" t="s">
        <v>46</v>
      </c>
      <c r="L111" s="36" t="s">
        <v>45</v>
      </c>
      <c r="M111" s="36">
        <v>85</v>
      </c>
      <c r="N111" s="36" t="s">
        <v>46</v>
      </c>
      <c r="O111" s="36" t="s">
        <v>45</v>
      </c>
      <c r="P111" s="37">
        <v>7.0422535211</v>
      </c>
      <c r="Q111" t="s">
        <v>46</v>
      </c>
      <c r="R111" t="s">
        <v>45</v>
      </c>
      <c r="S111" t="s">
        <v>46</v>
      </c>
      <c r="T111" t="s">
        <v>46</v>
      </c>
      <c r="U111" s="36"/>
      <c r="V111" s="36">
        <v>6726</v>
      </c>
      <c r="W111" s="36">
        <v>947</v>
      </c>
      <c r="X111" s="36">
        <v>1221</v>
      </c>
      <c r="Y111" s="36">
        <v>1262</v>
      </c>
      <c r="Z111">
        <f t="shared" si="16"/>
        <v>1</v>
      </c>
      <c r="AA111">
        <f t="shared" si="17"/>
        <v>1</v>
      </c>
      <c r="AB111">
        <f t="shared" si="18"/>
        <v>0</v>
      </c>
      <c r="AC111">
        <f t="shared" si="19"/>
        <v>0</v>
      </c>
      <c r="AD111">
        <f t="shared" si="20"/>
        <v>0</v>
      </c>
      <c r="AE111">
        <f t="shared" si="21"/>
        <v>0</v>
      </c>
      <c r="AF111" s="38" t="str">
        <f t="shared" si="22"/>
        <v>SRSA</v>
      </c>
      <c r="AG111" s="38">
        <f t="shared" si="23"/>
        <v>0</v>
      </c>
      <c r="AH111" s="38">
        <f t="shared" si="24"/>
        <v>0</v>
      </c>
      <c r="AI111">
        <f t="shared" si="25"/>
        <v>0</v>
      </c>
      <c r="AJ111">
        <f t="shared" si="26"/>
        <v>0</v>
      </c>
      <c r="AK111">
        <f t="shared" si="27"/>
        <v>0</v>
      </c>
      <c r="AL111">
        <f t="shared" si="28"/>
        <v>0</v>
      </c>
      <c r="AM111">
        <f t="shared" si="29"/>
        <v>0</v>
      </c>
      <c r="AN111">
        <f t="shared" si="30"/>
        <v>0</v>
      </c>
      <c r="AO111">
        <f t="shared" si="31"/>
        <v>0</v>
      </c>
    </row>
    <row r="112" spans="1:41" ht="12.75">
      <c r="A112">
        <v>3000003</v>
      </c>
      <c r="B112">
        <v>402</v>
      </c>
      <c r="C112" t="s">
        <v>916</v>
      </c>
      <c r="D112" t="s">
        <v>917</v>
      </c>
      <c r="E112" t="s">
        <v>918</v>
      </c>
      <c r="F112" s="35">
        <v>59427</v>
      </c>
      <c r="G112" s="3" t="s">
        <v>44</v>
      </c>
      <c r="H112">
        <v>4068732229</v>
      </c>
      <c r="I112" s="4">
        <v>6</v>
      </c>
      <c r="J112" s="4" t="s">
        <v>46</v>
      </c>
      <c r="K112" t="s">
        <v>46</v>
      </c>
      <c r="L112" s="36" t="s">
        <v>44</v>
      </c>
      <c r="M112" s="36">
        <v>591</v>
      </c>
      <c r="N112" s="36" t="s">
        <v>45</v>
      </c>
      <c r="O112" s="36" t="s">
        <v>46</v>
      </c>
      <c r="P112" s="37">
        <v>25.935483871</v>
      </c>
      <c r="Q112" t="s">
        <v>45</v>
      </c>
      <c r="R112" t="s">
        <v>45</v>
      </c>
      <c r="S112" t="s">
        <v>45</v>
      </c>
      <c r="T112" t="s">
        <v>46</v>
      </c>
      <c r="U112" s="36" t="s">
        <v>45</v>
      </c>
      <c r="V112" s="36">
        <v>47910</v>
      </c>
      <c r="W112" s="36">
        <v>4623</v>
      </c>
      <c r="X112" s="36">
        <v>6845</v>
      </c>
      <c r="Y112" s="36">
        <v>6427</v>
      </c>
      <c r="Z112">
        <f t="shared" si="16"/>
        <v>0</v>
      </c>
      <c r="AA112">
        <f t="shared" si="17"/>
        <v>1</v>
      </c>
      <c r="AB112">
        <f t="shared" si="18"/>
        <v>0</v>
      </c>
      <c r="AC112">
        <f t="shared" si="19"/>
        <v>0</v>
      </c>
      <c r="AD112">
        <f t="shared" si="20"/>
        <v>0</v>
      </c>
      <c r="AE112">
        <f t="shared" si="21"/>
        <v>0</v>
      </c>
      <c r="AF112" s="38">
        <f t="shared" si="22"/>
        <v>0</v>
      </c>
      <c r="AG112" s="38">
        <f t="shared" si="23"/>
        <v>0</v>
      </c>
      <c r="AH112" s="38">
        <f t="shared" si="24"/>
        <v>0</v>
      </c>
      <c r="AI112">
        <f t="shared" si="25"/>
        <v>1</v>
      </c>
      <c r="AJ112">
        <f t="shared" si="26"/>
        <v>1</v>
      </c>
      <c r="AK112" t="str">
        <f t="shared" si="27"/>
        <v>Initial</v>
      </c>
      <c r="AL112">
        <f t="shared" si="28"/>
        <v>0</v>
      </c>
      <c r="AM112" t="str">
        <f t="shared" si="29"/>
        <v>RLIS</v>
      </c>
      <c r="AN112">
        <f t="shared" si="30"/>
        <v>0</v>
      </c>
      <c r="AO112">
        <f t="shared" si="31"/>
        <v>0</v>
      </c>
    </row>
    <row r="113" spans="1:41" ht="12.75">
      <c r="A113">
        <v>3008190</v>
      </c>
      <c r="B113">
        <v>403</v>
      </c>
      <c r="C113" t="s">
        <v>979</v>
      </c>
      <c r="D113" t="s">
        <v>917</v>
      </c>
      <c r="E113" t="s">
        <v>918</v>
      </c>
      <c r="F113" s="35">
        <v>59427</v>
      </c>
      <c r="G113" s="3" t="s">
        <v>44</v>
      </c>
      <c r="H113">
        <v>4068732229</v>
      </c>
      <c r="I113" s="4">
        <v>6</v>
      </c>
      <c r="J113" s="4" t="s">
        <v>46</v>
      </c>
      <c r="K113" t="s">
        <v>46</v>
      </c>
      <c r="L113" s="36" t="s">
        <v>44</v>
      </c>
      <c r="M113" s="36">
        <v>293</v>
      </c>
      <c r="N113" s="36" t="s">
        <v>45</v>
      </c>
      <c r="O113" s="36" t="s">
        <v>46</v>
      </c>
      <c r="P113" s="37">
        <v>18.62745098</v>
      </c>
      <c r="Q113" t="s">
        <v>46</v>
      </c>
      <c r="R113" t="s">
        <v>46</v>
      </c>
      <c r="S113" t="s">
        <v>45</v>
      </c>
      <c r="T113" t="s">
        <v>46</v>
      </c>
      <c r="U113" s="36"/>
      <c r="V113" s="36">
        <v>13796</v>
      </c>
      <c r="W113" s="36">
        <v>902</v>
      </c>
      <c r="X113" s="36">
        <v>1961</v>
      </c>
      <c r="Y113" s="36">
        <v>2730</v>
      </c>
      <c r="Z113">
        <f t="shared" si="16"/>
        <v>0</v>
      </c>
      <c r="AA113">
        <f t="shared" si="17"/>
        <v>1</v>
      </c>
      <c r="AB113">
        <f t="shared" si="18"/>
        <v>0</v>
      </c>
      <c r="AC113">
        <f t="shared" si="19"/>
        <v>0</v>
      </c>
      <c r="AD113">
        <f t="shared" si="20"/>
        <v>0</v>
      </c>
      <c r="AE113">
        <f t="shared" si="21"/>
        <v>0</v>
      </c>
      <c r="AF113" s="38">
        <f t="shared" si="22"/>
        <v>0</v>
      </c>
      <c r="AG113" s="38">
        <f t="shared" si="23"/>
        <v>0</v>
      </c>
      <c r="AH113" s="38">
        <f t="shared" si="24"/>
        <v>0</v>
      </c>
      <c r="AI113">
        <f t="shared" si="25"/>
        <v>1</v>
      </c>
      <c r="AJ113">
        <f t="shared" si="26"/>
        <v>0</v>
      </c>
      <c r="AK113">
        <f t="shared" si="27"/>
        <v>0</v>
      </c>
      <c r="AL113">
        <f t="shared" si="28"/>
        <v>0</v>
      </c>
      <c r="AM113">
        <f t="shared" si="29"/>
        <v>0</v>
      </c>
      <c r="AN113">
        <f t="shared" si="30"/>
        <v>0</v>
      </c>
      <c r="AO113">
        <f t="shared" si="31"/>
        <v>0</v>
      </c>
    </row>
    <row r="114" spans="1:41" ht="12.75">
      <c r="A114">
        <v>3008280</v>
      </c>
      <c r="B114">
        <v>740</v>
      </c>
      <c r="C114" t="s">
        <v>299</v>
      </c>
      <c r="D114" t="s">
        <v>300</v>
      </c>
      <c r="E114" t="s">
        <v>301</v>
      </c>
      <c r="F114" s="35">
        <v>59829</v>
      </c>
      <c r="G114" s="3" t="s">
        <v>44</v>
      </c>
      <c r="H114">
        <v>4068213841</v>
      </c>
      <c r="I114" s="4">
        <v>7</v>
      </c>
      <c r="J114" s="4" t="s">
        <v>45</v>
      </c>
      <c r="K114" t="s">
        <v>46</v>
      </c>
      <c r="L114" s="36"/>
      <c r="M114" s="36">
        <v>502</v>
      </c>
      <c r="N114" s="36" t="s">
        <v>46</v>
      </c>
      <c r="O114" s="36" t="s">
        <v>45</v>
      </c>
      <c r="P114" s="37">
        <v>23.24120603</v>
      </c>
      <c r="Q114" t="s">
        <v>45</v>
      </c>
      <c r="R114" t="s">
        <v>46</v>
      </c>
      <c r="S114" t="s">
        <v>45</v>
      </c>
      <c r="T114" t="s">
        <v>46</v>
      </c>
      <c r="U114" s="36"/>
      <c r="V114" s="36">
        <v>86217</v>
      </c>
      <c r="W114" s="36">
        <v>12046</v>
      </c>
      <c r="X114" s="36">
        <v>10727</v>
      </c>
      <c r="Y114" s="36">
        <v>7066</v>
      </c>
      <c r="Z114">
        <f t="shared" si="16"/>
        <v>1</v>
      </c>
      <c r="AA114">
        <f t="shared" si="17"/>
        <v>1</v>
      </c>
      <c r="AB114">
        <f t="shared" si="18"/>
        <v>0</v>
      </c>
      <c r="AC114">
        <f t="shared" si="19"/>
        <v>0</v>
      </c>
      <c r="AD114">
        <f t="shared" si="20"/>
        <v>0</v>
      </c>
      <c r="AE114">
        <f t="shared" si="21"/>
        <v>0</v>
      </c>
      <c r="AF114" s="38" t="str">
        <f t="shared" si="22"/>
        <v>SRSA</v>
      </c>
      <c r="AG114" s="38">
        <f t="shared" si="23"/>
        <v>0</v>
      </c>
      <c r="AH114" s="38">
        <f t="shared" si="24"/>
        <v>0</v>
      </c>
      <c r="AI114">
        <f t="shared" si="25"/>
        <v>1</v>
      </c>
      <c r="AJ114">
        <f t="shared" si="26"/>
        <v>1</v>
      </c>
      <c r="AK114" t="str">
        <f t="shared" si="27"/>
        <v>Initial</v>
      </c>
      <c r="AL114" t="str">
        <f t="shared" si="28"/>
        <v>SRSA</v>
      </c>
      <c r="AM114">
        <f t="shared" si="29"/>
        <v>0</v>
      </c>
      <c r="AN114">
        <f t="shared" si="30"/>
        <v>0</v>
      </c>
      <c r="AO114">
        <f t="shared" si="31"/>
        <v>0</v>
      </c>
    </row>
    <row r="115" spans="1:41" ht="12.75">
      <c r="A115">
        <v>3008310</v>
      </c>
      <c r="B115">
        <v>424</v>
      </c>
      <c r="C115" t="s">
        <v>302</v>
      </c>
      <c r="D115" t="s">
        <v>303</v>
      </c>
      <c r="E115" t="s">
        <v>304</v>
      </c>
      <c r="F115" s="35">
        <v>59501</v>
      </c>
      <c r="G115" s="3" t="s">
        <v>44</v>
      </c>
      <c r="H115">
        <v>4062654506</v>
      </c>
      <c r="I115" s="4">
        <v>7</v>
      </c>
      <c r="J115" s="4" t="s">
        <v>45</v>
      </c>
      <c r="K115" t="s">
        <v>45</v>
      </c>
      <c r="L115" s="36"/>
      <c r="M115" s="36">
        <v>15</v>
      </c>
      <c r="N115" s="36" t="s">
        <v>45</v>
      </c>
      <c r="O115" s="36" t="s">
        <v>45</v>
      </c>
      <c r="P115" s="37">
        <v>12.5</v>
      </c>
      <c r="Q115" t="s">
        <v>46</v>
      </c>
      <c r="R115" t="s">
        <v>46</v>
      </c>
      <c r="S115" t="s">
        <v>45</v>
      </c>
      <c r="T115" t="s">
        <v>46</v>
      </c>
      <c r="U115" s="36"/>
      <c r="V115" s="36">
        <v>1196</v>
      </c>
      <c r="W115" s="36">
        <v>0</v>
      </c>
      <c r="X115" s="36">
        <v>67</v>
      </c>
      <c r="Y115" s="36">
        <v>582</v>
      </c>
      <c r="Z115">
        <f t="shared" si="16"/>
        <v>1</v>
      </c>
      <c r="AA115">
        <f t="shared" si="17"/>
        <v>1</v>
      </c>
      <c r="AB115">
        <f t="shared" si="18"/>
        <v>0</v>
      </c>
      <c r="AC115">
        <f t="shared" si="19"/>
        <v>0</v>
      </c>
      <c r="AD115">
        <f t="shared" si="20"/>
        <v>0</v>
      </c>
      <c r="AE115">
        <f t="shared" si="21"/>
        <v>0</v>
      </c>
      <c r="AF115" s="38" t="str">
        <f t="shared" si="22"/>
        <v>SRSA</v>
      </c>
      <c r="AG115" s="38">
        <f t="shared" si="23"/>
        <v>0</v>
      </c>
      <c r="AH115" s="38">
        <f t="shared" si="24"/>
        <v>0</v>
      </c>
      <c r="AI115">
        <f t="shared" si="25"/>
        <v>1</v>
      </c>
      <c r="AJ115">
        <f t="shared" si="26"/>
        <v>0</v>
      </c>
      <c r="AK115">
        <f t="shared" si="27"/>
        <v>0</v>
      </c>
      <c r="AL115">
        <f t="shared" si="28"/>
        <v>0</v>
      </c>
      <c r="AM115">
        <f t="shared" si="29"/>
        <v>0</v>
      </c>
      <c r="AN115">
        <f t="shared" si="30"/>
        <v>0</v>
      </c>
      <c r="AO115">
        <f t="shared" si="31"/>
        <v>0</v>
      </c>
    </row>
    <row r="116" spans="1:41" ht="12.75">
      <c r="A116">
        <v>3008340</v>
      </c>
      <c r="B116">
        <v>207</v>
      </c>
      <c r="C116" t="s">
        <v>980</v>
      </c>
      <c r="D116" t="s">
        <v>981</v>
      </c>
      <c r="E116" t="s">
        <v>310</v>
      </c>
      <c r="F116" s="35">
        <v>59330</v>
      </c>
      <c r="G116" s="3" t="s">
        <v>44</v>
      </c>
      <c r="H116">
        <v>4063772555</v>
      </c>
      <c r="I116" s="4">
        <v>6</v>
      </c>
      <c r="J116" s="4" t="s">
        <v>46</v>
      </c>
      <c r="K116" t="s">
        <v>46</v>
      </c>
      <c r="L116" s="36"/>
      <c r="M116" s="36">
        <v>436</v>
      </c>
      <c r="N116" s="36" t="s">
        <v>45</v>
      </c>
      <c r="O116" s="36" t="s">
        <v>46</v>
      </c>
      <c r="P116" s="37">
        <v>14.925373134</v>
      </c>
      <c r="Q116" t="s">
        <v>46</v>
      </c>
      <c r="R116" t="s">
        <v>46</v>
      </c>
      <c r="S116" t="s">
        <v>45</v>
      </c>
      <c r="T116" t="s">
        <v>46</v>
      </c>
      <c r="U116" s="36"/>
      <c r="V116" s="36">
        <v>24150</v>
      </c>
      <c r="W116" s="36">
        <v>2138</v>
      </c>
      <c r="X116" s="36">
        <v>3649</v>
      </c>
      <c r="Y116" s="36">
        <v>4156</v>
      </c>
      <c r="Z116">
        <f t="shared" si="16"/>
        <v>0</v>
      </c>
      <c r="AA116">
        <f t="shared" si="17"/>
        <v>1</v>
      </c>
      <c r="AB116">
        <f t="shared" si="18"/>
        <v>0</v>
      </c>
      <c r="AC116">
        <f t="shared" si="19"/>
        <v>0</v>
      </c>
      <c r="AD116">
        <f t="shared" si="20"/>
        <v>0</v>
      </c>
      <c r="AE116">
        <f t="shared" si="21"/>
        <v>0</v>
      </c>
      <c r="AF116" s="38">
        <f t="shared" si="22"/>
        <v>0</v>
      </c>
      <c r="AG116" s="38">
        <f t="shared" si="23"/>
        <v>0</v>
      </c>
      <c r="AH116" s="38">
        <f t="shared" si="24"/>
        <v>0</v>
      </c>
      <c r="AI116">
        <f t="shared" si="25"/>
        <v>1</v>
      </c>
      <c r="AJ116">
        <f t="shared" si="26"/>
        <v>0</v>
      </c>
      <c r="AK116">
        <f t="shared" si="27"/>
        <v>0</v>
      </c>
      <c r="AL116">
        <f t="shared" si="28"/>
        <v>0</v>
      </c>
      <c r="AM116">
        <f t="shared" si="29"/>
        <v>0</v>
      </c>
      <c r="AN116">
        <f t="shared" si="30"/>
        <v>0</v>
      </c>
      <c r="AO116">
        <f t="shared" si="31"/>
        <v>0</v>
      </c>
    </row>
    <row r="117" spans="1:41" ht="12.75">
      <c r="A117">
        <v>3008640</v>
      </c>
      <c r="B117">
        <v>1195</v>
      </c>
      <c r="C117" t="s">
        <v>311</v>
      </c>
      <c r="D117" t="s">
        <v>312</v>
      </c>
      <c r="E117" t="s">
        <v>313</v>
      </c>
      <c r="F117" s="35">
        <v>59405</v>
      </c>
      <c r="G117" s="3" t="s">
        <v>44</v>
      </c>
      <c r="H117">
        <v>4068663381</v>
      </c>
      <c r="I117" s="4">
        <v>8</v>
      </c>
      <c r="J117" s="4" t="s">
        <v>45</v>
      </c>
      <c r="K117" t="s">
        <v>46</v>
      </c>
      <c r="L117" s="36"/>
      <c r="M117" s="36">
        <v>3</v>
      </c>
      <c r="N117" s="36" t="s">
        <v>46</v>
      </c>
      <c r="O117" s="36" t="s">
        <v>45</v>
      </c>
      <c r="P117" s="37">
        <v>14.285714286</v>
      </c>
      <c r="Q117" t="s">
        <v>46</v>
      </c>
      <c r="R117" t="s">
        <v>46</v>
      </c>
      <c r="S117" t="s">
        <v>45</v>
      </c>
      <c r="T117" t="s">
        <v>46</v>
      </c>
      <c r="U117" s="36"/>
      <c r="V117" s="36">
        <v>1166</v>
      </c>
      <c r="W117" s="36">
        <v>0</v>
      </c>
      <c r="X117" s="36">
        <v>21</v>
      </c>
      <c r="Y117" s="36">
        <v>545</v>
      </c>
      <c r="Z117">
        <f t="shared" si="16"/>
        <v>1</v>
      </c>
      <c r="AA117">
        <f t="shared" si="17"/>
        <v>1</v>
      </c>
      <c r="AB117">
        <f t="shared" si="18"/>
        <v>0</v>
      </c>
      <c r="AC117">
        <f t="shared" si="19"/>
        <v>0</v>
      </c>
      <c r="AD117">
        <f t="shared" si="20"/>
        <v>0</v>
      </c>
      <c r="AE117">
        <f t="shared" si="21"/>
        <v>0</v>
      </c>
      <c r="AF117" s="38" t="str">
        <f t="shared" si="22"/>
        <v>SRSA</v>
      </c>
      <c r="AG117" s="38">
        <f t="shared" si="23"/>
        <v>0</v>
      </c>
      <c r="AH117" s="38">
        <f t="shared" si="24"/>
        <v>0</v>
      </c>
      <c r="AI117">
        <f t="shared" si="25"/>
        <v>1</v>
      </c>
      <c r="AJ117">
        <f t="shared" si="26"/>
        <v>0</v>
      </c>
      <c r="AK117">
        <f t="shared" si="27"/>
        <v>0</v>
      </c>
      <c r="AL117">
        <f t="shared" si="28"/>
        <v>0</v>
      </c>
      <c r="AM117">
        <f t="shared" si="29"/>
        <v>0</v>
      </c>
      <c r="AN117">
        <f t="shared" si="30"/>
        <v>0</v>
      </c>
      <c r="AO117">
        <f t="shared" si="31"/>
        <v>0</v>
      </c>
    </row>
    <row r="118" spans="1:41" ht="12.75">
      <c r="A118">
        <v>3008470</v>
      </c>
      <c r="B118">
        <v>1193</v>
      </c>
      <c r="C118" t="s">
        <v>308</v>
      </c>
      <c r="D118" t="s">
        <v>309</v>
      </c>
      <c r="E118" t="s">
        <v>310</v>
      </c>
      <c r="F118" s="35">
        <v>59330</v>
      </c>
      <c r="G118" s="3" t="s">
        <v>44</v>
      </c>
      <c r="H118">
        <v>4063773724</v>
      </c>
      <c r="I118" s="4">
        <v>7</v>
      </c>
      <c r="J118" s="4" t="s">
        <v>45</v>
      </c>
      <c r="K118" t="s">
        <v>46</v>
      </c>
      <c r="L118" s="36"/>
      <c r="M118" s="36">
        <v>22</v>
      </c>
      <c r="N118" s="36" t="s">
        <v>45</v>
      </c>
      <c r="O118" s="36" t="s">
        <v>45</v>
      </c>
      <c r="P118" s="37">
        <v>15.909090909</v>
      </c>
      <c r="Q118" t="s">
        <v>46</v>
      </c>
      <c r="R118" t="s">
        <v>46</v>
      </c>
      <c r="S118" t="s">
        <v>45</v>
      </c>
      <c r="T118" t="s">
        <v>46</v>
      </c>
      <c r="U118" s="36"/>
      <c r="V118" s="36">
        <v>4236</v>
      </c>
      <c r="W118" s="36">
        <v>630</v>
      </c>
      <c r="X118" s="36">
        <v>591</v>
      </c>
      <c r="Y118" s="36">
        <v>639</v>
      </c>
      <c r="Z118">
        <f t="shared" si="16"/>
        <v>1</v>
      </c>
      <c r="AA118">
        <f t="shared" si="17"/>
        <v>1</v>
      </c>
      <c r="AB118">
        <f t="shared" si="18"/>
        <v>0</v>
      </c>
      <c r="AC118">
        <f t="shared" si="19"/>
        <v>0</v>
      </c>
      <c r="AD118">
        <f t="shared" si="20"/>
        <v>0</v>
      </c>
      <c r="AE118">
        <f t="shared" si="21"/>
        <v>0</v>
      </c>
      <c r="AF118" s="38" t="str">
        <f t="shared" si="22"/>
        <v>SRSA</v>
      </c>
      <c r="AG118" s="38">
        <f t="shared" si="23"/>
        <v>0</v>
      </c>
      <c r="AH118" s="38">
        <f t="shared" si="24"/>
        <v>0</v>
      </c>
      <c r="AI118">
        <f t="shared" si="25"/>
        <v>1</v>
      </c>
      <c r="AJ118">
        <f t="shared" si="26"/>
        <v>0</v>
      </c>
      <c r="AK118">
        <f t="shared" si="27"/>
        <v>0</v>
      </c>
      <c r="AL118">
        <f t="shared" si="28"/>
        <v>0</v>
      </c>
      <c r="AM118">
        <f t="shared" si="29"/>
        <v>0</v>
      </c>
      <c r="AN118">
        <f t="shared" si="30"/>
        <v>0</v>
      </c>
      <c r="AO118">
        <f t="shared" si="31"/>
        <v>0</v>
      </c>
    </row>
    <row r="119" spans="1:41" ht="12.75">
      <c r="A119">
        <v>3008670</v>
      </c>
      <c r="B119">
        <v>712</v>
      </c>
      <c r="C119" t="s">
        <v>982</v>
      </c>
      <c r="D119" t="s">
        <v>983</v>
      </c>
      <c r="E119" t="s">
        <v>984</v>
      </c>
      <c r="F119" s="35">
        <v>59722</v>
      </c>
      <c r="G119" s="3" t="s">
        <v>44</v>
      </c>
      <c r="H119">
        <v>4068461553</v>
      </c>
      <c r="I119" s="4">
        <v>6</v>
      </c>
      <c r="J119" s="4" t="s">
        <v>46</v>
      </c>
      <c r="K119" t="s">
        <v>46</v>
      </c>
      <c r="L119" s="36"/>
      <c r="M119" s="36">
        <v>486</v>
      </c>
      <c r="N119" s="36" t="s">
        <v>46</v>
      </c>
      <c r="O119" s="36" t="s">
        <v>46</v>
      </c>
      <c r="P119" s="37">
        <v>17.230273752</v>
      </c>
      <c r="Q119" t="s">
        <v>46</v>
      </c>
      <c r="R119" t="s">
        <v>45</v>
      </c>
      <c r="S119" t="s">
        <v>45</v>
      </c>
      <c r="T119" t="s">
        <v>46</v>
      </c>
      <c r="U119" s="36"/>
      <c r="V119" s="36">
        <v>63341</v>
      </c>
      <c r="W119" s="36">
        <v>8353</v>
      </c>
      <c r="X119" s="36">
        <v>8670</v>
      </c>
      <c r="Y119" s="36">
        <v>5869</v>
      </c>
      <c r="Z119">
        <f t="shared" si="16"/>
        <v>0</v>
      </c>
      <c r="AA119">
        <f t="shared" si="17"/>
        <v>1</v>
      </c>
      <c r="AB119">
        <f t="shared" si="18"/>
        <v>0</v>
      </c>
      <c r="AC119">
        <f t="shared" si="19"/>
        <v>0</v>
      </c>
      <c r="AD119">
        <f t="shared" si="20"/>
        <v>0</v>
      </c>
      <c r="AE119">
        <f t="shared" si="21"/>
        <v>0</v>
      </c>
      <c r="AF119" s="38">
        <f t="shared" si="22"/>
        <v>0</v>
      </c>
      <c r="AG119" s="38">
        <f t="shared" si="23"/>
        <v>0</v>
      </c>
      <c r="AH119" s="38">
        <f t="shared" si="24"/>
        <v>0</v>
      </c>
      <c r="AI119">
        <f t="shared" si="25"/>
        <v>1</v>
      </c>
      <c r="AJ119">
        <f t="shared" si="26"/>
        <v>0</v>
      </c>
      <c r="AK119">
        <f t="shared" si="27"/>
        <v>0</v>
      </c>
      <c r="AL119">
        <f t="shared" si="28"/>
        <v>0</v>
      </c>
      <c r="AM119">
        <f t="shared" si="29"/>
        <v>0</v>
      </c>
      <c r="AN119">
        <f t="shared" si="30"/>
        <v>0</v>
      </c>
      <c r="AO119">
        <f t="shared" si="31"/>
        <v>0</v>
      </c>
    </row>
    <row r="120" spans="1:41" ht="12.75">
      <c r="A120">
        <v>3008700</v>
      </c>
      <c r="B120">
        <v>307</v>
      </c>
      <c r="C120" t="s">
        <v>314</v>
      </c>
      <c r="D120" t="s">
        <v>315</v>
      </c>
      <c r="E120" t="s">
        <v>316</v>
      </c>
      <c r="F120" s="35">
        <v>59912</v>
      </c>
      <c r="G120" s="3" t="s">
        <v>44</v>
      </c>
      <c r="H120">
        <v>4068925388</v>
      </c>
      <c r="I120" s="4">
        <v>7</v>
      </c>
      <c r="J120" s="4" t="s">
        <v>45</v>
      </c>
      <c r="K120" t="s">
        <v>46</v>
      </c>
      <c r="L120" s="36"/>
      <c r="M120" s="36">
        <v>106</v>
      </c>
      <c r="N120" s="36" t="s">
        <v>46</v>
      </c>
      <c r="O120" s="36" t="s">
        <v>45</v>
      </c>
      <c r="P120" s="37">
        <v>11.607142857</v>
      </c>
      <c r="Q120" t="s">
        <v>46</v>
      </c>
      <c r="R120" t="s">
        <v>45</v>
      </c>
      <c r="S120" t="s">
        <v>45</v>
      </c>
      <c r="T120" t="s">
        <v>46</v>
      </c>
      <c r="U120" s="36"/>
      <c r="V120" s="36">
        <v>13711</v>
      </c>
      <c r="W120" s="36">
        <v>1787</v>
      </c>
      <c r="X120" s="36">
        <v>1732</v>
      </c>
      <c r="Y120" s="36">
        <v>1283</v>
      </c>
      <c r="Z120">
        <f t="shared" si="16"/>
        <v>1</v>
      </c>
      <c r="AA120">
        <f t="shared" si="17"/>
        <v>1</v>
      </c>
      <c r="AB120">
        <f t="shared" si="18"/>
        <v>0</v>
      </c>
      <c r="AC120">
        <f t="shared" si="19"/>
        <v>0</v>
      </c>
      <c r="AD120">
        <f t="shared" si="20"/>
        <v>0</v>
      </c>
      <c r="AE120">
        <f t="shared" si="21"/>
        <v>0</v>
      </c>
      <c r="AF120" s="38" t="str">
        <f t="shared" si="22"/>
        <v>SRSA</v>
      </c>
      <c r="AG120" s="38">
        <f t="shared" si="23"/>
        <v>0</v>
      </c>
      <c r="AH120" s="38">
        <f t="shared" si="24"/>
        <v>0</v>
      </c>
      <c r="AI120">
        <f t="shared" si="25"/>
        <v>1</v>
      </c>
      <c r="AJ120">
        <f t="shared" si="26"/>
        <v>0</v>
      </c>
      <c r="AK120">
        <f t="shared" si="27"/>
        <v>0</v>
      </c>
      <c r="AL120">
        <f t="shared" si="28"/>
        <v>0</v>
      </c>
      <c r="AM120">
        <f t="shared" si="29"/>
        <v>0</v>
      </c>
      <c r="AN120">
        <f t="shared" si="30"/>
        <v>0</v>
      </c>
      <c r="AO120">
        <f t="shared" si="31"/>
        <v>0</v>
      </c>
    </row>
    <row r="121" spans="1:41" ht="12.75">
      <c r="A121">
        <v>3008730</v>
      </c>
      <c r="B121">
        <v>264</v>
      </c>
      <c r="C121" t="s">
        <v>317</v>
      </c>
      <c r="D121" t="s">
        <v>318</v>
      </c>
      <c r="E121" t="s">
        <v>319</v>
      </c>
      <c r="F121" s="35">
        <v>59457</v>
      </c>
      <c r="G121" s="3">
        <v>9513</v>
      </c>
      <c r="H121">
        <v>4065385926</v>
      </c>
      <c r="I121" s="4">
        <v>7</v>
      </c>
      <c r="J121" s="4" t="s">
        <v>45</v>
      </c>
      <c r="K121" t="s">
        <v>45</v>
      </c>
      <c r="L121" s="36"/>
      <c r="M121" s="36">
        <v>3</v>
      </c>
      <c r="N121" s="36" t="s">
        <v>45</v>
      </c>
      <c r="O121" s="36" t="s">
        <v>45</v>
      </c>
      <c r="P121" s="37">
        <v>0</v>
      </c>
      <c r="Q121" t="s">
        <v>46</v>
      </c>
      <c r="R121" t="s">
        <v>46</v>
      </c>
      <c r="S121" t="s">
        <v>45</v>
      </c>
      <c r="T121" t="s">
        <v>46</v>
      </c>
      <c r="U121" s="36"/>
      <c r="V121" s="36">
        <v>238</v>
      </c>
      <c r="W121" s="36">
        <v>0</v>
      </c>
      <c r="X121" s="36">
        <v>13</v>
      </c>
      <c r="Y121" s="36">
        <v>504</v>
      </c>
      <c r="Z121">
        <f t="shared" si="16"/>
        <v>1</v>
      </c>
      <c r="AA121">
        <f t="shared" si="17"/>
        <v>1</v>
      </c>
      <c r="AB121">
        <f t="shared" si="18"/>
        <v>0</v>
      </c>
      <c r="AC121">
        <f t="shared" si="19"/>
        <v>0</v>
      </c>
      <c r="AD121">
        <f t="shared" si="20"/>
        <v>0</v>
      </c>
      <c r="AE121">
        <f t="shared" si="21"/>
        <v>0</v>
      </c>
      <c r="AF121" s="38" t="str">
        <f t="shared" si="22"/>
        <v>SRSA</v>
      </c>
      <c r="AG121" s="38">
        <f t="shared" si="23"/>
        <v>0</v>
      </c>
      <c r="AH121" s="38">
        <f t="shared" si="24"/>
        <v>0</v>
      </c>
      <c r="AI121">
        <f t="shared" si="25"/>
        <v>1</v>
      </c>
      <c r="AJ121">
        <f t="shared" si="26"/>
        <v>0</v>
      </c>
      <c r="AK121">
        <f t="shared" si="27"/>
        <v>0</v>
      </c>
      <c r="AL121">
        <f t="shared" si="28"/>
        <v>0</v>
      </c>
      <c r="AM121">
        <f t="shared" si="29"/>
        <v>0</v>
      </c>
      <c r="AN121">
        <f t="shared" si="30"/>
        <v>0</v>
      </c>
      <c r="AO121">
        <f t="shared" si="31"/>
        <v>0</v>
      </c>
    </row>
    <row r="122" spans="1:41" ht="12.75">
      <c r="A122">
        <v>3008860</v>
      </c>
      <c r="B122">
        <v>281</v>
      </c>
      <c r="C122" t="s">
        <v>323</v>
      </c>
      <c r="D122" t="s">
        <v>321</v>
      </c>
      <c r="E122" t="s">
        <v>322</v>
      </c>
      <c r="F122" s="35">
        <v>59430</v>
      </c>
      <c r="G122" s="3" t="s">
        <v>44</v>
      </c>
      <c r="H122">
        <v>4065672370</v>
      </c>
      <c r="I122" s="4">
        <v>7</v>
      </c>
      <c r="J122" s="4" t="s">
        <v>45</v>
      </c>
      <c r="K122" t="s">
        <v>46</v>
      </c>
      <c r="L122" s="36"/>
      <c r="M122" s="36">
        <v>75</v>
      </c>
      <c r="N122" s="36" t="s">
        <v>45</v>
      </c>
      <c r="O122" s="36" t="s">
        <v>45</v>
      </c>
      <c r="P122" s="37">
        <v>15.238095238</v>
      </c>
      <c r="Q122" t="s">
        <v>46</v>
      </c>
      <c r="R122" t="s">
        <v>46</v>
      </c>
      <c r="S122" t="s">
        <v>45</v>
      </c>
      <c r="T122" t="s">
        <v>46</v>
      </c>
      <c r="U122" s="36"/>
      <c r="V122" s="36">
        <v>7263</v>
      </c>
      <c r="W122" s="36">
        <v>838</v>
      </c>
      <c r="X122" s="36">
        <v>1008</v>
      </c>
      <c r="Y122" s="36">
        <v>1045</v>
      </c>
      <c r="Z122">
        <f t="shared" si="16"/>
        <v>1</v>
      </c>
      <c r="AA122">
        <f t="shared" si="17"/>
        <v>1</v>
      </c>
      <c r="AB122">
        <f t="shared" si="18"/>
        <v>0</v>
      </c>
      <c r="AC122">
        <f t="shared" si="19"/>
        <v>0</v>
      </c>
      <c r="AD122">
        <f t="shared" si="20"/>
        <v>0</v>
      </c>
      <c r="AE122">
        <f t="shared" si="21"/>
        <v>0</v>
      </c>
      <c r="AF122" s="38" t="str">
        <f t="shared" si="22"/>
        <v>SRSA</v>
      </c>
      <c r="AG122" s="38">
        <f t="shared" si="23"/>
        <v>0</v>
      </c>
      <c r="AH122" s="38">
        <f t="shared" si="24"/>
        <v>0</v>
      </c>
      <c r="AI122">
        <f t="shared" si="25"/>
        <v>1</v>
      </c>
      <c r="AJ122">
        <f t="shared" si="26"/>
        <v>0</v>
      </c>
      <c r="AK122">
        <f t="shared" si="27"/>
        <v>0</v>
      </c>
      <c r="AL122">
        <f t="shared" si="28"/>
        <v>0</v>
      </c>
      <c r="AM122">
        <f t="shared" si="29"/>
        <v>0</v>
      </c>
      <c r="AN122">
        <f t="shared" si="30"/>
        <v>0</v>
      </c>
      <c r="AO122">
        <f t="shared" si="31"/>
        <v>0</v>
      </c>
    </row>
    <row r="123" spans="1:41" ht="12.75">
      <c r="A123">
        <v>3008850</v>
      </c>
      <c r="B123">
        <v>282</v>
      </c>
      <c r="C123" t="s">
        <v>320</v>
      </c>
      <c r="D123" t="s">
        <v>321</v>
      </c>
      <c r="E123" t="s">
        <v>322</v>
      </c>
      <c r="F123" s="35">
        <v>59430</v>
      </c>
      <c r="G123" s="3" t="s">
        <v>44</v>
      </c>
      <c r="H123">
        <v>4065672370</v>
      </c>
      <c r="I123" s="4">
        <v>7</v>
      </c>
      <c r="J123" s="4" t="s">
        <v>45</v>
      </c>
      <c r="K123" t="s">
        <v>46</v>
      </c>
      <c r="L123" s="36"/>
      <c r="M123" s="36">
        <v>47</v>
      </c>
      <c r="N123" s="36" t="s">
        <v>45</v>
      </c>
      <c r="O123" s="36" t="s">
        <v>45</v>
      </c>
      <c r="P123" s="37">
        <v>22.916666667</v>
      </c>
      <c r="Q123" t="s">
        <v>45</v>
      </c>
      <c r="R123" t="s">
        <v>45</v>
      </c>
      <c r="S123" t="s">
        <v>45</v>
      </c>
      <c r="T123" t="s">
        <v>46</v>
      </c>
      <c r="U123" s="36"/>
      <c r="V123" s="36">
        <v>1894</v>
      </c>
      <c r="W123" s="36">
        <v>0</v>
      </c>
      <c r="X123" s="36">
        <v>226</v>
      </c>
      <c r="Y123" s="36">
        <v>496</v>
      </c>
      <c r="Z123">
        <f t="shared" si="16"/>
        <v>1</v>
      </c>
      <c r="AA123">
        <f t="shared" si="17"/>
        <v>1</v>
      </c>
      <c r="AB123">
        <f t="shared" si="18"/>
        <v>0</v>
      </c>
      <c r="AC123">
        <f t="shared" si="19"/>
        <v>0</v>
      </c>
      <c r="AD123">
        <f t="shared" si="20"/>
        <v>0</v>
      </c>
      <c r="AE123">
        <f t="shared" si="21"/>
        <v>0</v>
      </c>
      <c r="AF123" s="38" t="str">
        <f t="shared" si="22"/>
        <v>SRSA</v>
      </c>
      <c r="AG123" s="38">
        <f t="shared" si="23"/>
        <v>0</v>
      </c>
      <c r="AH123" s="38">
        <f t="shared" si="24"/>
        <v>0</v>
      </c>
      <c r="AI123">
        <f t="shared" si="25"/>
        <v>1</v>
      </c>
      <c r="AJ123">
        <f t="shared" si="26"/>
        <v>1</v>
      </c>
      <c r="AK123" t="str">
        <f t="shared" si="27"/>
        <v>Initial</v>
      </c>
      <c r="AL123" t="str">
        <f t="shared" si="28"/>
        <v>SRSA</v>
      </c>
      <c r="AM123">
        <f t="shared" si="29"/>
        <v>0</v>
      </c>
      <c r="AN123">
        <f t="shared" si="30"/>
        <v>0</v>
      </c>
      <c r="AO123">
        <f t="shared" si="31"/>
        <v>0</v>
      </c>
    </row>
    <row r="124" spans="1:41" ht="12.75">
      <c r="A124">
        <v>3000091</v>
      </c>
      <c r="B124">
        <v>9034</v>
      </c>
      <c r="C124" t="s">
        <v>62</v>
      </c>
      <c r="D124" t="s">
        <v>63</v>
      </c>
      <c r="E124" t="s">
        <v>64</v>
      </c>
      <c r="F124" s="35">
        <v>59620</v>
      </c>
      <c r="G124" s="3">
        <v>1301</v>
      </c>
      <c r="H124">
        <v>4064447421</v>
      </c>
      <c r="I124" s="4">
        <v>7</v>
      </c>
      <c r="J124" s="4" t="s">
        <v>45</v>
      </c>
      <c r="K124" t="s">
        <v>45</v>
      </c>
      <c r="L124" s="36"/>
      <c r="M124" s="36">
        <v>121</v>
      </c>
      <c r="N124" s="36" t="s">
        <v>45</v>
      </c>
      <c r="O124" s="36" t="s">
        <v>45</v>
      </c>
      <c r="P124" s="37" t="s">
        <v>65</v>
      </c>
      <c r="Q124" t="s">
        <v>65</v>
      </c>
      <c r="R124" t="s">
        <v>46</v>
      </c>
      <c r="S124" t="s">
        <v>45</v>
      </c>
      <c r="T124" t="s">
        <v>46</v>
      </c>
      <c r="U124" s="36"/>
      <c r="V124" s="36">
        <v>1032</v>
      </c>
      <c r="W124" s="36">
        <v>0</v>
      </c>
      <c r="X124" s="36">
        <v>524</v>
      </c>
      <c r="Y124" s="36">
        <v>1025</v>
      </c>
      <c r="Z124">
        <f t="shared" si="16"/>
        <v>1</v>
      </c>
      <c r="AA124">
        <f t="shared" si="17"/>
        <v>1</v>
      </c>
      <c r="AB124">
        <f t="shared" si="18"/>
        <v>0</v>
      </c>
      <c r="AC124">
        <f t="shared" si="19"/>
        <v>0</v>
      </c>
      <c r="AD124">
        <f t="shared" si="20"/>
        <v>0</v>
      </c>
      <c r="AE124">
        <f t="shared" si="21"/>
        <v>0</v>
      </c>
      <c r="AF124" s="38" t="str">
        <f t="shared" si="22"/>
        <v>SRSA</v>
      </c>
      <c r="AG124" s="38">
        <f t="shared" si="23"/>
        <v>0</v>
      </c>
      <c r="AH124" s="38">
        <f t="shared" si="24"/>
        <v>0</v>
      </c>
      <c r="AI124">
        <f t="shared" si="25"/>
        <v>1</v>
      </c>
      <c r="AJ124">
        <f t="shared" si="26"/>
        <v>1</v>
      </c>
      <c r="AK124" t="str">
        <f t="shared" si="27"/>
        <v>Initial</v>
      </c>
      <c r="AL124" t="str">
        <f t="shared" si="28"/>
        <v>SRSA</v>
      </c>
      <c r="AM124">
        <f t="shared" si="29"/>
        <v>0</v>
      </c>
      <c r="AN124">
        <f t="shared" si="30"/>
        <v>0</v>
      </c>
      <c r="AO124">
        <f t="shared" si="31"/>
        <v>0</v>
      </c>
    </row>
    <row r="125" spans="1:41" ht="12.75">
      <c r="A125">
        <v>3008880</v>
      </c>
      <c r="B125">
        <v>592</v>
      </c>
      <c r="C125" t="s">
        <v>324</v>
      </c>
      <c r="D125" t="s">
        <v>325</v>
      </c>
      <c r="E125" t="s">
        <v>326</v>
      </c>
      <c r="F125" s="35">
        <v>59808</v>
      </c>
      <c r="G125" s="3" t="s">
        <v>44</v>
      </c>
      <c r="H125">
        <v>4065494994</v>
      </c>
      <c r="I125" s="4">
        <v>7</v>
      </c>
      <c r="J125" s="4" t="s">
        <v>45</v>
      </c>
      <c r="K125" t="s">
        <v>46</v>
      </c>
      <c r="L125" s="36"/>
      <c r="M125" s="36">
        <v>111</v>
      </c>
      <c r="N125" s="36" t="s">
        <v>46</v>
      </c>
      <c r="O125" s="36" t="s">
        <v>45</v>
      </c>
      <c r="P125" s="37">
        <v>32.8125</v>
      </c>
      <c r="Q125" t="s">
        <v>45</v>
      </c>
      <c r="R125" t="s">
        <v>46</v>
      </c>
      <c r="S125" t="s">
        <v>45</v>
      </c>
      <c r="T125" t="s">
        <v>46</v>
      </c>
      <c r="U125" s="36"/>
      <c r="V125" s="36">
        <v>17332</v>
      </c>
      <c r="W125" s="36">
        <v>3437</v>
      </c>
      <c r="X125" s="36">
        <v>3146</v>
      </c>
      <c r="Y125" s="36">
        <v>1426</v>
      </c>
      <c r="Z125">
        <f t="shared" si="16"/>
        <v>1</v>
      </c>
      <c r="AA125">
        <f t="shared" si="17"/>
        <v>1</v>
      </c>
      <c r="AB125">
        <f t="shared" si="18"/>
        <v>0</v>
      </c>
      <c r="AC125">
        <f t="shared" si="19"/>
        <v>0</v>
      </c>
      <c r="AD125">
        <f t="shared" si="20"/>
        <v>0</v>
      </c>
      <c r="AE125">
        <f t="shared" si="21"/>
        <v>0</v>
      </c>
      <c r="AF125" s="38" t="str">
        <f t="shared" si="22"/>
        <v>SRSA</v>
      </c>
      <c r="AG125" s="38">
        <f t="shared" si="23"/>
        <v>0</v>
      </c>
      <c r="AH125" s="38">
        <f t="shared" si="24"/>
        <v>0</v>
      </c>
      <c r="AI125">
        <f t="shared" si="25"/>
        <v>1</v>
      </c>
      <c r="AJ125">
        <f t="shared" si="26"/>
        <v>1</v>
      </c>
      <c r="AK125" t="str">
        <f t="shared" si="27"/>
        <v>Initial</v>
      </c>
      <c r="AL125" t="str">
        <f t="shared" si="28"/>
        <v>SRSA</v>
      </c>
      <c r="AM125">
        <f t="shared" si="29"/>
        <v>0</v>
      </c>
      <c r="AN125">
        <f t="shared" si="30"/>
        <v>0</v>
      </c>
      <c r="AO125">
        <f t="shared" si="31"/>
        <v>0</v>
      </c>
    </row>
    <row r="126" spans="1:41" ht="12.75">
      <c r="A126">
        <v>3008910</v>
      </c>
      <c r="B126">
        <v>5</v>
      </c>
      <c r="C126" t="s">
        <v>985</v>
      </c>
      <c r="D126" t="s">
        <v>986</v>
      </c>
      <c r="E126" t="s">
        <v>451</v>
      </c>
      <c r="F126" s="35">
        <v>59725</v>
      </c>
      <c r="G126" s="3" t="s">
        <v>44</v>
      </c>
      <c r="H126">
        <v>4066834311</v>
      </c>
      <c r="I126" s="4">
        <v>6</v>
      </c>
      <c r="J126" s="4" t="s">
        <v>46</v>
      </c>
      <c r="K126" t="s">
        <v>46</v>
      </c>
      <c r="L126" s="36"/>
      <c r="M126" s="36">
        <v>676</v>
      </c>
      <c r="N126" s="36" t="s">
        <v>45</v>
      </c>
      <c r="O126" s="36" t="s">
        <v>46</v>
      </c>
      <c r="P126" s="37">
        <v>17.951425554</v>
      </c>
      <c r="Q126" t="s">
        <v>46</v>
      </c>
      <c r="R126" t="s">
        <v>46</v>
      </c>
      <c r="S126" t="s">
        <v>45</v>
      </c>
      <c r="T126" t="s">
        <v>46</v>
      </c>
      <c r="U126" s="36"/>
      <c r="V126" s="36">
        <v>82383</v>
      </c>
      <c r="W126" s="36">
        <v>8600</v>
      </c>
      <c r="X126" s="36">
        <v>9904</v>
      </c>
      <c r="Y126" s="36">
        <v>8066</v>
      </c>
      <c r="Z126">
        <f t="shared" si="16"/>
        <v>0</v>
      </c>
      <c r="AA126">
        <f t="shared" si="17"/>
        <v>1</v>
      </c>
      <c r="AB126">
        <f t="shared" si="18"/>
        <v>0</v>
      </c>
      <c r="AC126">
        <f t="shared" si="19"/>
        <v>0</v>
      </c>
      <c r="AD126">
        <f t="shared" si="20"/>
        <v>0</v>
      </c>
      <c r="AE126">
        <f t="shared" si="21"/>
        <v>0</v>
      </c>
      <c r="AF126" s="38">
        <f t="shared" si="22"/>
        <v>0</v>
      </c>
      <c r="AG126" s="38">
        <f t="shared" si="23"/>
        <v>0</v>
      </c>
      <c r="AH126" s="38">
        <f t="shared" si="24"/>
        <v>0</v>
      </c>
      <c r="AI126">
        <f t="shared" si="25"/>
        <v>1</v>
      </c>
      <c r="AJ126">
        <f t="shared" si="26"/>
        <v>0</v>
      </c>
      <c r="AK126">
        <f t="shared" si="27"/>
        <v>0</v>
      </c>
      <c r="AL126">
        <f t="shared" si="28"/>
        <v>0</v>
      </c>
      <c r="AM126">
        <f t="shared" si="29"/>
        <v>0</v>
      </c>
      <c r="AN126">
        <f t="shared" si="30"/>
        <v>0</v>
      </c>
      <c r="AO126">
        <f t="shared" si="31"/>
        <v>0</v>
      </c>
    </row>
    <row r="127" spans="1:41" ht="12.75">
      <c r="A127">
        <v>3009000</v>
      </c>
      <c r="B127">
        <v>843</v>
      </c>
      <c r="C127" t="s">
        <v>327</v>
      </c>
      <c r="D127" t="s">
        <v>328</v>
      </c>
      <c r="E127" t="s">
        <v>329</v>
      </c>
      <c r="F127" s="35">
        <v>59727</v>
      </c>
      <c r="G127" s="3" t="s">
        <v>44</v>
      </c>
      <c r="H127">
        <v>4062673406</v>
      </c>
      <c r="I127" s="4">
        <v>7</v>
      </c>
      <c r="J127" s="4" t="s">
        <v>45</v>
      </c>
      <c r="K127" t="s">
        <v>46</v>
      </c>
      <c r="L127" s="36"/>
      <c r="M127" s="36">
        <v>13</v>
      </c>
      <c r="N127" s="36" t="s">
        <v>46</v>
      </c>
      <c r="O127" s="36" t="s">
        <v>45</v>
      </c>
      <c r="P127" s="37">
        <v>12</v>
      </c>
      <c r="Q127" t="s">
        <v>46</v>
      </c>
      <c r="R127" t="s">
        <v>46</v>
      </c>
      <c r="S127" t="s">
        <v>45</v>
      </c>
      <c r="T127" t="s">
        <v>46</v>
      </c>
      <c r="U127" s="36"/>
      <c r="V127" s="36">
        <v>1134</v>
      </c>
      <c r="W127" s="36">
        <v>0</v>
      </c>
      <c r="X127" s="36">
        <v>75</v>
      </c>
      <c r="Y127" s="36">
        <v>590</v>
      </c>
      <c r="Z127">
        <f t="shared" si="16"/>
        <v>1</v>
      </c>
      <c r="AA127">
        <f t="shared" si="17"/>
        <v>1</v>
      </c>
      <c r="AB127">
        <f t="shared" si="18"/>
        <v>0</v>
      </c>
      <c r="AC127">
        <f t="shared" si="19"/>
        <v>0</v>
      </c>
      <c r="AD127">
        <f t="shared" si="20"/>
        <v>0</v>
      </c>
      <c r="AE127">
        <f t="shared" si="21"/>
        <v>0</v>
      </c>
      <c r="AF127" s="38" t="str">
        <f t="shared" si="22"/>
        <v>SRSA</v>
      </c>
      <c r="AG127" s="38">
        <f t="shared" si="23"/>
        <v>0</v>
      </c>
      <c r="AH127" s="38">
        <f t="shared" si="24"/>
        <v>0</v>
      </c>
      <c r="AI127">
        <f t="shared" si="25"/>
        <v>1</v>
      </c>
      <c r="AJ127">
        <f t="shared" si="26"/>
        <v>0</v>
      </c>
      <c r="AK127">
        <f t="shared" si="27"/>
        <v>0</v>
      </c>
      <c r="AL127">
        <f t="shared" si="28"/>
        <v>0</v>
      </c>
      <c r="AM127">
        <f t="shared" si="29"/>
        <v>0</v>
      </c>
      <c r="AN127">
        <f t="shared" si="30"/>
        <v>0</v>
      </c>
      <c r="AO127">
        <f t="shared" si="31"/>
        <v>0</v>
      </c>
    </row>
    <row r="128" spans="1:41" ht="12.75">
      <c r="A128">
        <v>3009030</v>
      </c>
      <c r="B128">
        <v>809</v>
      </c>
      <c r="C128" t="s">
        <v>330</v>
      </c>
      <c r="D128" t="s">
        <v>242</v>
      </c>
      <c r="E128" t="s">
        <v>331</v>
      </c>
      <c r="F128" s="35">
        <v>59831</v>
      </c>
      <c r="G128" s="3" t="s">
        <v>44</v>
      </c>
      <c r="H128">
        <v>4062463566</v>
      </c>
      <c r="I128" s="4">
        <v>7</v>
      </c>
      <c r="J128" s="4" t="s">
        <v>45</v>
      </c>
      <c r="K128" t="s">
        <v>46</v>
      </c>
      <c r="L128" s="36"/>
      <c r="M128" s="36">
        <v>84</v>
      </c>
      <c r="N128" s="36" t="s">
        <v>45</v>
      </c>
      <c r="O128" s="36" t="s">
        <v>45</v>
      </c>
      <c r="P128" s="37">
        <v>43.28358209</v>
      </c>
      <c r="Q128" t="s">
        <v>45</v>
      </c>
      <c r="R128" t="s">
        <v>46</v>
      </c>
      <c r="S128" t="s">
        <v>45</v>
      </c>
      <c r="T128" t="s">
        <v>46</v>
      </c>
      <c r="U128" s="36"/>
      <c r="V128" s="36">
        <v>10596</v>
      </c>
      <c r="W128" s="36">
        <v>1530</v>
      </c>
      <c r="X128" s="36">
        <v>1399</v>
      </c>
      <c r="Y128" s="36">
        <v>1008</v>
      </c>
      <c r="Z128">
        <f t="shared" si="16"/>
        <v>1</v>
      </c>
      <c r="AA128">
        <f t="shared" si="17"/>
        <v>1</v>
      </c>
      <c r="AB128">
        <f t="shared" si="18"/>
        <v>0</v>
      </c>
      <c r="AC128">
        <f t="shared" si="19"/>
        <v>0</v>
      </c>
      <c r="AD128">
        <f t="shared" si="20"/>
        <v>0</v>
      </c>
      <c r="AE128">
        <f t="shared" si="21"/>
        <v>0</v>
      </c>
      <c r="AF128" s="38" t="str">
        <f t="shared" si="22"/>
        <v>SRSA</v>
      </c>
      <c r="AG128" s="38">
        <f t="shared" si="23"/>
        <v>0</v>
      </c>
      <c r="AH128" s="38">
        <f t="shared" si="24"/>
        <v>0</v>
      </c>
      <c r="AI128">
        <f t="shared" si="25"/>
        <v>1</v>
      </c>
      <c r="AJ128">
        <f t="shared" si="26"/>
        <v>1</v>
      </c>
      <c r="AK128" t="str">
        <f t="shared" si="27"/>
        <v>Initial</v>
      </c>
      <c r="AL128" t="str">
        <f t="shared" si="28"/>
        <v>SRSA</v>
      </c>
      <c r="AM128">
        <f t="shared" si="29"/>
        <v>0</v>
      </c>
      <c r="AN128">
        <f t="shared" si="30"/>
        <v>0</v>
      </c>
      <c r="AO128">
        <f t="shared" si="31"/>
        <v>0</v>
      </c>
    </row>
    <row r="129" spans="1:41" ht="12.75">
      <c r="A129">
        <v>3009090</v>
      </c>
      <c r="B129">
        <v>647</v>
      </c>
      <c r="C129" t="s">
        <v>332</v>
      </c>
      <c r="D129" t="s">
        <v>333</v>
      </c>
      <c r="E129" t="s">
        <v>334</v>
      </c>
      <c r="F129" s="35">
        <v>59524</v>
      </c>
      <c r="G129" s="3" t="s">
        <v>44</v>
      </c>
      <c r="H129">
        <v>4063834361</v>
      </c>
      <c r="I129" s="4">
        <v>7</v>
      </c>
      <c r="J129" s="4" t="s">
        <v>45</v>
      </c>
      <c r="K129" t="s">
        <v>46</v>
      </c>
      <c r="L129" s="36"/>
      <c r="M129" s="36">
        <v>43</v>
      </c>
      <c r="N129" s="36" t="s">
        <v>45</v>
      </c>
      <c r="O129" s="36" t="s">
        <v>45</v>
      </c>
      <c r="P129" s="37">
        <v>29.850746269</v>
      </c>
      <c r="Q129" t="s">
        <v>45</v>
      </c>
      <c r="R129" t="s">
        <v>46</v>
      </c>
      <c r="S129" t="s">
        <v>45</v>
      </c>
      <c r="T129" t="s">
        <v>46</v>
      </c>
      <c r="U129" s="36"/>
      <c r="V129" s="36">
        <v>10993</v>
      </c>
      <c r="W129" s="36">
        <v>2126</v>
      </c>
      <c r="X129" s="36">
        <v>1769</v>
      </c>
      <c r="Y129" s="36">
        <v>1012</v>
      </c>
      <c r="Z129">
        <f t="shared" si="16"/>
        <v>1</v>
      </c>
      <c r="AA129">
        <f t="shared" si="17"/>
        <v>1</v>
      </c>
      <c r="AB129">
        <f t="shared" si="18"/>
        <v>0</v>
      </c>
      <c r="AC129">
        <f t="shared" si="19"/>
        <v>0</v>
      </c>
      <c r="AD129">
        <f t="shared" si="20"/>
        <v>0</v>
      </c>
      <c r="AE129">
        <f t="shared" si="21"/>
        <v>0</v>
      </c>
      <c r="AF129" s="38" t="str">
        <f t="shared" si="22"/>
        <v>SRSA</v>
      </c>
      <c r="AG129" s="38">
        <f t="shared" si="23"/>
        <v>0</v>
      </c>
      <c r="AH129" s="38">
        <f t="shared" si="24"/>
        <v>0</v>
      </c>
      <c r="AI129">
        <f t="shared" si="25"/>
        <v>1</v>
      </c>
      <c r="AJ129">
        <f t="shared" si="26"/>
        <v>1</v>
      </c>
      <c r="AK129" t="str">
        <f t="shared" si="27"/>
        <v>Initial</v>
      </c>
      <c r="AL129" t="str">
        <f t="shared" si="28"/>
        <v>SRSA</v>
      </c>
      <c r="AM129">
        <f t="shared" si="29"/>
        <v>0</v>
      </c>
      <c r="AN129">
        <f t="shared" si="30"/>
        <v>0</v>
      </c>
      <c r="AO129">
        <f t="shared" si="31"/>
        <v>0</v>
      </c>
    </row>
    <row r="130" spans="1:41" ht="12.75">
      <c r="A130">
        <v>3009120</v>
      </c>
      <c r="B130">
        <v>648</v>
      </c>
      <c r="C130" t="s">
        <v>335</v>
      </c>
      <c r="D130" t="s">
        <v>333</v>
      </c>
      <c r="E130" t="s">
        <v>334</v>
      </c>
      <c r="F130" s="35">
        <v>59524</v>
      </c>
      <c r="G130" s="3" t="s">
        <v>44</v>
      </c>
      <c r="H130">
        <v>4063834361</v>
      </c>
      <c r="I130" s="4">
        <v>7</v>
      </c>
      <c r="J130" s="4" t="s">
        <v>45</v>
      </c>
      <c r="K130" t="s">
        <v>46</v>
      </c>
      <c r="L130" s="36"/>
      <c r="M130" s="36">
        <v>30</v>
      </c>
      <c r="N130" s="36" t="s">
        <v>45</v>
      </c>
      <c r="O130" s="36" t="s">
        <v>45</v>
      </c>
      <c r="P130" s="37">
        <v>41.176470588</v>
      </c>
      <c r="Q130" t="s">
        <v>45</v>
      </c>
      <c r="R130" t="s">
        <v>46</v>
      </c>
      <c r="S130" t="s">
        <v>45</v>
      </c>
      <c r="T130" t="s">
        <v>46</v>
      </c>
      <c r="U130" s="36"/>
      <c r="V130" s="36">
        <v>5007</v>
      </c>
      <c r="W130" s="36">
        <v>864</v>
      </c>
      <c r="X130" s="36">
        <v>746</v>
      </c>
      <c r="Y130" s="36">
        <v>488</v>
      </c>
      <c r="Z130">
        <f t="shared" si="16"/>
        <v>1</v>
      </c>
      <c r="AA130">
        <f t="shared" si="17"/>
        <v>1</v>
      </c>
      <c r="AB130">
        <f t="shared" si="18"/>
        <v>0</v>
      </c>
      <c r="AC130">
        <f t="shared" si="19"/>
        <v>0</v>
      </c>
      <c r="AD130">
        <f t="shared" si="20"/>
        <v>0</v>
      </c>
      <c r="AE130">
        <f t="shared" si="21"/>
        <v>0</v>
      </c>
      <c r="AF130" s="38" t="str">
        <f t="shared" si="22"/>
        <v>SRSA</v>
      </c>
      <c r="AG130" s="38">
        <f t="shared" si="23"/>
        <v>0</v>
      </c>
      <c r="AH130" s="38">
        <f t="shared" si="24"/>
        <v>0</v>
      </c>
      <c r="AI130">
        <f t="shared" si="25"/>
        <v>1</v>
      </c>
      <c r="AJ130">
        <f t="shared" si="26"/>
        <v>1</v>
      </c>
      <c r="AK130" t="str">
        <f t="shared" si="27"/>
        <v>Initial</v>
      </c>
      <c r="AL130" t="str">
        <f t="shared" si="28"/>
        <v>SRSA</v>
      </c>
      <c r="AM130">
        <f t="shared" si="29"/>
        <v>0</v>
      </c>
      <c r="AN130">
        <f t="shared" si="30"/>
        <v>0</v>
      </c>
      <c r="AO130">
        <f t="shared" si="31"/>
        <v>0</v>
      </c>
    </row>
    <row r="131" spans="1:41" ht="12.75">
      <c r="A131">
        <v>3009180</v>
      </c>
      <c r="B131">
        <v>419</v>
      </c>
      <c r="C131" t="s">
        <v>336</v>
      </c>
      <c r="D131" t="s">
        <v>337</v>
      </c>
      <c r="E131" t="s">
        <v>338</v>
      </c>
      <c r="F131" s="35">
        <v>59832</v>
      </c>
      <c r="G131" s="3" t="s">
        <v>44</v>
      </c>
      <c r="H131">
        <v>4062883281</v>
      </c>
      <c r="I131" s="4">
        <v>7</v>
      </c>
      <c r="J131" s="4" t="s">
        <v>45</v>
      </c>
      <c r="K131" t="s">
        <v>46</v>
      </c>
      <c r="L131" s="36"/>
      <c r="M131" s="36">
        <v>113</v>
      </c>
      <c r="N131" s="36" t="s">
        <v>45</v>
      </c>
      <c r="O131" s="36" t="s">
        <v>45</v>
      </c>
      <c r="P131" s="37">
        <v>17.322834646</v>
      </c>
      <c r="Q131" t="s">
        <v>46</v>
      </c>
      <c r="R131" t="s">
        <v>46</v>
      </c>
      <c r="S131" t="s">
        <v>45</v>
      </c>
      <c r="T131" t="s">
        <v>46</v>
      </c>
      <c r="U131" s="36"/>
      <c r="V131" s="36">
        <v>9593</v>
      </c>
      <c r="W131" s="36">
        <v>1016</v>
      </c>
      <c r="X131" s="36">
        <v>1405</v>
      </c>
      <c r="Y131" s="36">
        <v>1328</v>
      </c>
      <c r="Z131">
        <f t="shared" si="16"/>
        <v>1</v>
      </c>
      <c r="AA131">
        <f t="shared" si="17"/>
        <v>1</v>
      </c>
      <c r="AB131">
        <f t="shared" si="18"/>
        <v>0</v>
      </c>
      <c r="AC131">
        <f t="shared" si="19"/>
        <v>0</v>
      </c>
      <c r="AD131">
        <f t="shared" si="20"/>
        <v>0</v>
      </c>
      <c r="AE131">
        <f t="shared" si="21"/>
        <v>0</v>
      </c>
      <c r="AF131" s="38" t="str">
        <f t="shared" si="22"/>
        <v>SRSA</v>
      </c>
      <c r="AG131" s="38">
        <f t="shared" si="23"/>
        <v>0</v>
      </c>
      <c r="AH131" s="38">
        <f t="shared" si="24"/>
        <v>0</v>
      </c>
      <c r="AI131">
        <f t="shared" si="25"/>
        <v>1</v>
      </c>
      <c r="AJ131">
        <f t="shared" si="26"/>
        <v>0</v>
      </c>
      <c r="AK131">
        <f t="shared" si="27"/>
        <v>0</v>
      </c>
      <c r="AL131">
        <f t="shared" si="28"/>
        <v>0</v>
      </c>
      <c r="AM131">
        <f t="shared" si="29"/>
        <v>0</v>
      </c>
      <c r="AN131">
        <f t="shared" si="30"/>
        <v>0</v>
      </c>
      <c r="AO131">
        <f t="shared" si="31"/>
        <v>0</v>
      </c>
    </row>
    <row r="132" spans="1:41" ht="12.75">
      <c r="A132">
        <v>3009210</v>
      </c>
      <c r="B132">
        <v>420</v>
      </c>
      <c r="C132" t="s">
        <v>339</v>
      </c>
      <c r="D132" t="s">
        <v>337</v>
      </c>
      <c r="E132" t="s">
        <v>338</v>
      </c>
      <c r="F132" s="35">
        <v>59832</v>
      </c>
      <c r="G132" s="3" t="s">
        <v>44</v>
      </c>
      <c r="H132">
        <v>4062883281</v>
      </c>
      <c r="I132" s="4">
        <v>7</v>
      </c>
      <c r="J132" s="4" t="s">
        <v>45</v>
      </c>
      <c r="K132" t="s">
        <v>46</v>
      </c>
      <c r="L132" s="36"/>
      <c r="M132" s="36">
        <v>84</v>
      </c>
      <c r="N132" s="36" t="s">
        <v>45</v>
      </c>
      <c r="O132" s="36" t="s">
        <v>45</v>
      </c>
      <c r="P132" s="37">
        <v>25.454545455</v>
      </c>
      <c r="Q132" t="s">
        <v>45</v>
      </c>
      <c r="R132" t="s">
        <v>46</v>
      </c>
      <c r="S132" t="s">
        <v>45</v>
      </c>
      <c r="T132" t="s">
        <v>46</v>
      </c>
      <c r="U132" s="36"/>
      <c r="V132" s="36">
        <v>6522</v>
      </c>
      <c r="W132" s="36">
        <v>664</v>
      </c>
      <c r="X132" s="36">
        <v>873</v>
      </c>
      <c r="Y132" s="36">
        <v>836</v>
      </c>
      <c r="Z132">
        <f t="shared" si="16"/>
        <v>1</v>
      </c>
      <c r="AA132">
        <f t="shared" si="17"/>
        <v>1</v>
      </c>
      <c r="AB132">
        <f t="shared" si="18"/>
        <v>0</v>
      </c>
      <c r="AC132">
        <f t="shared" si="19"/>
        <v>0</v>
      </c>
      <c r="AD132">
        <f t="shared" si="20"/>
        <v>0</v>
      </c>
      <c r="AE132">
        <f t="shared" si="21"/>
        <v>0</v>
      </c>
      <c r="AF132" s="38" t="str">
        <f t="shared" si="22"/>
        <v>SRSA</v>
      </c>
      <c r="AG132" s="38">
        <f t="shared" si="23"/>
        <v>0</v>
      </c>
      <c r="AH132" s="38">
        <f t="shared" si="24"/>
        <v>0</v>
      </c>
      <c r="AI132">
        <f t="shared" si="25"/>
        <v>1</v>
      </c>
      <c r="AJ132">
        <f t="shared" si="26"/>
        <v>1</v>
      </c>
      <c r="AK132" t="str">
        <f t="shared" si="27"/>
        <v>Initial</v>
      </c>
      <c r="AL132" t="str">
        <f t="shared" si="28"/>
        <v>SRSA</v>
      </c>
      <c r="AM132">
        <f t="shared" si="29"/>
        <v>0</v>
      </c>
      <c r="AN132">
        <f t="shared" si="30"/>
        <v>0</v>
      </c>
      <c r="AO132">
        <f t="shared" si="31"/>
        <v>0</v>
      </c>
    </row>
    <row r="133" spans="1:41" ht="12.75">
      <c r="A133">
        <v>3009330</v>
      </c>
      <c r="B133">
        <v>671</v>
      </c>
      <c r="C133" t="s">
        <v>340</v>
      </c>
      <c r="D133" t="s">
        <v>341</v>
      </c>
      <c r="E133" t="s">
        <v>342</v>
      </c>
      <c r="F133" s="35">
        <v>59432</v>
      </c>
      <c r="G133" s="3">
        <v>149</v>
      </c>
      <c r="H133">
        <v>4064723291</v>
      </c>
      <c r="I133" s="4">
        <v>7</v>
      </c>
      <c r="J133" s="4" t="s">
        <v>45</v>
      </c>
      <c r="K133" t="s">
        <v>46</v>
      </c>
      <c r="L133" s="36"/>
      <c r="M133" s="36">
        <v>13</v>
      </c>
      <c r="N133" s="36" t="s">
        <v>45</v>
      </c>
      <c r="O133" s="36" t="s">
        <v>45</v>
      </c>
      <c r="P133" s="37">
        <v>52.43902439</v>
      </c>
      <c r="Q133" t="s">
        <v>45</v>
      </c>
      <c r="R133" t="s">
        <v>46</v>
      </c>
      <c r="S133" t="s">
        <v>45</v>
      </c>
      <c r="T133" t="s">
        <v>46</v>
      </c>
      <c r="U133" s="36"/>
      <c r="V133" s="36">
        <v>5788</v>
      </c>
      <c r="W133" s="36">
        <v>714</v>
      </c>
      <c r="X133" s="36">
        <v>722</v>
      </c>
      <c r="Y133" s="36">
        <v>660</v>
      </c>
      <c r="Z133">
        <f aca="true" t="shared" si="32" ref="Z133:Z196">IF(OR(J133="YES",L133="YES"),1,0)</f>
        <v>1</v>
      </c>
      <c r="AA133">
        <f aca="true" t="shared" si="33" ref="AA133:AA196">IF(OR(M133&lt;600,N133="YES"),1,0)</f>
        <v>1</v>
      </c>
      <c r="AB133">
        <f aca="true" t="shared" si="34" ref="AB133:AB196">IF(AND(OR(J133="YES",L133="YES"),(Z133=0)),"Trouble",0)</f>
        <v>0</v>
      </c>
      <c r="AC133">
        <f aca="true" t="shared" si="35" ref="AC133:AC196">IF(AND(OR(M133&lt;600,N133="YES"),(AA133=0)),"Trouble",0)</f>
        <v>0</v>
      </c>
      <c r="AD133">
        <f aca="true" t="shared" si="36" ref="AD133:AD196">IF(AND(AND(J133="NO",L133="NO"),(O133="YES")),"Trouble",0)</f>
        <v>0</v>
      </c>
      <c r="AE133">
        <f aca="true" t="shared" si="37" ref="AE133:AE196">IF(AND(AND(M133&gt;=600,N133="NO"),(O133="YES")),"Trouble",0)</f>
        <v>0</v>
      </c>
      <c r="AF133" s="38" t="str">
        <f aca="true" t="shared" si="38" ref="AF133:AF196">IF(AND(Z133=1,AA133=1),"SRSA",0)</f>
        <v>SRSA</v>
      </c>
      <c r="AG133" s="38">
        <f aca="true" t="shared" si="39" ref="AG133:AG196">IF(AND(AF133=0,O133="YES"),"Trouble",0)</f>
        <v>0</v>
      </c>
      <c r="AH133" s="38">
        <f aca="true" t="shared" si="40" ref="AH133:AH196">IF(AND(AF133="SRSA",O133="NO"),"Trouble",0)</f>
        <v>0</v>
      </c>
      <c r="AI133">
        <f aca="true" t="shared" si="41" ref="AI133:AI196">IF(S133="YES",1,0)</f>
        <v>1</v>
      </c>
      <c r="AJ133">
        <f aca="true" t="shared" si="42" ref="AJ133:AJ196">IF(P133&gt;=20,1,0)</f>
        <v>1</v>
      </c>
      <c r="AK133" t="str">
        <f aca="true" t="shared" si="43" ref="AK133:AK196">IF(AND(AI133=1,AJ133=1),"Initial",0)</f>
        <v>Initial</v>
      </c>
      <c r="AL133" t="str">
        <f aca="true" t="shared" si="44" ref="AL133:AL196">IF(AND(AF133="SRSA",AK133="Initial"),"SRSA",0)</f>
        <v>SRSA</v>
      </c>
      <c r="AM133">
        <f aca="true" t="shared" si="45" ref="AM133:AM196">IF(AND(AK133="Initial",AL133=0),"RLIS",0)</f>
        <v>0</v>
      </c>
      <c r="AN133">
        <f aca="true" t="shared" si="46" ref="AN133:AN196">IF(AND(AM133=0,U133="YES"),"Trouble",0)</f>
        <v>0</v>
      </c>
      <c r="AO133">
        <f aca="true" t="shared" si="47" ref="AO133:AO196">IF(AND(U133="NO",AM133="RLIS"),"Trouble",0)</f>
        <v>0</v>
      </c>
    </row>
    <row r="134" spans="1:41" ht="12.75">
      <c r="A134">
        <v>3009390</v>
      </c>
      <c r="B134">
        <v>893</v>
      </c>
      <c r="C134" t="s">
        <v>343</v>
      </c>
      <c r="D134" t="s">
        <v>344</v>
      </c>
      <c r="E134" t="s">
        <v>345</v>
      </c>
      <c r="F134" s="35">
        <v>59433</v>
      </c>
      <c r="G134" s="3">
        <v>9670</v>
      </c>
      <c r="H134">
        <v>4064763201</v>
      </c>
      <c r="I134" s="4">
        <v>7</v>
      </c>
      <c r="J134" s="4" t="s">
        <v>45</v>
      </c>
      <c r="K134" t="s">
        <v>46</v>
      </c>
      <c r="L134" s="36"/>
      <c r="M134" s="36">
        <v>112</v>
      </c>
      <c r="N134" s="36" t="s">
        <v>45</v>
      </c>
      <c r="O134" s="36" t="s">
        <v>45</v>
      </c>
      <c r="P134" s="37">
        <v>10.218978102</v>
      </c>
      <c r="Q134" t="s">
        <v>46</v>
      </c>
      <c r="R134" t="s">
        <v>45</v>
      </c>
      <c r="S134" t="s">
        <v>45</v>
      </c>
      <c r="T134" t="s">
        <v>46</v>
      </c>
      <c r="U134" s="36"/>
      <c r="V134" s="36">
        <v>16123</v>
      </c>
      <c r="W134" s="36">
        <v>1989</v>
      </c>
      <c r="X134" s="36">
        <v>1893</v>
      </c>
      <c r="Y134" s="36">
        <v>1603</v>
      </c>
      <c r="Z134">
        <f t="shared" si="32"/>
        <v>1</v>
      </c>
      <c r="AA134">
        <f t="shared" si="33"/>
        <v>1</v>
      </c>
      <c r="AB134">
        <f t="shared" si="34"/>
        <v>0</v>
      </c>
      <c r="AC134">
        <f t="shared" si="35"/>
        <v>0</v>
      </c>
      <c r="AD134">
        <f t="shared" si="36"/>
        <v>0</v>
      </c>
      <c r="AE134">
        <f t="shared" si="37"/>
        <v>0</v>
      </c>
      <c r="AF134" s="38" t="str">
        <f t="shared" si="38"/>
        <v>SRSA</v>
      </c>
      <c r="AG134" s="38">
        <f t="shared" si="39"/>
        <v>0</v>
      </c>
      <c r="AH134" s="38">
        <f t="shared" si="40"/>
        <v>0</v>
      </c>
      <c r="AI134">
        <f t="shared" si="41"/>
        <v>1</v>
      </c>
      <c r="AJ134">
        <f t="shared" si="42"/>
        <v>0</v>
      </c>
      <c r="AK134">
        <f t="shared" si="43"/>
        <v>0</v>
      </c>
      <c r="AL134">
        <f t="shared" si="44"/>
        <v>0</v>
      </c>
      <c r="AM134">
        <f t="shared" si="45"/>
        <v>0</v>
      </c>
      <c r="AN134">
        <f t="shared" si="46"/>
        <v>0</v>
      </c>
      <c r="AO134">
        <f t="shared" si="47"/>
        <v>0</v>
      </c>
    </row>
    <row r="135" spans="1:41" ht="12.75">
      <c r="A135">
        <v>3009510</v>
      </c>
      <c r="B135">
        <v>404</v>
      </c>
      <c r="C135" t="s">
        <v>346</v>
      </c>
      <c r="D135" t="s">
        <v>347</v>
      </c>
      <c r="E135" t="s">
        <v>348</v>
      </c>
      <c r="F135" s="35">
        <v>59434</v>
      </c>
      <c r="G135" s="3" t="s">
        <v>44</v>
      </c>
      <c r="H135">
        <v>4062265543</v>
      </c>
      <c r="I135" s="4">
        <v>7</v>
      </c>
      <c r="J135" s="4" t="s">
        <v>45</v>
      </c>
      <c r="K135" t="s">
        <v>46</v>
      </c>
      <c r="L135" s="36"/>
      <c r="M135" s="36">
        <v>43</v>
      </c>
      <c r="N135" s="36" t="s">
        <v>45</v>
      </c>
      <c r="O135" s="36" t="s">
        <v>45</v>
      </c>
      <c r="P135" s="37">
        <v>22</v>
      </c>
      <c r="Q135" t="s">
        <v>45</v>
      </c>
      <c r="R135" t="s">
        <v>46</v>
      </c>
      <c r="S135" t="s">
        <v>45</v>
      </c>
      <c r="T135" t="s">
        <v>46</v>
      </c>
      <c r="U135" s="36"/>
      <c r="V135" s="36">
        <v>7942</v>
      </c>
      <c r="W135" s="36">
        <v>935</v>
      </c>
      <c r="X135" s="36">
        <v>993</v>
      </c>
      <c r="Y135" s="36">
        <v>898</v>
      </c>
      <c r="Z135">
        <f t="shared" si="32"/>
        <v>1</v>
      </c>
      <c r="AA135">
        <f t="shared" si="33"/>
        <v>1</v>
      </c>
      <c r="AB135">
        <f t="shared" si="34"/>
        <v>0</v>
      </c>
      <c r="AC135">
        <f t="shared" si="35"/>
        <v>0</v>
      </c>
      <c r="AD135">
        <f t="shared" si="36"/>
        <v>0</v>
      </c>
      <c r="AE135">
        <f t="shared" si="37"/>
        <v>0</v>
      </c>
      <c r="AF135" s="38" t="str">
        <f t="shared" si="38"/>
        <v>SRSA</v>
      </c>
      <c r="AG135" s="38">
        <f t="shared" si="39"/>
        <v>0</v>
      </c>
      <c r="AH135" s="38">
        <f t="shared" si="40"/>
        <v>0</v>
      </c>
      <c r="AI135">
        <f t="shared" si="41"/>
        <v>1</v>
      </c>
      <c r="AJ135">
        <f t="shared" si="42"/>
        <v>1</v>
      </c>
      <c r="AK135" t="str">
        <f t="shared" si="43"/>
        <v>Initial</v>
      </c>
      <c r="AL135" t="str">
        <f t="shared" si="44"/>
        <v>SRSA</v>
      </c>
      <c r="AM135">
        <f t="shared" si="45"/>
        <v>0</v>
      </c>
      <c r="AN135">
        <f t="shared" si="46"/>
        <v>0</v>
      </c>
      <c r="AO135">
        <f t="shared" si="47"/>
        <v>0</v>
      </c>
    </row>
    <row r="136" spans="1:41" ht="12.75">
      <c r="A136">
        <v>3009560</v>
      </c>
      <c r="B136">
        <v>492</v>
      </c>
      <c r="C136" t="s">
        <v>987</v>
      </c>
      <c r="D136" t="s">
        <v>988</v>
      </c>
      <c r="E136" t="s">
        <v>989</v>
      </c>
      <c r="F136" s="35">
        <v>59635</v>
      </c>
      <c r="G136" s="3" t="s">
        <v>44</v>
      </c>
      <c r="H136">
        <v>4062276631</v>
      </c>
      <c r="I136" s="4">
        <v>7</v>
      </c>
      <c r="J136" s="4" t="s">
        <v>45</v>
      </c>
      <c r="K136" t="s">
        <v>46</v>
      </c>
      <c r="L136" s="36"/>
      <c r="M136" s="36">
        <v>995</v>
      </c>
      <c r="N136" s="36" t="s">
        <v>46</v>
      </c>
      <c r="O136" s="36" t="s">
        <v>46</v>
      </c>
      <c r="P136" s="37">
        <v>8.7060702875</v>
      </c>
      <c r="Q136" t="s">
        <v>46</v>
      </c>
      <c r="R136" t="s">
        <v>46</v>
      </c>
      <c r="S136" t="s">
        <v>45</v>
      </c>
      <c r="T136" t="s">
        <v>46</v>
      </c>
      <c r="U136" s="36"/>
      <c r="V136" s="36">
        <v>75374</v>
      </c>
      <c r="W136" s="36">
        <v>7725</v>
      </c>
      <c r="X136" s="36">
        <v>10049</v>
      </c>
      <c r="Y136" s="36">
        <v>10320</v>
      </c>
      <c r="Z136">
        <f t="shared" si="32"/>
        <v>1</v>
      </c>
      <c r="AA136">
        <f t="shared" si="33"/>
        <v>0</v>
      </c>
      <c r="AB136">
        <f t="shared" si="34"/>
        <v>0</v>
      </c>
      <c r="AC136">
        <f t="shared" si="35"/>
        <v>0</v>
      </c>
      <c r="AD136">
        <f t="shared" si="36"/>
        <v>0</v>
      </c>
      <c r="AE136">
        <f t="shared" si="37"/>
        <v>0</v>
      </c>
      <c r="AF136" s="38">
        <f t="shared" si="38"/>
        <v>0</v>
      </c>
      <c r="AG136" s="38">
        <f t="shared" si="39"/>
        <v>0</v>
      </c>
      <c r="AH136" s="38">
        <f t="shared" si="40"/>
        <v>0</v>
      </c>
      <c r="AI136">
        <f t="shared" si="41"/>
        <v>1</v>
      </c>
      <c r="AJ136">
        <f t="shared" si="42"/>
        <v>0</v>
      </c>
      <c r="AK136">
        <f t="shared" si="43"/>
        <v>0</v>
      </c>
      <c r="AL136">
        <f t="shared" si="44"/>
        <v>0</v>
      </c>
      <c r="AM136">
        <f t="shared" si="45"/>
        <v>0</v>
      </c>
      <c r="AN136">
        <f t="shared" si="46"/>
        <v>0</v>
      </c>
      <c r="AO136">
        <f t="shared" si="47"/>
        <v>0</v>
      </c>
    </row>
    <row r="137" spans="1:41" ht="12.75">
      <c r="A137">
        <v>3009600</v>
      </c>
      <c r="B137">
        <v>73</v>
      </c>
      <c r="C137" t="s">
        <v>349</v>
      </c>
      <c r="D137" t="s">
        <v>350</v>
      </c>
      <c r="E137" t="s">
        <v>351</v>
      </c>
      <c r="F137" s="35">
        <v>59026</v>
      </c>
      <c r="G137" s="3" t="s">
        <v>44</v>
      </c>
      <c r="H137">
        <v>4069623439</v>
      </c>
      <c r="I137" s="4">
        <v>7</v>
      </c>
      <c r="J137" s="4" t="s">
        <v>45</v>
      </c>
      <c r="K137" t="s">
        <v>46</v>
      </c>
      <c r="L137" s="36"/>
      <c r="M137" s="36">
        <v>25</v>
      </c>
      <c r="N137" s="36" t="s">
        <v>45</v>
      </c>
      <c r="O137" s="36" t="s">
        <v>45</v>
      </c>
      <c r="P137" s="37">
        <v>27.272727273</v>
      </c>
      <c r="Q137" t="s">
        <v>45</v>
      </c>
      <c r="R137" t="s">
        <v>45</v>
      </c>
      <c r="S137" t="s">
        <v>45</v>
      </c>
      <c r="T137" t="s">
        <v>46</v>
      </c>
      <c r="U137" s="36"/>
      <c r="V137" s="36">
        <v>1030</v>
      </c>
      <c r="W137" s="36">
        <v>0</v>
      </c>
      <c r="X137" s="36">
        <v>71</v>
      </c>
      <c r="Y137" s="36">
        <v>578</v>
      </c>
      <c r="Z137">
        <f t="shared" si="32"/>
        <v>1</v>
      </c>
      <c r="AA137">
        <f t="shared" si="33"/>
        <v>1</v>
      </c>
      <c r="AB137">
        <f t="shared" si="34"/>
        <v>0</v>
      </c>
      <c r="AC137">
        <f t="shared" si="35"/>
        <v>0</v>
      </c>
      <c r="AD137">
        <f t="shared" si="36"/>
        <v>0</v>
      </c>
      <c r="AE137">
        <f t="shared" si="37"/>
        <v>0</v>
      </c>
      <c r="AF137" s="38" t="str">
        <f t="shared" si="38"/>
        <v>SRSA</v>
      </c>
      <c r="AG137" s="38">
        <f t="shared" si="39"/>
        <v>0</v>
      </c>
      <c r="AH137" s="38">
        <f t="shared" si="40"/>
        <v>0</v>
      </c>
      <c r="AI137">
        <f t="shared" si="41"/>
        <v>1</v>
      </c>
      <c r="AJ137">
        <f t="shared" si="42"/>
        <v>1</v>
      </c>
      <c r="AK137" t="str">
        <f t="shared" si="43"/>
        <v>Initial</v>
      </c>
      <c r="AL137" t="str">
        <f t="shared" si="44"/>
        <v>SRSA</v>
      </c>
      <c r="AM137">
        <f t="shared" si="45"/>
        <v>0</v>
      </c>
      <c r="AN137">
        <f t="shared" si="46"/>
        <v>0</v>
      </c>
      <c r="AO137">
        <f t="shared" si="47"/>
        <v>0</v>
      </c>
    </row>
    <row r="138" spans="1:41" ht="12.75">
      <c r="A138">
        <v>3009670</v>
      </c>
      <c r="B138">
        <v>87</v>
      </c>
      <c r="C138" t="s">
        <v>352</v>
      </c>
      <c r="D138" t="s">
        <v>353</v>
      </c>
      <c r="E138" t="s">
        <v>223</v>
      </c>
      <c r="F138" s="35">
        <v>59324</v>
      </c>
      <c r="G138" s="3" t="s">
        <v>44</v>
      </c>
      <c r="H138">
        <v>4067758765</v>
      </c>
      <c r="I138" s="4">
        <v>7</v>
      </c>
      <c r="J138" s="4" t="s">
        <v>45</v>
      </c>
      <c r="K138" t="s">
        <v>46</v>
      </c>
      <c r="L138" s="36"/>
      <c r="M138" s="36">
        <v>101</v>
      </c>
      <c r="N138" s="36" t="s">
        <v>45</v>
      </c>
      <c r="O138" s="36" t="s">
        <v>45</v>
      </c>
      <c r="P138" s="37">
        <v>26.229508197</v>
      </c>
      <c r="Q138" t="s">
        <v>45</v>
      </c>
      <c r="R138" t="s">
        <v>45</v>
      </c>
      <c r="S138" t="s">
        <v>45</v>
      </c>
      <c r="T138" t="s">
        <v>46</v>
      </c>
      <c r="U138" s="36"/>
      <c r="V138" s="36">
        <v>7319</v>
      </c>
      <c r="W138" s="36">
        <v>1139</v>
      </c>
      <c r="X138" s="36">
        <v>1467</v>
      </c>
      <c r="Y138" s="36">
        <v>1062</v>
      </c>
      <c r="Z138">
        <f t="shared" si="32"/>
        <v>1</v>
      </c>
      <c r="AA138">
        <f t="shared" si="33"/>
        <v>1</v>
      </c>
      <c r="AB138">
        <f t="shared" si="34"/>
        <v>0</v>
      </c>
      <c r="AC138">
        <f t="shared" si="35"/>
        <v>0</v>
      </c>
      <c r="AD138">
        <f t="shared" si="36"/>
        <v>0</v>
      </c>
      <c r="AE138">
        <f t="shared" si="37"/>
        <v>0</v>
      </c>
      <c r="AF138" s="38" t="str">
        <f t="shared" si="38"/>
        <v>SRSA</v>
      </c>
      <c r="AG138" s="38">
        <f t="shared" si="39"/>
        <v>0</v>
      </c>
      <c r="AH138" s="38">
        <f t="shared" si="40"/>
        <v>0</v>
      </c>
      <c r="AI138">
        <f t="shared" si="41"/>
        <v>1</v>
      </c>
      <c r="AJ138">
        <f t="shared" si="42"/>
        <v>1</v>
      </c>
      <c r="AK138" t="str">
        <f t="shared" si="43"/>
        <v>Initial</v>
      </c>
      <c r="AL138" t="str">
        <f t="shared" si="44"/>
        <v>SRSA</v>
      </c>
      <c r="AM138">
        <f t="shared" si="45"/>
        <v>0</v>
      </c>
      <c r="AN138">
        <f t="shared" si="46"/>
        <v>0</v>
      </c>
      <c r="AO138">
        <f t="shared" si="47"/>
        <v>0</v>
      </c>
    </row>
    <row r="139" spans="1:41" ht="12.75">
      <c r="A139">
        <v>3009720</v>
      </c>
      <c r="B139">
        <v>972</v>
      </c>
      <c r="C139" t="s">
        <v>354</v>
      </c>
      <c r="D139" t="s">
        <v>355</v>
      </c>
      <c r="E139" t="s">
        <v>172</v>
      </c>
      <c r="F139" s="35">
        <v>59106</v>
      </c>
      <c r="G139" s="3" t="s">
        <v>44</v>
      </c>
      <c r="H139">
        <v>4066562893</v>
      </c>
      <c r="I139" s="4">
        <v>4</v>
      </c>
      <c r="J139" s="4" t="s">
        <v>46</v>
      </c>
      <c r="K139" t="s">
        <v>46</v>
      </c>
      <c r="L139" s="36" t="s">
        <v>45</v>
      </c>
      <c r="M139" s="36">
        <v>314</v>
      </c>
      <c r="N139" s="36" t="s">
        <v>46</v>
      </c>
      <c r="O139" s="36" t="s">
        <v>45</v>
      </c>
      <c r="P139" s="37">
        <v>6.9343065693</v>
      </c>
      <c r="Q139" t="s">
        <v>46</v>
      </c>
      <c r="R139" t="s">
        <v>46</v>
      </c>
      <c r="S139" t="s">
        <v>46</v>
      </c>
      <c r="T139" t="s">
        <v>46</v>
      </c>
      <c r="U139" s="36"/>
      <c r="V139" s="36">
        <v>15212</v>
      </c>
      <c r="W139" s="36">
        <v>1270</v>
      </c>
      <c r="X139" s="36">
        <v>2290</v>
      </c>
      <c r="Y139" s="36">
        <v>2976</v>
      </c>
      <c r="Z139">
        <f t="shared" si="32"/>
        <v>1</v>
      </c>
      <c r="AA139">
        <f t="shared" si="33"/>
        <v>1</v>
      </c>
      <c r="AB139">
        <f t="shared" si="34"/>
        <v>0</v>
      </c>
      <c r="AC139">
        <f t="shared" si="35"/>
        <v>0</v>
      </c>
      <c r="AD139">
        <f t="shared" si="36"/>
        <v>0</v>
      </c>
      <c r="AE139">
        <f t="shared" si="37"/>
        <v>0</v>
      </c>
      <c r="AF139" s="38" t="str">
        <f t="shared" si="38"/>
        <v>SRSA</v>
      </c>
      <c r="AG139" s="38">
        <f t="shared" si="39"/>
        <v>0</v>
      </c>
      <c r="AH139" s="38">
        <f t="shared" si="40"/>
        <v>0</v>
      </c>
      <c r="AI139">
        <f t="shared" si="41"/>
        <v>0</v>
      </c>
      <c r="AJ139">
        <f t="shared" si="42"/>
        <v>0</v>
      </c>
      <c r="AK139">
        <f t="shared" si="43"/>
        <v>0</v>
      </c>
      <c r="AL139">
        <f t="shared" si="44"/>
        <v>0</v>
      </c>
      <c r="AM139">
        <f t="shared" si="45"/>
        <v>0</v>
      </c>
      <c r="AN139">
        <f t="shared" si="46"/>
        <v>0</v>
      </c>
      <c r="AO139">
        <f t="shared" si="47"/>
        <v>0</v>
      </c>
    </row>
    <row r="140" spans="1:41" ht="12.75">
      <c r="A140">
        <v>3009780</v>
      </c>
      <c r="B140">
        <v>719</v>
      </c>
      <c r="C140" t="s">
        <v>356</v>
      </c>
      <c r="D140" t="s">
        <v>357</v>
      </c>
      <c r="E140" t="s">
        <v>358</v>
      </c>
      <c r="F140" s="35">
        <v>59728</v>
      </c>
      <c r="G140" s="3" t="s">
        <v>44</v>
      </c>
      <c r="H140">
        <v>4064928920</v>
      </c>
      <c r="I140" s="4">
        <v>7</v>
      </c>
      <c r="J140" s="4" t="s">
        <v>45</v>
      </c>
      <c r="K140" t="s">
        <v>46</v>
      </c>
      <c r="L140" s="36"/>
      <c r="M140" s="36">
        <v>51</v>
      </c>
      <c r="N140" s="36" t="s">
        <v>45</v>
      </c>
      <c r="O140" s="36" t="s">
        <v>45</v>
      </c>
      <c r="P140" s="37">
        <v>26.41509434</v>
      </c>
      <c r="Q140" t="s">
        <v>45</v>
      </c>
      <c r="R140" t="s">
        <v>46</v>
      </c>
      <c r="S140" t="s">
        <v>45</v>
      </c>
      <c r="T140" t="s">
        <v>46</v>
      </c>
      <c r="U140" s="36"/>
      <c r="V140" s="36">
        <v>2731</v>
      </c>
      <c r="W140" s="36">
        <v>0</v>
      </c>
      <c r="X140" s="36">
        <v>243</v>
      </c>
      <c r="Y140" s="36">
        <v>758</v>
      </c>
      <c r="Z140">
        <f t="shared" si="32"/>
        <v>1</v>
      </c>
      <c r="AA140">
        <f t="shared" si="33"/>
        <v>1</v>
      </c>
      <c r="AB140">
        <f t="shared" si="34"/>
        <v>0</v>
      </c>
      <c r="AC140">
        <f t="shared" si="35"/>
        <v>0</v>
      </c>
      <c r="AD140">
        <f t="shared" si="36"/>
        <v>0</v>
      </c>
      <c r="AE140">
        <f t="shared" si="37"/>
        <v>0</v>
      </c>
      <c r="AF140" s="38" t="str">
        <f t="shared" si="38"/>
        <v>SRSA</v>
      </c>
      <c r="AG140" s="38">
        <f t="shared" si="39"/>
        <v>0</v>
      </c>
      <c r="AH140" s="38">
        <f t="shared" si="40"/>
        <v>0</v>
      </c>
      <c r="AI140">
        <f t="shared" si="41"/>
        <v>1</v>
      </c>
      <c r="AJ140">
        <f t="shared" si="42"/>
        <v>1</v>
      </c>
      <c r="AK140" t="str">
        <f t="shared" si="43"/>
        <v>Initial</v>
      </c>
      <c r="AL140" t="str">
        <f t="shared" si="44"/>
        <v>SRSA</v>
      </c>
      <c r="AM140">
        <f t="shared" si="45"/>
        <v>0</v>
      </c>
      <c r="AN140">
        <f t="shared" si="46"/>
        <v>0</v>
      </c>
      <c r="AO140">
        <f t="shared" si="47"/>
        <v>0</v>
      </c>
    </row>
    <row r="141" spans="1:41" ht="12.75">
      <c r="A141">
        <v>3009840</v>
      </c>
      <c r="B141">
        <v>981</v>
      </c>
      <c r="C141" t="s">
        <v>359</v>
      </c>
      <c r="D141" t="s">
        <v>360</v>
      </c>
      <c r="E141" t="s">
        <v>172</v>
      </c>
      <c r="F141" s="35">
        <v>59101</v>
      </c>
      <c r="G141" s="3" t="s">
        <v>44</v>
      </c>
      <c r="H141">
        <v>4062521763</v>
      </c>
      <c r="I141" s="4">
        <v>8</v>
      </c>
      <c r="J141" s="4" t="s">
        <v>45</v>
      </c>
      <c r="K141" t="s">
        <v>46</v>
      </c>
      <c r="L141" s="36"/>
      <c r="M141" s="36">
        <v>136</v>
      </c>
      <c r="N141" s="36" t="s">
        <v>46</v>
      </c>
      <c r="O141" s="36" t="s">
        <v>45</v>
      </c>
      <c r="P141" s="37">
        <v>10.769230769</v>
      </c>
      <c r="Q141" t="s">
        <v>46</v>
      </c>
      <c r="R141" t="s">
        <v>46</v>
      </c>
      <c r="S141" t="s">
        <v>45</v>
      </c>
      <c r="T141" t="s">
        <v>46</v>
      </c>
      <c r="U141" s="36"/>
      <c r="V141" s="36">
        <v>6252</v>
      </c>
      <c r="W141" s="36">
        <v>762</v>
      </c>
      <c r="X141" s="36">
        <v>1115</v>
      </c>
      <c r="Y141" s="36">
        <v>1230</v>
      </c>
      <c r="Z141">
        <f t="shared" si="32"/>
        <v>1</v>
      </c>
      <c r="AA141">
        <f t="shared" si="33"/>
        <v>1</v>
      </c>
      <c r="AB141">
        <f t="shared" si="34"/>
        <v>0</v>
      </c>
      <c r="AC141">
        <f t="shared" si="35"/>
        <v>0</v>
      </c>
      <c r="AD141">
        <f t="shared" si="36"/>
        <v>0</v>
      </c>
      <c r="AE141">
        <f t="shared" si="37"/>
        <v>0</v>
      </c>
      <c r="AF141" s="38" t="str">
        <f t="shared" si="38"/>
        <v>SRSA</v>
      </c>
      <c r="AG141" s="38">
        <f t="shared" si="39"/>
        <v>0</v>
      </c>
      <c r="AH141" s="38">
        <f t="shared" si="40"/>
        <v>0</v>
      </c>
      <c r="AI141">
        <f t="shared" si="41"/>
        <v>1</v>
      </c>
      <c r="AJ141">
        <f t="shared" si="42"/>
        <v>0</v>
      </c>
      <c r="AK141">
        <f t="shared" si="43"/>
        <v>0</v>
      </c>
      <c r="AL141">
        <f t="shared" si="44"/>
        <v>0</v>
      </c>
      <c r="AM141">
        <f t="shared" si="45"/>
        <v>0</v>
      </c>
      <c r="AN141">
        <f t="shared" si="46"/>
        <v>0</v>
      </c>
      <c r="AO141">
        <f t="shared" si="47"/>
        <v>0</v>
      </c>
    </row>
    <row r="142" spans="1:41" ht="12.75">
      <c r="A142">
        <v>3009930</v>
      </c>
      <c r="B142">
        <v>546</v>
      </c>
      <c r="C142" t="s">
        <v>361</v>
      </c>
      <c r="D142" t="s">
        <v>362</v>
      </c>
      <c r="E142" t="s">
        <v>363</v>
      </c>
      <c r="F142" s="35">
        <v>59729</v>
      </c>
      <c r="G142" s="3" t="s">
        <v>44</v>
      </c>
      <c r="H142">
        <v>4066824258</v>
      </c>
      <c r="I142" s="4">
        <v>7</v>
      </c>
      <c r="J142" s="4" t="s">
        <v>45</v>
      </c>
      <c r="K142" t="s">
        <v>46</v>
      </c>
      <c r="L142" s="36"/>
      <c r="M142" s="36">
        <v>348</v>
      </c>
      <c r="N142" s="36" t="s">
        <v>45</v>
      </c>
      <c r="O142" s="36" t="s">
        <v>45</v>
      </c>
      <c r="P142" s="37">
        <v>8.6448598131</v>
      </c>
      <c r="Q142" t="s">
        <v>46</v>
      </c>
      <c r="R142" t="s">
        <v>46</v>
      </c>
      <c r="S142" t="s">
        <v>45</v>
      </c>
      <c r="T142" t="s">
        <v>46</v>
      </c>
      <c r="U142" s="36"/>
      <c r="V142" s="36">
        <v>22679</v>
      </c>
      <c r="W142" s="36">
        <v>1666</v>
      </c>
      <c r="X142" s="36">
        <v>3066</v>
      </c>
      <c r="Y142" s="36">
        <v>3492</v>
      </c>
      <c r="Z142">
        <f t="shared" si="32"/>
        <v>1</v>
      </c>
      <c r="AA142">
        <f t="shared" si="33"/>
        <v>1</v>
      </c>
      <c r="AB142">
        <f t="shared" si="34"/>
        <v>0</v>
      </c>
      <c r="AC142">
        <f t="shared" si="35"/>
        <v>0</v>
      </c>
      <c r="AD142">
        <f t="shared" si="36"/>
        <v>0</v>
      </c>
      <c r="AE142">
        <f t="shared" si="37"/>
        <v>0</v>
      </c>
      <c r="AF142" s="38" t="str">
        <f t="shared" si="38"/>
        <v>SRSA</v>
      </c>
      <c r="AG142" s="38">
        <f t="shared" si="39"/>
        <v>0</v>
      </c>
      <c r="AH142" s="38">
        <f t="shared" si="40"/>
        <v>0</v>
      </c>
      <c r="AI142">
        <f t="shared" si="41"/>
        <v>1</v>
      </c>
      <c r="AJ142">
        <f t="shared" si="42"/>
        <v>0</v>
      </c>
      <c r="AK142">
        <f t="shared" si="43"/>
        <v>0</v>
      </c>
      <c r="AL142">
        <f t="shared" si="44"/>
        <v>0</v>
      </c>
      <c r="AM142">
        <f t="shared" si="45"/>
        <v>0</v>
      </c>
      <c r="AN142">
        <f t="shared" si="46"/>
        <v>0</v>
      </c>
      <c r="AO142">
        <f t="shared" si="47"/>
        <v>0</v>
      </c>
    </row>
    <row r="143" spans="1:41" ht="12.75">
      <c r="A143">
        <v>3010080</v>
      </c>
      <c r="B143">
        <v>527</v>
      </c>
      <c r="C143" t="s">
        <v>364</v>
      </c>
      <c r="D143" t="s">
        <v>365</v>
      </c>
      <c r="E143" t="s">
        <v>366</v>
      </c>
      <c r="F143" s="35">
        <v>59917</v>
      </c>
      <c r="G143" s="3" t="s">
        <v>44</v>
      </c>
      <c r="H143">
        <v>4062972502</v>
      </c>
      <c r="I143" s="4">
        <v>7</v>
      </c>
      <c r="J143" s="4" t="s">
        <v>45</v>
      </c>
      <c r="K143" t="s">
        <v>46</v>
      </c>
      <c r="L143" s="36"/>
      <c r="M143" s="36">
        <v>449</v>
      </c>
      <c r="N143" s="36" t="s">
        <v>45</v>
      </c>
      <c r="O143" s="36" t="s">
        <v>45</v>
      </c>
      <c r="P143" s="37">
        <v>24.60456942</v>
      </c>
      <c r="Q143" t="s">
        <v>45</v>
      </c>
      <c r="R143" t="s">
        <v>46</v>
      </c>
      <c r="S143" t="s">
        <v>45</v>
      </c>
      <c r="T143" t="s">
        <v>46</v>
      </c>
      <c r="U143" s="36"/>
      <c r="V143" s="36">
        <v>68588</v>
      </c>
      <c r="W143" s="36">
        <v>9751</v>
      </c>
      <c r="X143" s="36">
        <v>8256</v>
      </c>
      <c r="Y143" s="36">
        <v>5640</v>
      </c>
      <c r="Z143">
        <f t="shared" si="32"/>
        <v>1</v>
      </c>
      <c r="AA143">
        <f t="shared" si="33"/>
        <v>1</v>
      </c>
      <c r="AB143">
        <f t="shared" si="34"/>
        <v>0</v>
      </c>
      <c r="AC143">
        <f t="shared" si="35"/>
        <v>0</v>
      </c>
      <c r="AD143">
        <f t="shared" si="36"/>
        <v>0</v>
      </c>
      <c r="AE143">
        <f t="shared" si="37"/>
        <v>0</v>
      </c>
      <c r="AF143" s="38" t="str">
        <f t="shared" si="38"/>
        <v>SRSA</v>
      </c>
      <c r="AG143" s="38">
        <f t="shared" si="39"/>
        <v>0</v>
      </c>
      <c r="AH143" s="38">
        <f t="shared" si="40"/>
        <v>0</v>
      </c>
      <c r="AI143">
        <f t="shared" si="41"/>
        <v>1</v>
      </c>
      <c r="AJ143">
        <f t="shared" si="42"/>
        <v>1</v>
      </c>
      <c r="AK143" t="str">
        <f t="shared" si="43"/>
        <v>Initial</v>
      </c>
      <c r="AL143" t="str">
        <f t="shared" si="44"/>
        <v>SRSA</v>
      </c>
      <c r="AM143">
        <f t="shared" si="45"/>
        <v>0</v>
      </c>
      <c r="AN143">
        <f t="shared" si="46"/>
        <v>0</v>
      </c>
      <c r="AO143">
        <f t="shared" si="47"/>
        <v>0</v>
      </c>
    </row>
    <row r="144" spans="1:41" ht="12.75">
      <c r="A144">
        <v>3010920</v>
      </c>
      <c r="B144">
        <v>339</v>
      </c>
      <c r="C144" t="s">
        <v>992</v>
      </c>
      <c r="D144" t="s">
        <v>993</v>
      </c>
      <c r="E144" t="s">
        <v>128</v>
      </c>
      <c r="F144" s="35">
        <v>59901</v>
      </c>
      <c r="G144" s="3" t="s">
        <v>44</v>
      </c>
      <c r="H144">
        <v>4067511112</v>
      </c>
      <c r="I144" s="4">
        <v>7</v>
      </c>
      <c r="J144" s="4" t="s">
        <v>45</v>
      </c>
      <c r="K144" t="s">
        <v>46</v>
      </c>
      <c r="L144" s="36"/>
      <c r="M144" s="36">
        <v>714</v>
      </c>
      <c r="N144" s="36" t="s">
        <v>46</v>
      </c>
      <c r="O144" s="36" t="s">
        <v>46</v>
      </c>
      <c r="P144" s="37">
        <v>18.385093168</v>
      </c>
      <c r="Q144" t="s">
        <v>46</v>
      </c>
      <c r="R144" t="s">
        <v>45</v>
      </c>
      <c r="S144" t="s">
        <v>45</v>
      </c>
      <c r="T144" t="s">
        <v>46</v>
      </c>
      <c r="U144" s="36"/>
      <c r="V144" s="36">
        <v>84580</v>
      </c>
      <c r="W144" s="36">
        <v>10608</v>
      </c>
      <c r="X144" s="36">
        <v>10777</v>
      </c>
      <c r="Y144" s="36">
        <v>8255</v>
      </c>
      <c r="Z144">
        <f t="shared" si="32"/>
        <v>1</v>
      </c>
      <c r="AA144">
        <f t="shared" si="33"/>
        <v>0</v>
      </c>
      <c r="AB144">
        <f t="shared" si="34"/>
        <v>0</v>
      </c>
      <c r="AC144">
        <f t="shared" si="35"/>
        <v>0</v>
      </c>
      <c r="AD144">
        <f t="shared" si="36"/>
        <v>0</v>
      </c>
      <c r="AE144">
        <f t="shared" si="37"/>
        <v>0</v>
      </c>
      <c r="AF144" s="38">
        <f t="shared" si="38"/>
        <v>0</v>
      </c>
      <c r="AG144" s="38">
        <f t="shared" si="39"/>
        <v>0</v>
      </c>
      <c r="AH144" s="38">
        <f t="shared" si="40"/>
        <v>0</v>
      </c>
      <c r="AI144">
        <f t="shared" si="41"/>
        <v>1</v>
      </c>
      <c r="AJ144">
        <f t="shared" si="42"/>
        <v>0</v>
      </c>
      <c r="AK144">
        <f t="shared" si="43"/>
        <v>0</v>
      </c>
      <c r="AL144">
        <f t="shared" si="44"/>
        <v>0</v>
      </c>
      <c r="AM144">
        <f t="shared" si="45"/>
        <v>0</v>
      </c>
      <c r="AN144">
        <f t="shared" si="46"/>
        <v>0</v>
      </c>
      <c r="AO144">
        <f t="shared" si="47"/>
        <v>0</v>
      </c>
    </row>
    <row r="145" spans="1:41" ht="12.75">
      <c r="A145">
        <v>3010140</v>
      </c>
      <c r="B145">
        <v>890</v>
      </c>
      <c r="C145" t="s">
        <v>367</v>
      </c>
      <c r="D145" t="s">
        <v>368</v>
      </c>
      <c r="E145" t="s">
        <v>369</v>
      </c>
      <c r="F145" s="35">
        <v>59436</v>
      </c>
      <c r="G145" s="3" t="s">
        <v>44</v>
      </c>
      <c r="H145">
        <v>4064672425</v>
      </c>
      <c r="I145" s="4">
        <v>7</v>
      </c>
      <c r="J145" s="4" t="s">
        <v>45</v>
      </c>
      <c r="K145" t="s">
        <v>46</v>
      </c>
      <c r="L145" s="36"/>
      <c r="M145" s="36">
        <v>203</v>
      </c>
      <c r="N145" s="36" t="s">
        <v>45</v>
      </c>
      <c r="O145" s="36" t="s">
        <v>45</v>
      </c>
      <c r="P145" s="37">
        <v>7.3891625616</v>
      </c>
      <c r="Q145" t="s">
        <v>46</v>
      </c>
      <c r="R145" t="s">
        <v>46</v>
      </c>
      <c r="S145" t="s">
        <v>45</v>
      </c>
      <c r="T145" t="s">
        <v>46</v>
      </c>
      <c r="U145" s="36"/>
      <c r="V145" s="36">
        <v>11161</v>
      </c>
      <c r="W145" s="36">
        <v>802</v>
      </c>
      <c r="X145" s="36">
        <v>1460</v>
      </c>
      <c r="Y145" s="36">
        <v>1943</v>
      </c>
      <c r="Z145">
        <f t="shared" si="32"/>
        <v>1</v>
      </c>
      <c r="AA145">
        <f t="shared" si="33"/>
        <v>1</v>
      </c>
      <c r="AB145">
        <f t="shared" si="34"/>
        <v>0</v>
      </c>
      <c r="AC145">
        <f t="shared" si="35"/>
        <v>0</v>
      </c>
      <c r="AD145">
        <f t="shared" si="36"/>
        <v>0</v>
      </c>
      <c r="AE145">
        <f t="shared" si="37"/>
        <v>0</v>
      </c>
      <c r="AF145" s="38" t="str">
        <f t="shared" si="38"/>
        <v>SRSA</v>
      </c>
      <c r="AG145" s="38">
        <f t="shared" si="39"/>
        <v>0</v>
      </c>
      <c r="AH145" s="38">
        <f t="shared" si="40"/>
        <v>0</v>
      </c>
      <c r="AI145">
        <f t="shared" si="41"/>
        <v>1</v>
      </c>
      <c r="AJ145">
        <f t="shared" si="42"/>
        <v>0</v>
      </c>
      <c r="AK145">
        <f t="shared" si="43"/>
        <v>0</v>
      </c>
      <c r="AL145">
        <f t="shared" si="44"/>
        <v>0</v>
      </c>
      <c r="AM145">
        <f t="shared" si="45"/>
        <v>0</v>
      </c>
      <c r="AN145">
        <f t="shared" si="46"/>
        <v>0</v>
      </c>
      <c r="AO145">
        <f t="shared" si="47"/>
        <v>0</v>
      </c>
    </row>
    <row r="146" spans="1:41" ht="12.75">
      <c r="A146">
        <v>3010170</v>
      </c>
      <c r="B146">
        <v>891</v>
      </c>
      <c r="C146" t="s">
        <v>370</v>
      </c>
      <c r="D146" t="s">
        <v>368</v>
      </c>
      <c r="E146" t="s">
        <v>369</v>
      </c>
      <c r="F146" s="35">
        <v>59436</v>
      </c>
      <c r="G146" s="3" t="s">
        <v>44</v>
      </c>
      <c r="H146">
        <v>4064672528</v>
      </c>
      <c r="I146" s="4">
        <v>7</v>
      </c>
      <c r="J146" s="4" t="s">
        <v>45</v>
      </c>
      <c r="K146" t="s">
        <v>46</v>
      </c>
      <c r="L146" s="36"/>
      <c r="M146" s="36">
        <v>144</v>
      </c>
      <c r="N146" s="36" t="s">
        <v>45</v>
      </c>
      <c r="O146" s="36" t="s">
        <v>45</v>
      </c>
      <c r="P146" s="37">
        <v>13.194444444</v>
      </c>
      <c r="Q146" t="s">
        <v>46</v>
      </c>
      <c r="R146" t="s">
        <v>45</v>
      </c>
      <c r="S146" t="s">
        <v>45</v>
      </c>
      <c r="T146" t="s">
        <v>46</v>
      </c>
      <c r="U146" s="36"/>
      <c r="V146" s="36">
        <v>10031</v>
      </c>
      <c r="W146" s="36">
        <v>980</v>
      </c>
      <c r="X146" s="36">
        <v>1362</v>
      </c>
      <c r="Y146" s="36">
        <v>1484</v>
      </c>
      <c r="Z146">
        <f t="shared" si="32"/>
        <v>1</v>
      </c>
      <c r="AA146">
        <f t="shared" si="33"/>
        <v>1</v>
      </c>
      <c r="AB146">
        <f t="shared" si="34"/>
        <v>0</v>
      </c>
      <c r="AC146">
        <f t="shared" si="35"/>
        <v>0</v>
      </c>
      <c r="AD146">
        <f t="shared" si="36"/>
        <v>0</v>
      </c>
      <c r="AE146">
        <f t="shared" si="37"/>
        <v>0</v>
      </c>
      <c r="AF146" s="38" t="str">
        <f t="shared" si="38"/>
        <v>SRSA</v>
      </c>
      <c r="AG146" s="38">
        <f t="shared" si="39"/>
        <v>0</v>
      </c>
      <c r="AH146" s="38">
        <f t="shared" si="40"/>
        <v>0</v>
      </c>
      <c r="AI146">
        <f t="shared" si="41"/>
        <v>1</v>
      </c>
      <c r="AJ146">
        <f t="shared" si="42"/>
        <v>0</v>
      </c>
      <c r="AK146">
        <f t="shared" si="43"/>
        <v>0</v>
      </c>
      <c r="AL146">
        <f t="shared" si="44"/>
        <v>0</v>
      </c>
      <c r="AM146">
        <f t="shared" si="45"/>
        <v>0</v>
      </c>
      <c r="AN146">
        <f t="shared" si="46"/>
        <v>0</v>
      </c>
      <c r="AO146">
        <f t="shared" si="47"/>
        <v>0</v>
      </c>
    </row>
    <row r="147" spans="1:41" ht="12.75">
      <c r="A147">
        <v>3010230</v>
      </c>
      <c r="B147">
        <v>308</v>
      </c>
      <c r="C147" t="s">
        <v>373</v>
      </c>
      <c r="D147" t="s">
        <v>374</v>
      </c>
      <c r="E147" t="s">
        <v>128</v>
      </c>
      <c r="F147" s="35">
        <v>59901</v>
      </c>
      <c r="G147" s="3" t="s">
        <v>44</v>
      </c>
      <c r="H147">
        <v>4067557072</v>
      </c>
      <c r="I147" s="4">
        <v>7</v>
      </c>
      <c r="J147" s="4" t="s">
        <v>45</v>
      </c>
      <c r="K147" t="s">
        <v>46</v>
      </c>
      <c r="L147" s="36"/>
      <c r="M147" s="36">
        <v>141</v>
      </c>
      <c r="N147" s="36" t="s">
        <v>46</v>
      </c>
      <c r="O147" s="36" t="s">
        <v>45</v>
      </c>
      <c r="P147" s="37">
        <v>11.594202899</v>
      </c>
      <c r="Q147" t="s">
        <v>46</v>
      </c>
      <c r="R147" t="s">
        <v>46</v>
      </c>
      <c r="S147" t="s">
        <v>45</v>
      </c>
      <c r="T147" t="s">
        <v>46</v>
      </c>
      <c r="U147" s="36"/>
      <c r="V147" s="36">
        <v>6933</v>
      </c>
      <c r="W147" s="36">
        <v>535</v>
      </c>
      <c r="X147" s="36">
        <v>1064</v>
      </c>
      <c r="Y147" s="36">
        <v>1451</v>
      </c>
      <c r="Z147">
        <f t="shared" si="32"/>
        <v>1</v>
      </c>
      <c r="AA147">
        <f t="shared" si="33"/>
        <v>1</v>
      </c>
      <c r="AB147">
        <f t="shared" si="34"/>
        <v>0</v>
      </c>
      <c r="AC147">
        <f t="shared" si="35"/>
        <v>0</v>
      </c>
      <c r="AD147">
        <f t="shared" si="36"/>
        <v>0</v>
      </c>
      <c r="AE147">
        <f t="shared" si="37"/>
        <v>0</v>
      </c>
      <c r="AF147" s="38" t="str">
        <f t="shared" si="38"/>
        <v>SRSA</v>
      </c>
      <c r="AG147" s="38">
        <f t="shared" si="39"/>
        <v>0</v>
      </c>
      <c r="AH147" s="38">
        <f t="shared" si="40"/>
        <v>0</v>
      </c>
      <c r="AI147">
        <f t="shared" si="41"/>
        <v>1</v>
      </c>
      <c r="AJ147">
        <f t="shared" si="42"/>
        <v>0</v>
      </c>
      <c r="AK147">
        <f t="shared" si="43"/>
        <v>0</v>
      </c>
      <c r="AL147">
        <f t="shared" si="44"/>
        <v>0</v>
      </c>
      <c r="AM147">
        <f t="shared" si="45"/>
        <v>0</v>
      </c>
      <c r="AN147">
        <f t="shared" si="46"/>
        <v>0</v>
      </c>
      <c r="AO147">
        <f t="shared" si="47"/>
        <v>0</v>
      </c>
    </row>
    <row r="148" spans="1:41" ht="12.75">
      <c r="A148">
        <v>3010210</v>
      </c>
      <c r="B148">
        <v>750</v>
      </c>
      <c r="C148" t="s">
        <v>371</v>
      </c>
      <c r="D148" t="s">
        <v>190</v>
      </c>
      <c r="E148" t="s">
        <v>372</v>
      </c>
      <c r="F148" s="35">
        <v>59221</v>
      </c>
      <c r="G148" s="3" t="s">
        <v>44</v>
      </c>
      <c r="H148">
        <v>4067425265</v>
      </c>
      <c r="I148" s="4">
        <v>7</v>
      </c>
      <c r="J148" s="4" t="s">
        <v>45</v>
      </c>
      <c r="K148" t="s">
        <v>46</v>
      </c>
      <c r="L148" s="36"/>
      <c r="M148" s="36">
        <v>143</v>
      </c>
      <c r="N148" s="36" t="s">
        <v>45</v>
      </c>
      <c r="O148" s="36" t="s">
        <v>45</v>
      </c>
      <c r="P148" s="37">
        <v>19.892473118</v>
      </c>
      <c r="Q148" t="s">
        <v>46</v>
      </c>
      <c r="R148" t="s">
        <v>45</v>
      </c>
      <c r="S148" t="s">
        <v>45</v>
      </c>
      <c r="T148" t="s">
        <v>46</v>
      </c>
      <c r="U148" s="36"/>
      <c r="V148" s="36">
        <v>21434</v>
      </c>
      <c r="W148" s="36">
        <v>2563</v>
      </c>
      <c r="X148" s="36">
        <v>2687</v>
      </c>
      <c r="Y148" s="36">
        <v>1713</v>
      </c>
      <c r="Z148">
        <f t="shared" si="32"/>
        <v>1</v>
      </c>
      <c r="AA148">
        <f t="shared" si="33"/>
        <v>1</v>
      </c>
      <c r="AB148">
        <f t="shared" si="34"/>
        <v>0</v>
      </c>
      <c r="AC148">
        <f t="shared" si="35"/>
        <v>0</v>
      </c>
      <c r="AD148">
        <f t="shared" si="36"/>
        <v>0</v>
      </c>
      <c r="AE148">
        <f t="shared" si="37"/>
        <v>0</v>
      </c>
      <c r="AF148" s="38" t="str">
        <f t="shared" si="38"/>
        <v>SRSA</v>
      </c>
      <c r="AG148" s="38">
        <f t="shared" si="39"/>
        <v>0</v>
      </c>
      <c r="AH148" s="38">
        <f t="shared" si="40"/>
        <v>0</v>
      </c>
      <c r="AI148">
        <f t="shared" si="41"/>
        <v>1</v>
      </c>
      <c r="AJ148">
        <f t="shared" si="42"/>
        <v>0</v>
      </c>
      <c r="AK148">
        <f t="shared" si="43"/>
        <v>0</v>
      </c>
      <c r="AL148">
        <f t="shared" si="44"/>
        <v>0</v>
      </c>
      <c r="AM148">
        <f t="shared" si="45"/>
        <v>0</v>
      </c>
      <c r="AN148">
        <f t="shared" si="46"/>
        <v>0</v>
      </c>
      <c r="AO148">
        <f t="shared" si="47"/>
        <v>0</v>
      </c>
    </row>
    <row r="149" spans="1:41" ht="12.75">
      <c r="A149">
        <v>3010290</v>
      </c>
      <c r="B149">
        <v>751</v>
      </c>
      <c r="C149" t="s">
        <v>375</v>
      </c>
      <c r="D149" t="s">
        <v>190</v>
      </c>
      <c r="E149" t="s">
        <v>372</v>
      </c>
      <c r="F149" s="35">
        <v>59221</v>
      </c>
      <c r="G149" s="3" t="s">
        <v>44</v>
      </c>
      <c r="H149">
        <v>4067425265</v>
      </c>
      <c r="I149" s="4">
        <v>7</v>
      </c>
      <c r="J149" s="4" t="s">
        <v>45</v>
      </c>
      <c r="K149" t="s">
        <v>46</v>
      </c>
      <c r="L149" s="36"/>
      <c r="M149" s="36">
        <v>96</v>
      </c>
      <c r="N149" s="36" t="s">
        <v>45</v>
      </c>
      <c r="O149" s="36" t="s">
        <v>45</v>
      </c>
      <c r="P149" s="37">
        <v>17.24137931</v>
      </c>
      <c r="Q149" t="s">
        <v>46</v>
      </c>
      <c r="R149" t="s">
        <v>46</v>
      </c>
      <c r="S149" t="s">
        <v>45</v>
      </c>
      <c r="T149" t="s">
        <v>46</v>
      </c>
      <c r="U149" s="36"/>
      <c r="V149" s="36">
        <v>6613</v>
      </c>
      <c r="W149" s="36">
        <v>628</v>
      </c>
      <c r="X149" s="36">
        <v>979</v>
      </c>
      <c r="Y149" s="36">
        <v>1041</v>
      </c>
      <c r="Z149">
        <f t="shared" si="32"/>
        <v>1</v>
      </c>
      <c r="AA149">
        <f t="shared" si="33"/>
        <v>1</v>
      </c>
      <c r="AB149">
        <f t="shared" si="34"/>
        <v>0</v>
      </c>
      <c r="AC149">
        <f t="shared" si="35"/>
        <v>0</v>
      </c>
      <c r="AD149">
        <f t="shared" si="36"/>
        <v>0</v>
      </c>
      <c r="AE149">
        <f t="shared" si="37"/>
        <v>0</v>
      </c>
      <c r="AF149" s="38" t="str">
        <f t="shared" si="38"/>
        <v>SRSA</v>
      </c>
      <c r="AG149" s="38">
        <f t="shared" si="39"/>
        <v>0</v>
      </c>
      <c r="AH149" s="38">
        <f t="shared" si="40"/>
        <v>0</v>
      </c>
      <c r="AI149">
        <f t="shared" si="41"/>
        <v>1</v>
      </c>
      <c r="AJ149">
        <f t="shared" si="42"/>
        <v>0</v>
      </c>
      <c r="AK149">
        <f t="shared" si="43"/>
        <v>0</v>
      </c>
      <c r="AL149">
        <f t="shared" si="44"/>
        <v>0</v>
      </c>
      <c r="AM149">
        <f t="shared" si="45"/>
        <v>0</v>
      </c>
      <c r="AN149">
        <f t="shared" si="46"/>
        <v>0</v>
      </c>
      <c r="AO149">
        <f t="shared" si="47"/>
        <v>0</v>
      </c>
    </row>
    <row r="150" spans="1:41" ht="12.75">
      <c r="A150">
        <v>3010530</v>
      </c>
      <c r="B150">
        <v>259</v>
      </c>
      <c r="C150" t="s">
        <v>990</v>
      </c>
      <c r="D150" t="s">
        <v>991</v>
      </c>
      <c r="E150" t="s">
        <v>319</v>
      </c>
      <c r="F150" s="35">
        <v>59457</v>
      </c>
      <c r="G150" s="3" t="s">
        <v>44</v>
      </c>
      <c r="H150">
        <v>4065388777</v>
      </c>
      <c r="I150" s="4">
        <v>6</v>
      </c>
      <c r="J150" s="4" t="s">
        <v>46</v>
      </c>
      <c r="K150" t="s">
        <v>46</v>
      </c>
      <c r="L150" s="36"/>
      <c r="M150" s="36">
        <v>457</v>
      </c>
      <c r="N150" s="36" t="s">
        <v>45</v>
      </c>
      <c r="O150" s="36" t="s">
        <v>46</v>
      </c>
      <c r="P150" s="37">
        <v>11.06870229</v>
      </c>
      <c r="Q150" t="s">
        <v>46</v>
      </c>
      <c r="R150" t="s">
        <v>46</v>
      </c>
      <c r="S150" t="s">
        <v>45</v>
      </c>
      <c r="T150" t="s">
        <v>46</v>
      </c>
      <c r="U150" s="36"/>
      <c r="V150" s="36">
        <v>23682</v>
      </c>
      <c r="W150" s="36">
        <v>1748</v>
      </c>
      <c r="X150" s="36">
        <v>3662</v>
      </c>
      <c r="Y150" s="36">
        <v>4500</v>
      </c>
      <c r="Z150">
        <f t="shared" si="32"/>
        <v>0</v>
      </c>
      <c r="AA150">
        <f t="shared" si="33"/>
        <v>1</v>
      </c>
      <c r="AB150">
        <f t="shared" si="34"/>
        <v>0</v>
      </c>
      <c r="AC150">
        <f t="shared" si="35"/>
        <v>0</v>
      </c>
      <c r="AD150">
        <f t="shared" si="36"/>
        <v>0</v>
      </c>
      <c r="AE150">
        <f t="shared" si="37"/>
        <v>0</v>
      </c>
      <c r="AF150" s="38">
        <f t="shared" si="38"/>
        <v>0</v>
      </c>
      <c r="AG150" s="38">
        <f t="shared" si="39"/>
        <v>0</v>
      </c>
      <c r="AH150" s="38">
        <f t="shared" si="40"/>
        <v>0</v>
      </c>
      <c r="AI150">
        <f t="shared" si="41"/>
        <v>1</v>
      </c>
      <c r="AJ150">
        <f t="shared" si="42"/>
        <v>0</v>
      </c>
      <c r="AK150">
        <f t="shared" si="43"/>
        <v>0</v>
      </c>
      <c r="AL150">
        <f t="shared" si="44"/>
        <v>0</v>
      </c>
      <c r="AM150">
        <f t="shared" si="45"/>
        <v>0</v>
      </c>
      <c r="AN150">
        <f t="shared" si="46"/>
        <v>0</v>
      </c>
      <c r="AO150">
        <f t="shared" si="47"/>
        <v>0</v>
      </c>
    </row>
    <row r="151" spans="1:41" ht="12.75">
      <c r="A151">
        <v>3010800</v>
      </c>
      <c r="B151">
        <v>853</v>
      </c>
      <c r="C151" t="s">
        <v>376</v>
      </c>
      <c r="D151" t="s">
        <v>377</v>
      </c>
      <c r="E151" t="s">
        <v>378</v>
      </c>
      <c r="F151" s="35">
        <v>59028</v>
      </c>
      <c r="G151" s="3" t="s">
        <v>44</v>
      </c>
      <c r="H151">
        <v>4063284217</v>
      </c>
      <c r="I151" s="4">
        <v>7</v>
      </c>
      <c r="J151" s="4" t="s">
        <v>45</v>
      </c>
      <c r="K151" t="s">
        <v>46</v>
      </c>
      <c r="L151" s="36"/>
      <c r="M151" s="36">
        <v>19</v>
      </c>
      <c r="N151" s="36" t="s">
        <v>45</v>
      </c>
      <c r="O151" s="36" t="s">
        <v>45</v>
      </c>
      <c r="P151" s="37">
        <v>2.4390243902</v>
      </c>
      <c r="Q151" t="s">
        <v>46</v>
      </c>
      <c r="R151" t="s">
        <v>46</v>
      </c>
      <c r="S151" t="s">
        <v>45</v>
      </c>
      <c r="T151" t="s">
        <v>46</v>
      </c>
      <c r="U151" s="36"/>
      <c r="V151" s="36">
        <v>1015</v>
      </c>
      <c r="W151" s="36">
        <v>0</v>
      </c>
      <c r="X151" s="36">
        <v>84</v>
      </c>
      <c r="Y151" s="36">
        <v>557</v>
      </c>
      <c r="Z151">
        <f t="shared" si="32"/>
        <v>1</v>
      </c>
      <c r="AA151">
        <f t="shared" si="33"/>
        <v>1</v>
      </c>
      <c r="AB151">
        <f t="shared" si="34"/>
        <v>0</v>
      </c>
      <c r="AC151">
        <f t="shared" si="35"/>
        <v>0</v>
      </c>
      <c r="AD151">
        <f t="shared" si="36"/>
        <v>0</v>
      </c>
      <c r="AE151">
        <f t="shared" si="37"/>
        <v>0</v>
      </c>
      <c r="AF151" s="38" t="str">
        <f t="shared" si="38"/>
        <v>SRSA</v>
      </c>
      <c r="AG151" s="38">
        <f t="shared" si="39"/>
        <v>0</v>
      </c>
      <c r="AH151" s="38">
        <f t="shared" si="40"/>
        <v>0</v>
      </c>
      <c r="AI151">
        <f t="shared" si="41"/>
        <v>1</v>
      </c>
      <c r="AJ151">
        <f t="shared" si="42"/>
        <v>0</v>
      </c>
      <c r="AK151">
        <f t="shared" si="43"/>
        <v>0</v>
      </c>
      <c r="AL151">
        <f t="shared" si="44"/>
        <v>0</v>
      </c>
      <c r="AM151">
        <f t="shared" si="45"/>
        <v>0</v>
      </c>
      <c r="AN151">
        <f t="shared" si="46"/>
        <v>0</v>
      </c>
      <c r="AO151">
        <f t="shared" si="47"/>
        <v>0</v>
      </c>
    </row>
    <row r="152" spans="1:41" ht="12.75">
      <c r="A152">
        <v>3015420</v>
      </c>
      <c r="B152">
        <v>311</v>
      </c>
      <c r="C152" t="s">
        <v>1015</v>
      </c>
      <c r="D152" t="s">
        <v>1016</v>
      </c>
      <c r="E152" t="s">
        <v>128</v>
      </c>
      <c r="F152" s="35">
        <v>59901</v>
      </c>
      <c r="G152" s="3" t="s">
        <v>44</v>
      </c>
      <c r="H152">
        <v>4067513500</v>
      </c>
      <c r="I152" s="4">
        <v>6</v>
      </c>
      <c r="J152" s="4" t="s">
        <v>46</v>
      </c>
      <c r="K152" t="s">
        <v>46</v>
      </c>
      <c r="L152" s="36"/>
      <c r="M152" s="36">
        <v>2314</v>
      </c>
      <c r="N152" s="36" t="s">
        <v>46</v>
      </c>
      <c r="O152" s="36" t="s">
        <v>46</v>
      </c>
      <c r="P152" s="37">
        <v>11.339009288</v>
      </c>
      <c r="Q152" t="s">
        <v>46</v>
      </c>
      <c r="R152" t="s">
        <v>46</v>
      </c>
      <c r="S152" t="s">
        <v>45</v>
      </c>
      <c r="T152" t="s">
        <v>46</v>
      </c>
      <c r="U152" s="36"/>
      <c r="V152" s="36">
        <v>110996</v>
      </c>
      <c r="W152" s="36">
        <v>7586</v>
      </c>
      <c r="X152" s="36">
        <v>16941</v>
      </c>
      <c r="Y152" s="36">
        <v>21657</v>
      </c>
      <c r="Z152">
        <f t="shared" si="32"/>
        <v>0</v>
      </c>
      <c r="AA152">
        <f t="shared" si="33"/>
        <v>0</v>
      </c>
      <c r="AB152">
        <f t="shared" si="34"/>
        <v>0</v>
      </c>
      <c r="AC152">
        <f t="shared" si="35"/>
        <v>0</v>
      </c>
      <c r="AD152">
        <f t="shared" si="36"/>
        <v>0</v>
      </c>
      <c r="AE152">
        <f t="shared" si="37"/>
        <v>0</v>
      </c>
      <c r="AF152" s="38">
        <f t="shared" si="38"/>
        <v>0</v>
      </c>
      <c r="AG152" s="38">
        <f t="shared" si="39"/>
        <v>0</v>
      </c>
      <c r="AH152" s="38">
        <f t="shared" si="40"/>
        <v>0</v>
      </c>
      <c r="AI152">
        <f t="shared" si="41"/>
        <v>1</v>
      </c>
      <c r="AJ152">
        <f t="shared" si="42"/>
        <v>0</v>
      </c>
      <c r="AK152">
        <f t="shared" si="43"/>
        <v>0</v>
      </c>
      <c r="AL152">
        <f t="shared" si="44"/>
        <v>0</v>
      </c>
      <c r="AM152">
        <f t="shared" si="45"/>
        <v>0</v>
      </c>
      <c r="AN152">
        <f t="shared" si="46"/>
        <v>0</v>
      </c>
      <c r="AO152">
        <f t="shared" si="47"/>
        <v>0</v>
      </c>
    </row>
    <row r="153" spans="1:41" ht="12.75">
      <c r="A153">
        <v>3011040</v>
      </c>
      <c r="B153">
        <v>200</v>
      </c>
      <c r="C153" t="s">
        <v>385</v>
      </c>
      <c r="D153" t="s">
        <v>386</v>
      </c>
      <c r="E153" t="s">
        <v>387</v>
      </c>
      <c r="F153" s="35">
        <v>59222</v>
      </c>
      <c r="G153" s="3" t="s">
        <v>44</v>
      </c>
      <c r="H153">
        <v>4064742211</v>
      </c>
      <c r="I153" s="4">
        <v>7</v>
      </c>
      <c r="J153" s="4" t="s">
        <v>45</v>
      </c>
      <c r="K153" t="s">
        <v>46</v>
      </c>
      <c r="L153" s="36"/>
      <c r="M153" s="36">
        <v>12</v>
      </c>
      <c r="N153" s="36" t="s">
        <v>45</v>
      </c>
      <c r="O153" s="36" t="s">
        <v>45</v>
      </c>
      <c r="P153" s="37">
        <v>21.951219512</v>
      </c>
      <c r="Q153" t="s">
        <v>45</v>
      </c>
      <c r="R153" t="s">
        <v>45</v>
      </c>
      <c r="S153" t="s">
        <v>45</v>
      </c>
      <c r="T153" t="s">
        <v>46</v>
      </c>
      <c r="U153" s="36"/>
      <c r="V153" s="36">
        <v>3066</v>
      </c>
      <c r="W153" s="36">
        <v>399</v>
      </c>
      <c r="X153" s="36">
        <v>402</v>
      </c>
      <c r="Y153" s="36">
        <v>934</v>
      </c>
      <c r="Z153">
        <f t="shared" si="32"/>
        <v>1</v>
      </c>
      <c r="AA153">
        <f t="shared" si="33"/>
        <v>1</v>
      </c>
      <c r="AB153">
        <f t="shared" si="34"/>
        <v>0</v>
      </c>
      <c r="AC153">
        <f t="shared" si="35"/>
        <v>0</v>
      </c>
      <c r="AD153">
        <f t="shared" si="36"/>
        <v>0</v>
      </c>
      <c r="AE153">
        <f t="shared" si="37"/>
        <v>0</v>
      </c>
      <c r="AF153" s="38" t="str">
        <f t="shared" si="38"/>
        <v>SRSA</v>
      </c>
      <c r="AG153" s="38">
        <f t="shared" si="39"/>
        <v>0</v>
      </c>
      <c r="AH153" s="38">
        <f t="shared" si="40"/>
        <v>0</v>
      </c>
      <c r="AI153">
        <f t="shared" si="41"/>
        <v>1</v>
      </c>
      <c r="AJ153">
        <f t="shared" si="42"/>
        <v>1</v>
      </c>
      <c r="AK153" t="str">
        <f t="shared" si="43"/>
        <v>Initial</v>
      </c>
      <c r="AL153" t="str">
        <f t="shared" si="44"/>
        <v>SRSA</v>
      </c>
      <c r="AM153">
        <f t="shared" si="45"/>
        <v>0</v>
      </c>
      <c r="AN153">
        <f t="shared" si="46"/>
        <v>0</v>
      </c>
      <c r="AO153">
        <f t="shared" si="47"/>
        <v>0</v>
      </c>
    </row>
    <row r="154" spans="1:41" ht="12.75">
      <c r="A154">
        <v>3011100</v>
      </c>
      <c r="B154">
        <v>743</v>
      </c>
      <c r="C154" t="s">
        <v>994</v>
      </c>
      <c r="D154" t="s">
        <v>995</v>
      </c>
      <c r="E154" t="s">
        <v>996</v>
      </c>
      <c r="F154" s="35">
        <v>59833</v>
      </c>
      <c r="G154" s="3" t="s">
        <v>44</v>
      </c>
      <c r="H154">
        <v>4062736751</v>
      </c>
      <c r="I154" s="4">
        <v>7</v>
      </c>
      <c r="J154" s="4" t="s">
        <v>45</v>
      </c>
      <c r="K154" t="s">
        <v>46</v>
      </c>
      <c r="L154" s="36"/>
      <c r="M154" s="36">
        <v>900</v>
      </c>
      <c r="N154" s="36" t="s">
        <v>46</v>
      </c>
      <c r="O154" s="36" t="s">
        <v>46</v>
      </c>
      <c r="P154" s="37">
        <v>6.0986547085</v>
      </c>
      <c r="Q154" t="s">
        <v>46</v>
      </c>
      <c r="R154" t="s">
        <v>46</v>
      </c>
      <c r="S154" t="s">
        <v>45</v>
      </c>
      <c r="T154" t="s">
        <v>46</v>
      </c>
      <c r="U154" s="36"/>
      <c r="V154" s="36">
        <v>31128</v>
      </c>
      <c r="W154" s="36">
        <v>1799</v>
      </c>
      <c r="X154" s="36">
        <v>5561</v>
      </c>
      <c r="Y154" s="36">
        <v>8140</v>
      </c>
      <c r="Z154">
        <f t="shared" si="32"/>
        <v>1</v>
      </c>
      <c r="AA154">
        <f t="shared" si="33"/>
        <v>0</v>
      </c>
      <c r="AB154">
        <f t="shared" si="34"/>
        <v>0</v>
      </c>
      <c r="AC154">
        <f t="shared" si="35"/>
        <v>0</v>
      </c>
      <c r="AD154">
        <f t="shared" si="36"/>
        <v>0</v>
      </c>
      <c r="AE154">
        <f t="shared" si="37"/>
        <v>0</v>
      </c>
      <c r="AF154" s="38">
        <f t="shared" si="38"/>
        <v>0</v>
      </c>
      <c r="AG154" s="38">
        <f t="shared" si="39"/>
        <v>0</v>
      </c>
      <c r="AH154" s="38">
        <f t="shared" si="40"/>
        <v>0</v>
      </c>
      <c r="AI154">
        <f t="shared" si="41"/>
        <v>1</v>
      </c>
      <c r="AJ154">
        <f t="shared" si="42"/>
        <v>0</v>
      </c>
      <c r="AK154">
        <f t="shared" si="43"/>
        <v>0</v>
      </c>
      <c r="AL154">
        <f t="shared" si="44"/>
        <v>0</v>
      </c>
      <c r="AM154">
        <f t="shared" si="45"/>
        <v>0</v>
      </c>
      <c r="AN154">
        <f t="shared" si="46"/>
        <v>0</v>
      </c>
      <c r="AO154">
        <f t="shared" si="47"/>
        <v>0</v>
      </c>
    </row>
    <row r="155" spans="1:41" ht="12.75">
      <c r="A155">
        <v>3011160</v>
      </c>
      <c r="B155">
        <v>790</v>
      </c>
      <c r="C155" t="s">
        <v>388</v>
      </c>
      <c r="D155" t="s">
        <v>389</v>
      </c>
      <c r="E155" t="s">
        <v>390</v>
      </c>
      <c r="F155" s="35">
        <v>59327</v>
      </c>
      <c r="G155" s="3" t="s">
        <v>44</v>
      </c>
      <c r="H155">
        <v>4063562796</v>
      </c>
      <c r="I155" s="4">
        <v>7</v>
      </c>
      <c r="J155" s="4" t="s">
        <v>45</v>
      </c>
      <c r="K155" t="s">
        <v>46</v>
      </c>
      <c r="L155" s="36"/>
      <c r="M155" s="36">
        <v>288</v>
      </c>
      <c r="N155" s="36" t="s">
        <v>45</v>
      </c>
      <c r="O155" s="36" t="s">
        <v>45</v>
      </c>
      <c r="P155" s="37">
        <v>17.696629213</v>
      </c>
      <c r="Q155" t="s">
        <v>46</v>
      </c>
      <c r="R155" t="s">
        <v>46</v>
      </c>
      <c r="S155" t="s">
        <v>45</v>
      </c>
      <c r="T155" t="s">
        <v>46</v>
      </c>
      <c r="U155" s="36"/>
      <c r="V155" s="36">
        <v>24721</v>
      </c>
      <c r="W155" s="36">
        <v>2481</v>
      </c>
      <c r="X155" s="36">
        <v>3180</v>
      </c>
      <c r="Y155" s="36">
        <v>3025</v>
      </c>
      <c r="Z155">
        <f t="shared" si="32"/>
        <v>1</v>
      </c>
      <c r="AA155">
        <f t="shared" si="33"/>
        <v>1</v>
      </c>
      <c r="AB155">
        <f t="shared" si="34"/>
        <v>0</v>
      </c>
      <c r="AC155">
        <f t="shared" si="35"/>
        <v>0</v>
      </c>
      <c r="AD155">
        <f t="shared" si="36"/>
        <v>0</v>
      </c>
      <c r="AE155">
        <f t="shared" si="37"/>
        <v>0</v>
      </c>
      <c r="AF155" s="38" t="str">
        <f t="shared" si="38"/>
        <v>SRSA</v>
      </c>
      <c r="AG155" s="38">
        <f t="shared" si="39"/>
        <v>0</v>
      </c>
      <c r="AH155" s="38">
        <f t="shared" si="40"/>
        <v>0</v>
      </c>
      <c r="AI155">
        <f t="shared" si="41"/>
        <v>1</v>
      </c>
      <c r="AJ155">
        <f t="shared" si="42"/>
        <v>0</v>
      </c>
      <c r="AK155">
        <f t="shared" si="43"/>
        <v>0</v>
      </c>
      <c r="AL155">
        <f t="shared" si="44"/>
        <v>0</v>
      </c>
      <c r="AM155">
        <f t="shared" si="45"/>
        <v>0</v>
      </c>
      <c r="AN155">
        <f t="shared" si="46"/>
        <v>0</v>
      </c>
      <c r="AO155">
        <f t="shared" si="47"/>
        <v>0</v>
      </c>
    </row>
    <row r="156" spans="1:41" ht="12.75">
      <c r="A156">
        <v>3011190</v>
      </c>
      <c r="B156">
        <v>791</v>
      </c>
      <c r="C156" t="s">
        <v>391</v>
      </c>
      <c r="D156" t="s">
        <v>389</v>
      </c>
      <c r="E156" t="s">
        <v>390</v>
      </c>
      <c r="F156" s="35">
        <v>59327</v>
      </c>
      <c r="G156" s="3" t="s">
        <v>44</v>
      </c>
      <c r="H156">
        <v>4063562796</v>
      </c>
      <c r="I156" s="4">
        <v>7</v>
      </c>
      <c r="J156" s="4" t="s">
        <v>45</v>
      </c>
      <c r="K156" t="s">
        <v>46</v>
      </c>
      <c r="L156" s="36"/>
      <c r="M156" s="36">
        <v>148</v>
      </c>
      <c r="N156" s="36" t="s">
        <v>45</v>
      </c>
      <c r="O156" s="36" t="s">
        <v>45</v>
      </c>
      <c r="P156" s="37">
        <v>10.828025478</v>
      </c>
      <c r="Q156" t="s">
        <v>46</v>
      </c>
      <c r="R156" t="s">
        <v>46</v>
      </c>
      <c r="S156" t="s">
        <v>45</v>
      </c>
      <c r="T156" t="s">
        <v>46</v>
      </c>
      <c r="U156" s="36"/>
      <c r="V156" s="36">
        <v>6891</v>
      </c>
      <c r="W156" s="36">
        <v>468</v>
      </c>
      <c r="X156" s="36">
        <v>1014</v>
      </c>
      <c r="Y156" s="36">
        <v>1402</v>
      </c>
      <c r="Z156">
        <f t="shared" si="32"/>
        <v>1</v>
      </c>
      <c r="AA156">
        <f t="shared" si="33"/>
        <v>1</v>
      </c>
      <c r="AB156">
        <f t="shared" si="34"/>
        <v>0</v>
      </c>
      <c r="AC156">
        <f t="shared" si="35"/>
        <v>0</v>
      </c>
      <c r="AD156">
        <f t="shared" si="36"/>
        <v>0</v>
      </c>
      <c r="AE156">
        <f t="shared" si="37"/>
        <v>0</v>
      </c>
      <c r="AF156" s="38" t="str">
        <f t="shared" si="38"/>
        <v>SRSA</v>
      </c>
      <c r="AG156" s="38">
        <f t="shared" si="39"/>
        <v>0</v>
      </c>
      <c r="AH156" s="38">
        <f t="shared" si="40"/>
        <v>0</v>
      </c>
      <c r="AI156">
        <f t="shared" si="41"/>
        <v>1</v>
      </c>
      <c r="AJ156">
        <f t="shared" si="42"/>
        <v>0</v>
      </c>
      <c r="AK156">
        <f t="shared" si="43"/>
        <v>0</v>
      </c>
      <c r="AL156">
        <f t="shared" si="44"/>
        <v>0</v>
      </c>
      <c r="AM156">
        <f t="shared" si="45"/>
        <v>0</v>
      </c>
      <c r="AN156">
        <f t="shared" si="46"/>
        <v>0</v>
      </c>
      <c r="AO156">
        <f t="shared" si="47"/>
        <v>0</v>
      </c>
    </row>
    <row r="157" spans="1:41" ht="12.75">
      <c r="A157">
        <v>3011240</v>
      </c>
      <c r="B157">
        <v>133</v>
      </c>
      <c r="C157" t="s">
        <v>392</v>
      </c>
      <c r="D157" t="s">
        <v>393</v>
      </c>
      <c r="E157" t="s">
        <v>394</v>
      </c>
      <c r="F157" s="35">
        <v>59442</v>
      </c>
      <c r="G157" s="3" t="s">
        <v>44</v>
      </c>
      <c r="H157">
        <v>4066225691</v>
      </c>
      <c r="I157" s="4">
        <v>7</v>
      </c>
      <c r="J157" s="4" t="s">
        <v>45</v>
      </c>
      <c r="K157" t="s">
        <v>46</v>
      </c>
      <c r="L157" s="36"/>
      <c r="M157" s="36">
        <v>213</v>
      </c>
      <c r="N157" s="36" t="s">
        <v>45</v>
      </c>
      <c r="O157" s="36" t="s">
        <v>45</v>
      </c>
      <c r="P157" s="37">
        <v>9.0909090909</v>
      </c>
      <c r="Q157" t="s">
        <v>46</v>
      </c>
      <c r="R157" t="s">
        <v>46</v>
      </c>
      <c r="S157" t="s">
        <v>45</v>
      </c>
      <c r="T157" t="s">
        <v>46</v>
      </c>
      <c r="U157" s="36"/>
      <c r="V157" s="36">
        <v>22970</v>
      </c>
      <c r="W157" s="36">
        <v>2702</v>
      </c>
      <c r="X157" s="36">
        <v>3300</v>
      </c>
      <c r="Y157" s="36">
        <v>2402</v>
      </c>
      <c r="Z157">
        <f t="shared" si="32"/>
        <v>1</v>
      </c>
      <c r="AA157">
        <f t="shared" si="33"/>
        <v>1</v>
      </c>
      <c r="AB157">
        <f t="shared" si="34"/>
        <v>0</v>
      </c>
      <c r="AC157">
        <f t="shared" si="35"/>
        <v>0</v>
      </c>
      <c r="AD157">
        <f t="shared" si="36"/>
        <v>0</v>
      </c>
      <c r="AE157">
        <f t="shared" si="37"/>
        <v>0</v>
      </c>
      <c r="AF157" s="38" t="str">
        <f t="shared" si="38"/>
        <v>SRSA</v>
      </c>
      <c r="AG157" s="38">
        <f t="shared" si="39"/>
        <v>0</v>
      </c>
      <c r="AH157" s="38">
        <f t="shared" si="40"/>
        <v>0</v>
      </c>
      <c r="AI157">
        <f t="shared" si="41"/>
        <v>1</v>
      </c>
      <c r="AJ157">
        <f t="shared" si="42"/>
        <v>0</v>
      </c>
      <c r="AK157">
        <f t="shared" si="43"/>
        <v>0</v>
      </c>
      <c r="AL157">
        <f t="shared" si="44"/>
        <v>0</v>
      </c>
      <c r="AM157">
        <f t="shared" si="45"/>
        <v>0</v>
      </c>
      <c r="AN157">
        <f t="shared" si="46"/>
        <v>0</v>
      </c>
      <c r="AO157">
        <f t="shared" si="47"/>
        <v>0</v>
      </c>
    </row>
    <row r="158" spans="1:41" ht="12.75">
      <c r="A158">
        <v>3011260</v>
      </c>
      <c r="B158">
        <v>134</v>
      </c>
      <c r="C158" t="s">
        <v>395</v>
      </c>
      <c r="D158" t="s">
        <v>393</v>
      </c>
      <c r="E158" t="s">
        <v>394</v>
      </c>
      <c r="F158" s="35">
        <v>59442</v>
      </c>
      <c r="G158" s="3" t="s">
        <v>44</v>
      </c>
      <c r="H158">
        <v>4066225691</v>
      </c>
      <c r="I158" s="4">
        <v>7</v>
      </c>
      <c r="J158" s="4" t="s">
        <v>45</v>
      </c>
      <c r="K158" t="s">
        <v>46</v>
      </c>
      <c r="L158" s="36"/>
      <c r="M158" s="36">
        <v>141</v>
      </c>
      <c r="N158" s="36" t="s">
        <v>45</v>
      </c>
      <c r="O158" s="36" t="s">
        <v>45</v>
      </c>
      <c r="P158" s="37">
        <v>12.138728324</v>
      </c>
      <c r="Q158" t="s">
        <v>46</v>
      </c>
      <c r="R158" t="s">
        <v>46</v>
      </c>
      <c r="S158" t="s">
        <v>45</v>
      </c>
      <c r="T158" t="s">
        <v>46</v>
      </c>
      <c r="U158" s="36"/>
      <c r="V158" s="36">
        <v>6384</v>
      </c>
      <c r="W158" s="36">
        <v>1052</v>
      </c>
      <c r="X158" s="36">
        <v>1542</v>
      </c>
      <c r="Y158" s="36">
        <v>1279</v>
      </c>
      <c r="Z158">
        <f t="shared" si="32"/>
        <v>1</v>
      </c>
      <c r="AA158">
        <f t="shared" si="33"/>
        <v>1</v>
      </c>
      <c r="AB158">
        <f t="shared" si="34"/>
        <v>0</v>
      </c>
      <c r="AC158">
        <f t="shared" si="35"/>
        <v>0</v>
      </c>
      <c r="AD158">
        <f t="shared" si="36"/>
        <v>0</v>
      </c>
      <c r="AE158">
        <f t="shared" si="37"/>
        <v>0</v>
      </c>
      <c r="AF158" s="38" t="str">
        <f t="shared" si="38"/>
        <v>SRSA</v>
      </c>
      <c r="AG158" s="38">
        <f t="shared" si="39"/>
        <v>0</v>
      </c>
      <c r="AH158" s="38">
        <f t="shared" si="40"/>
        <v>0</v>
      </c>
      <c r="AI158">
        <f t="shared" si="41"/>
        <v>1</v>
      </c>
      <c r="AJ158">
        <f t="shared" si="42"/>
        <v>0</v>
      </c>
      <c r="AK158">
        <f t="shared" si="43"/>
        <v>0</v>
      </c>
      <c r="AL158">
        <f t="shared" si="44"/>
        <v>0</v>
      </c>
      <c r="AM158">
        <f t="shared" si="45"/>
        <v>0</v>
      </c>
      <c r="AN158">
        <f t="shared" si="46"/>
        <v>0</v>
      </c>
      <c r="AO158">
        <f t="shared" si="47"/>
        <v>0</v>
      </c>
    </row>
    <row r="159" spans="1:41" ht="12.75">
      <c r="A159">
        <v>3011340</v>
      </c>
      <c r="B159">
        <v>529</v>
      </c>
      <c r="C159" t="s">
        <v>396</v>
      </c>
      <c r="D159" t="s">
        <v>73</v>
      </c>
      <c r="E159" t="s">
        <v>397</v>
      </c>
      <c r="F159" s="35">
        <v>59918</v>
      </c>
      <c r="G159" s="3" t="s">
        <v>44</v>
      </c>
      <c r="H159">
        <v>4068824531</v>
      </c>
      <c r="I159" s="4">
        <v>7</v>
      </c>
      <c r="J159" s="4" t="s">
        <v>45</v>
      </c>
      <c r="K159" t="s">
        <v>46</v>
      </c>
      <c r="L159" s="36"/>
      <c r="M159" s="36">
        <v>48</v>
      </c>
      <c r="N159" s="36" t="s">
        <v>45</v>
      </c>
      <c r="O159" s="36" t="s">
        <v>45</v>
      </c>
      <c r="P159" s="37">
        <v>2.6666666667</v>
      </c>
      <c r="Q159" t="s">
        <v>46</v>
      </c>
      <c r="R159" t="s">
        <v>46</v>
      </c>
      <c r="S159" t="s">
        <v>45</v>
      </c>
      <c r="T159" t="s">
        <v>46</v>
      </c>
      <c r="U159" s="36"/>
      <c r="V159" s="36">
        <v>5383</v>
      </c>
      <c r="W159" s="36">
        <v>403</v>
      </c>
      <c r="X159" s="36">
        <v>608</v>
      </c>
      <c r="Y159" s="36">
        <v>832</v>
      </c>
      <c r="Z159">
        <f t="shared" si="32"/>
        <v>1</v>
      </c>
      <c r="AA159">
        <f t="shared" si="33"/>
        <v>1</v>
      </c>
      <c r="AB159">
        <f t="shared" si="34"/>
        <v>0</v>
      </c>
      <c r="AC159">
        <f t="shared" si="35"/>
        <v>0</v>
      </c>
      <c r="AD159">
        <f t="shared" si="36"/>
        <v>0</v>
      </c>
      <c r="AE159">
        <f t="shared" si="37"/>
        <v>0</v>
      </c>
      <c r="AF159" s="38" t="str">
        <f t="shared" si="38"/>
        <v>SRSA</v>
      </c>
      <c r="AG159" s="38">
        <f t="shared" si="39"/>
        <v>0</v>
      </c>
      <c r="AH159" s="38">
        <f t="shared" si="40"/>
        <v>0</v>
      </c>
      <c r="AI159">
        <f t="shared" si="41"/>
        <v>1</v>
      </c>
      <c r="AJ159">
        <f t="shared" si="42"/>
        <v>0</v>
      </c>
      <c r="AK159">
        <f t="shared" si="43"/>
        <v>0</v>
      </c>
      <c r="AL159">
        <f t="shared" si="44"/>
        <v>0</v>
      </c>
      <c r="AM159">
        <f t="shared" si="45"/>
        <v>0</v>
      </c>
      <c r="AN159">
        <f t="shared" si="46"/>
        <v>0</v>
      </c>
      <c r="AO159">
        <f t="shared" si="47"/>
        <v>0</v>
      </c>
    </row>
    <row r="160" spans="1:41" ht="12.75">
      <c r="A160">
        <v>3011420</v>
      </c>
      <c r="B160">
        <v>927</v>
      </c>
      <c r="C160" t="s">
        <v>398</v>
      </c>
      <c r="D160" t="s">
        <v>399</v>
      </c>
      <c r="E160" t="s">
        <v>400</v>
      </c>
      <c r="F160" s="35">
        <v>59225</v>
      </c>
      <c r="G160" s="3" t="s">
        <v>44</v>
      </c>
      <c r="H160">
        <v>4066952241</v>
      </c>
      <c r="I160" s="4">
        <v>7</v>
      </c>
      <c r="J160" s="4" t="s">
        <v>45</v>
      </c>
      <c r="K160" t="s">
        <v>46</v>
      </c>
      <c r="L160" s="36"/>
      <c r="M160" s="36">
        <v>95</v>
      </c>
      <c r="N160" s="36" t="s">
        <v>45</v>
      </c>
      <c r="O160" s="36" t="s">
        <v>45</v>
      </c>
      <c r="P160" s="37">
        <v>54.545454545</v>
      </c>
      <c r="Q160" t="s">
        <v>45</v>
      </c>
      <c r="R160" t="s">
        <v>46</v>
      </c>
      <c r="S160" t="s">
        <v>45</v>
      </c>
      <c r="T160" t="s">
        <v>46</v>
      </c>
      <c r="U160" s="36"/>
      <c r="V160" s="36">
        <v>24575</v>
      </c>
      <c r="W160" s="36">
        <v>5382</v>
      </c>
      <c r="X160" s="36">
        <v>4309</v>
      </c>
      <c r="Y160" s="36">
        <v>1570</v>
      </c>
      <c r="Z160">
        <f t="shared" si="32"/>
        <v>1</v>
      </c>
      <c r="AA160">
        <f t="shared" si="33"/>
        <v>1</v>
      </c>
      <c r="AB160">
        <f t="shared" si="34"/>
        <v>0</v>
      </c>
      <c r="AC160">
        <f t="shared" si="35"/>
        <v>0</v>
      </c>
      <c r="AD160">
        <f t="shared" si="36"/>
        <v>0</v>
      </c>
      <c r="AE160">
        <f t="shared" si="37"/>
        <v>0</v>
      </c>
      <c r="AF160" s="38" t="str">
        <f t="shared" si="38"/>
        <v>SRSA</v>
      </c>
      <c r="AG160" s="38">
        <f t="shared" si="39"/>
        <v>0</v>
      </c>
      <c r="AH160" s="38">
        <f t="shared" si="40"/>
        <v>0</v>
      </c>
      <c r="AI160">
        <f t="shared" si="41"/>
        <v>1</v>
      </c>
      <c r="AJ160">
        <f t="shared" si="42"/>
        <v>1</v>
      </c>
      <c r="AK160" t="str">
        <f t="shared" si="43"/>
        <v>Initial</v>
      </c>
      <c r="AL160" t="str">
        <f t="shared" si="44"/>
        <v>SRSA</v>
      </c>
      <c r="AM160">
        <f t="shared" si="45"/>
        <v>0</v>
      </c>
      <c r="AN160">
        <f t="shared" si="46"/>
        <v>0</v>
      </c>
      <c r="AO160">
        <f t="shared" si="47"/>
        <v>0</v>
      </c>
    </row>
    <row r="161" spans="1:41" ht="12.75">
      <c r="A161">
        <v>3011460</v>
      </c>
      <c r="B161">
        <v>928</v>
      </c>
      <c r="C161" t="s">
        <v>401</v>
      </c>
      <c r="D161" t="s">
        <v>399</v>
      </c>
      <c r="E161" t="s">
        <v>400</v>
      </c>
      <c r="F161" s="35">
        <v>59225</v>
      </c>
      <c r="G161" s="3" t="s">
        <v>44</v>
      </c>
      <c r="H161">
        <v>4066952241</v>
      </c>
      <c r="I161" s="4">
        <v>7</v>
      </c>
      <c r="J161" s="4" t="s">
        <v>45</v>
      </c>
      <c r="K161" t="s">
        <v>46</v>
      </c>
      <c r="L161" s="36"/>
      <c r="M161" s="36">
        <v>42</v>
      </c>
      <c r="N161" s="36" t="s">
        <v>45</v>
      </c>
      <c r="O161" s="36" t="s">
        <v>45</v>
      </c>
      <c r="P161" s="37">
        <v>43.333333333</v>
      </c>
      <c r="Q161" t="s">
        <v>45</v>
      </c>
      <c r="R161" t="s">
        <v>46</v>
      </c>
      <c r="S161" t="s">
        <v>45</v>
      </c>
      <c r="T161" t="s">
        <v>46</v>
      </c>
      <c r="U161" s="36"/>
      <c r="V161" s="36">
        <v>6560</v>
      </c>
      <c r="W161" s="36">
        <v>892</v>
      </c>
      <c r="X161" s="36">
        <v>932</v>
      </c>
      <c r="Y161" s="36">
        <v>705</v>
      </c>
      <c r="Z161">
        <f t="shared" si="32"/>
        <v>1</v>
      </c>
      <c r="AA161">
        <f t="shared" si="33"/>
        <v>1</v>
      </c>
      <c r="AB161">
        <f t="shared" si="34"/>
        <v>0</v>
      </c>
      <c r="AC161">
        <f t="shared" si="35"/>
        <v>0</v>
      </c>
      <c r="AD161">
        <f t="shared" si="36"/>
        <v>0</v>
      </c>
      <c r="AE161">
        <f t="shared" si="37"/>
        <v>0</v>
      </c>
      <c r="AF161" s="38" t="str">
        <f t="shared" si="38"/>
        <v>SRSA</v>
      </c>
      <c r="AG161" s="38">
        <f t="shared" si="39"/>
        <v>0</v>
      </c>
      <c r="AH161" s="38">
        <f t="shared" si="40"/>
        <v>0</v>
      </c>
      <c r="AI161">
        <f t="shared" si="41"/>
        <v>1</v>
      </c>
      <c r="AJ161">
        <f t="shared" si="42"/>
        <v>1</v>
      </c>
      <c r="AK161" t="str">
        <f t="shared" si="43"/>
        <v>Initial</v>
      </c>
      <c r="AL161" t="str">
        <f t="shared" si="44"/>
        <v>SRSA</v>
      </c>
      <c r="AM161">
        <f t="shared" si="45"/>
        <v>0</v>
      </c>
      <c r="AN161">
        <f t="shared" si="46"/>
        <v>0</v>
      </c>
      <c r="AO161">
        <f t="shared" si="47"/>
        <v>0</v>
      </c>
    </row>
    <row r="162" spans="1:41" ht="12.75">
      <c r="A162">
        <v>3011520</v>
      </c>
      <c r="B162">
        <v>599</v>
      </c>
      <c r="C162" t="s">
        <v>997</v>
      </c>
      <c r="D162" t="s">
        <v>998</v>
      </c>
      <c r="E162" t="s">
        <v>999</v>
      </c>
      <c r="F162" s="35">
        <v>59834</v>
      </c>
      <c r="G162" s="3" t="s">
        <v>44</v>
      </c>
      <c r="H162">
        <v>4066265762</v>
      </c>
      <c r="I162" s="4">
        <v>7</v>
      </c>
      <c r="J162" s="4" t="s">
        <v>45</v>
      </c>
      <c r="K162" t="s">
        <v>46</v>
      </c>
      <c r="L162" s="36"/>
      <c r="M162" s="36">
        <v>1136</v>
      </c>
      <c r="N162" s="36" t="s">
        <v>46</v>
      </c>
      <c r="O162" s="36" t="s">
        <v>46</v>
      </c>
      <c r="P162" s="37">
        <v>1.9913419913</v>
      </c>
      <c r="Q162" t="s">
        <v>46</v>
      </c>
      <c r="R162" t="s">
        <v>46</v>
      </c>
      <c r="S162" t="s">
        <v>45</v>
      </c>
      <c r="T162" t="s">
        <v>46</v>
      </c>
      <c r="U162" s="36"/>
      <c r="V162" s="36">
        <v>52068</v>
      </c>
      <c r="W162" s="36">
        <v>3578</v>
      </c>
      <c r="X162" s="36">
        <v>7750</v>
      </c>
      <c r="Y162" s="36">
        <v>10738</v>
      </c>
      <c r="Z162">
        <f t="shared" si="32"/>
        <v>1</v>
      </c>
      <c r="AA162">
        <f t="shared" si="33"/>
        <v>0</v>
      </c>
      <c r="AB162">
        <f t="shared" si="34"/>
        <v>0</v>
      </c>
      <c r="AC162">
        <f t="shared" si="35"/>
        <v>0</v>
      </c>
      <c r="AD162">
        <f t="shared" si="36"/>
        <v>0</v>
      </c>
      <c r="AE162">
        <f t="shared" si="37"/>
        <v>0</v>
      </c>
      <c r="AF162" s="38">
        <f t="shared" si="38"/>
        <v>0</v>
      </c>
      <c r="AG162" s="38">
        <f t="shared" si="39"/>
        <v>0</v>
      </c>
      <c r="AH162" s="38">
        <f t="shared" si="40"/>
        <v>0</v>
      </c>
      <c r="AI162">
        <f t="shared" si="41"/>
        <v>1</v>
      </c>
      <c r="AJ162">
        <f t="shared" si="42"/>
        <v>0</v>
      </c>
      <c r="AK162">
        <f t="shared" si="43"/>
        <v>0</v>
      </c>
      <c r="AL162">
        <f t="shared" si="44"/>
        <v>0</v>
      </c>
      <c r="AM162">
        <f t="shared" si="45"/>
        <v>0</v>
      </c>
      <c r="AN162">
        <f t="shared" si="46"/>
        <v>0</v>
      </c>
      <c r="AO162">
        <f t="shared" si="47"/>
        <v>0</v>
      </c>
    </row>
    <row r="163" spans="1:41" ht="12.75">
      <c r="A163">
        <v>3011550</v>
      </c>
      <c r="B163">
        <v>786</v>
      </c>
      <c r="C163" t="s">
        <v>402</v>
      </c>
      <c r="D163" t="s">
        <v>403</v>
      </c>
      <c r="E163" t="s">
        <v>404</v>
      </c>
      <c r="F163" s="35">
        <v>59226</v>
      </c>
      <c r="G163" s="3" t="s">
        <v>44</v>
      </c>
      <c r="H163">
        <v>4067662342</v>
      </c>
      <c r="I163" s="4">
        <v>7</v>
      </c>
      <c r="J163" s="4" t="s">
        <v>45</v>
      </c>
      <c r="K163" t="s">
        <v>46</v>
      </c>
      <c r="L163" s="36"/>
      <c r="M163" s="36">
        <v>42</v>
      </c>
      <c r="N163" s="36" t="s">
        <v>45</v>
      </c>
      <c r="O163" s="36" t="s">
        <v>45</v>
      </c>
      <c r="P163" s="37">
        <v>19.402985075</v>
      </c>
      <c r="Q163" t="s">
        <v>46</v>
      </c>
      <c r="R163" t="s">
        <v>46</v>
      </c>
      <c r="S163" t="s">
        <v>45</v>
      </c>
      <c r="T163" t="s">
        <v>46</v>
      </c>
      <c r="U163" s="36"/>
      <c r="V163" s="36">
        <v>4783</v>
      </c>
      <c r="W163" s="36">
        <v>609</v>
      </c>
      <c r="X163" s="36">
        <v>742</v>
      </c>
      <c r="Y163" s="36">
        <v>795</v>
      </c>
      <c r="Z163">
        <f t="shared" si="32"/>
        <v>1</v>
      </c>
      <c r="AA163">
        <f t="shared" si="33"/>
        <v>1</v>
      </c>
      <c r="AB163">
        <f t="shared" si="34"/>
        <v>0</v>
      </c>
      <c r="AC163">
        <f t="shared" si="35"/>
        <v>0</v>
      </c>
      <c r="AD163">
        <f t="shared" si="36"/>
        <v>0</v>
      </c>
      <c r="AE163">
        <f t="shared" si="37"/>
        <v>0</v>
      </c>
      <c r="AF163" s="38" t="str">
        <f t="shared" si="38"/>
        <v>SRSA</v>
      </c>
      <c r="AG163" s="38">
        <f t="shared" si="39"/>
        <v>0</v>
      </c>
      <c r="AH163" s="38">
        <f t="shared" si="40"/>
        <v>0</v>
      </c>
      <c r="AI163">
        <f t="shared" si="41"/>
        <v>1</v>
      </c>
      <c r="AJ163">
        <f t="shared" si="42"/>
        <v>0</v>
      </c>
      <c r="AK163">
        <f t="shared" si="43"/>
        <v>0</v>
      </c>
      <c r="AL163">
        <f t="shared" si="44"/>
        <v>0</v>
      </c>
      <c r="AM163">
        <f t="shared" si="45"/>
        <v>0</v>
      </c>
      <c r="AN163">
        <f t="shared" si="46"/>
        <v>0</v>
      </c>
      <c r="AO163">
        <f t="shared" si="47"/>
        <v>0</v>
      </c>
    </row>
    <row r="164" spans="1:41" ht="12.75">
      <c r="A164">
        <v>3011580</v>
      </c>
      <c r="B164">
        <v>787</v>
      </c>
      <c r="C164" t="s">
        <v>405</v>
      </c>
      <c r="D164" t="s">
        <v>403</v>
      </c>
      <c r="E164" t="s">
        <v>404</v>
      </c>
      <c r="F164" s="35">
        <v>59226</v>
      </c>
      <c r="G164" s="3" t="s">
        <v>44</v>
      </c>
      <c r="H164">
        <v>4067662342</v>
      </c>
      <c r="I164" s="4">
        <v>7</v>
      </c>
      <c r="J164" s="4" t="s">
        <v>45</v>
      </c>
      <c r="K164" t="s">
        <v>46</v>
      </c>
      <c r="L164" s="36"/>
      <c r="M164" s="36">
        <v>25</v>
      </c>
      <c r="N164" s="36" t="s">
        <v>45</v>
      </c>
      <c r="O164" s="36" t="s">
        <v>45</v>
      </c>
      <c r="P164" s="37">
        <v>9.0909090909</v>
      </c>
      <c r="Q164" t="s">
        <v>46</v>
      </c>
      <c r="R164" t="s">
        <v>46</v>
      </c>
      <c r="S164" t="s">
        <v>45</v>
      </c>
      <c r="T164" t="s">
        <v>46</v>
      </c>
      <c r="U164" s="36"/>
      <c r="V164" s="36">
        <v>2024</v>
      </c>
      <c r="W164" s="36">
        <v>0</v>
      </c>
      <c r="X164" s="36">
        <v>174</v>
      </c>
      <c r="Y164" s="36">
        <v>422</v>
      </c>
      <c r="Z164">
        <f t="shared" si="32"/>
        <v>1</v>
      </c>
      <c r="AA164">
        <f t="shared" si="33"/>
        <v>1</v>
      </c>
      <c r="AB164">
        <f t="shared" si="34"/>
        <v>0</v>
      </c>
      <c r="AC164">
        <f t="shared" si="35"/>
        <v>0</v>
      </c>
      <c r="AD164">
        <f t="shared" si="36"/>
        <v>0</v>
      </c>
      <c r="AE164">
        <f t="shared" si="37"/>
        <v>0</v>
      </c>
      <c r="AF164" s="38" t="str">
        <f t="shared" si="38"/>
        <v>SRSA</v>
      </c>
      <c r="AG164" s="38">
        <f t="shared" si="39"/>
        <v>0</v>
      </c>
      <c r="AH164" s="38">
        <f t="shared" si="40"/>
        <v>0</v>
      </c>
      <c r="AI164">
        <f t="shared" si="41"/>
        <v>1</v>
      </c>
      <c r="AJ164">
        <f t="shared" si="42"/>
        <v>0</v>
      </c>
      <c r="AK164">
        <f t="shared" si="43"/>
        <v>0</v>
      </c>
      <c r="AL164">
        <f t="shared" si="44"/>
        <v>0</v>
      </c>
      <c r="AM164">
        <f t="shared" si="45"/>
        <v>0</v>
      </c>
      <c r="AN164">
        <f t="shared" si="46"/>
        <v>0</v>
      </c>
      <c r="AO164">
        <f t="shared" si="47"/>
        <v>0</v>
      </c>
    </row>
    <row r="165" spans="1:41" ht="12.75">
      <c r="A165">
        <v>3011610</v>
      </c>
      <c r="B165">
        <v>71</v>
      </c>
      <c r="C165" t="s">
        <v>406</v>
      </c>
      <c r="D165" t="s">
        <v>407</v>
      </c>
      <c r="E165" t="s">
        <v>408</v>
      </c>
      <c r="F165" s="35">
        <v>59029</v>
      </c>
      <c r="G165" s="3" t="s">
        <v>44</v>
      </c>
      <c r="H165">
        <v>4066687755</v>
      </c>
      <c r="I165" s="4">
        <v>7</v>
      </c>
      <c r="J165" s="4" t="s">
        <v>45</v>
      </c>
      <c r="K165" t="s">
        <v>46</v>
      </c>
      <c r="L165" s="36"/>
      <c r="M165" s="36">
        <v>102</v>
      </c>
      <c r="N165" s="36" t="s">
        <v>45</v>
      </c>
      <c r="O165" s="36" t="s">
        <v>45</v>
      </c>
      <c r="P165" s="37">
        <v>24.161073826</v>
      </c>
      <c r="Q165" t="s">
        <v>45</v>
      </c>
      <c r="R165" t="s">
        <v>45</v>
      </c>
      <c r="S165" t="s">
        <v>45</v>
      </c>
      <c r="T165" t="s">
        <v>46</v>
      </c>
      <c r="U165" s="36"/>
      <c r="V165" s="36">
        <v>8090</v>
      </c>
      <c r="W165" s="36">
        <v>927</v>
      </c>
      <c r="X165" s="36">
        <v>1159</v>
      </c>
      <c r="Y165" s="36">
        <v>1144</v>
      </c>
      <c r="Z165">
        <f t="shared" si="32"/>
        <v>1</v>
      </c>
      <c r="AA165">
        <f t="shared" si="33"/>
        <v>1</v>
      </c>
      <c r="AB165">
        <f t="shared" si="34"/>
        <v>0</v>
      </c>
      <c r="AC165">
        <f t="shared" si="35"/>
        <v>0</v>
      </c>
      <c r="AD165">
        <f t="shared" si="36"/>
        <v>0</v>
      </c>
      <c r="AE165">
        <f t="shared" si="37"/>
        <v>0</v>
      </c>
      <c r="AF165" s="38" t="str">
        <f t="shared" si="38"/>
        <v>SRSA</v>
      </c>
      <c r="AG165" s="38">
        <f t="shared" si="39"/>
        <v>0</v>
      </c>
      <c r="AH165" s="38">
        <f t="shared" si="40"/>
        <v>0</v>
      </c>
      <c r="AI165">
        <f t="shared" si="41"/>
        <v>1</v>
      </c>
      <c r="AJ165">
        <f t="shared" si="42"/>
        <v>1</v>
      </c>
      <c r="AK165" t="str">
        <f t="shared" si="43"/>
        <v>Initial</v>
      </c>
      <c r="AL165" t="str">
        <f t="shared" si="44"/>
        <v>SRSA</v>
      </c>
      <c r="AM165">
        <f t="shared" si="45"/>
        <v>0</v>
      </c>
      <c r="AN165">
        <f t="shared" si="46"/>
        <v>0</v>
      </c>
      <c r="AO165">
        <f t="shared" si="47"/>
        <v>0</v>
      </c>
    </row>
    <row r="166" spans="1:41" ht="12.75">
      <c r="A166">
        <v>3011650</v>
      </c>
      <c r="B166">
        <v>72</v>
      </c>
      <c r="C166" t="s">
        <v>409</v>
      </c>
      <c r="D166" t="s">
        <v>407</v>
      </c>
      <c r="E166" t="s">
        <v>408</v>
      </c>
      <c r="F166" s="35">
        <v>59029</v>
      </c>
      <c r="G166" s="3" t="s">
        <v>44</v>
      </c>
      <c r="H166">
        <v>4066687755</v>
      </c>
      <c r="I166" s="4">
        <v>7</v>
      </c>
      <c r="J166" s="4" t="s">
        <v>45</v>
      </c>
      <c r="K166" t="s">
        <v>46</v>
      </c>
      <c r="L166" s="36"/>
      <c r="M166" s="36">
        <v>51</v>
      </c>
      <c r="N166" s="36" t="s">
        <v>45</v>
      </c>
      <c r="O166" s="36" t="s">
        <v>45</v>
      </c>
      <c r="P166" s="37">
        <v>22.784810127</v>
      </c>
      <c r="Q166" t="s">
        <v>45</v>
      </c>
      <c r="R166" t="s">
        <v>46</v>
      </c>
      <c r="S166" t="s">
        <v>45</v>
      </c>
      <c r="T166" t="s">
        <v>46</v>
      </c>
      <c r="U166" s="36"/>
      <c r="V166" s="36">
        <v>7723</v>
      </c>
      <c r="W166" s="36">
        <v>1017</v>
      </c>
      <c r="X166" s="36">
        <v>997</v>
      </c>
      <c r="Y166" s="36">
        <v>689</v>
      </c>
      <c r="Z166">
        <f t="shared" si="32"/>
        <v>1</v>
      </c>
      <c r="AA166">
        <f t="shared" si="33"/>
        <v>1</v>
      </c>
      <c r="AB166">
        <f t="shared" si="34"/>
        <v>0</v>
      </c>
      <c r="AC166">
        <f t="shared" si="35"/>
        <v>0</v>
      </c>
      <c r="AD166">
        <f t="shared" si="36"/>
        <v>0</v>
      </c>
      <c r="AE166">
        <f t="shared" si="37"/>
        <v>0</v>
      </c>
      <c r="AF166" s="38" t="str">
        <f t="shared" si="38"/>
        <v>SRSA</v>
      </c>
      <c r="AG166" s="38">
        <f t="shared" si="39"/>
        <v>0</v>
      </c>
      <c r="AH166" s="38">
        <f t="shared" si="40"/>
        <v>0</v>
      </c>
      <c r="AI166">
        <f t="shared" si="41"/>
        <v>1</v>
      </c>
      <c r="AJ166">
        <f t="shared" si="42"/>
        <v>1</v>
      </c>
      <c r="AK166" t="str">
        <f t="shared" si="43"/>
        <v>Initial</v>
      </c>
      <c r="AL166" t="str">
        <f t="shared" si="44"/>
        <v>SRSA</v>
      </c>
      <c r="AM166">
        <f t="shared" si="45"/>
        <v>0</v>
      </c>
      <c r="AN166">
        <f t="shared" si="46"/>
        <v>0</v>
      </c>
      <c r="AO166">
        <f t="shared" si="47"/>
        <v>0</v>
      </c>
    </row>
    <row r="167" spans="1:41" ht="12.75">
      <c r="A167">
        <v>3011670</v>
      </c>
      <c r="B167">
        <v>774</v>
      </c>
      <c r="C167" t="s">
        <v>410</v>
      </c>
      <c r="D167" t="s">
        <v>411</v>
      </c>
      <c r="E167" t="s">
        <v>412</v>
      </c>
      <c r="F167" s="35">
        <v>59201</v>
      </c>
      <c r="G167" s="3" t="s">
        <v>44</v>
      </c>
      <c r="H167">
        <v>4066532501</v>
      </c>
      <c r="I167" s="4">
        <v>7</v>
      </c>
      <c r="J167" s="4" t="s">
        <v>45</v>
      </c>
      <c r="K167" t="s">
        <v>45</v>
      </c>
      <c r="L167" s="36"/>
      <c r="M167" s="36">
        <v>137</v>
      </c>
      <c r="N167" s="36" t="s">
        <v>45</v>
      </c>
      <c r="O167" s="36" t="s">
        <v>45</v>
      </c>
      <c r="P167" s="37">
        <v>14.285714286</v>
      </c>
      <c r="Q167" t="s">
        <v>46</v>
      </c>
      <c r="R167" t="s">
        <v>45</v>
      </c>
      <c r="S167" t="s">
        <v>45</v>
      </c>
      <c r="T167" t="s">
        <v>46</v>
      </c>
      <c r="U167" s="36"/>
      <c r="V167" s="36">
        <v>10261</v>
      </c>
      <c r="W167" s="36">
        <v>1133</v>
      </c>
      <c r="X167" s="36">
        <v>1351</v>
      </c>
      <c r="Y167" s="36">
        <v>1344</v>
      </c>
      <c r="Z167">
        <f t="shared" si="32"/>
        <v>1</v>
      </c>
      <c r="AA167">
        <f t="shared" si="33"/>
        <v>1</v>
      </c>
      <c r="AB167">
        <f t="shared" si="34"/>
        <v>0</v>
      </c>
      <c r="AC167">
        <f t="shared" si="35"/>
        <v>0</v>
      </c>
      <c r="AD167">
        <f t="shared" si="36"/>
        <v>0</v>
      </c>
      <c r="AE167">
        <f t="shared" si="37"/>
        <v>0</v>
      </c>
      <c r="AF167" s="38" t="str">
        <f t="shared" si="38"/>
        <v>SRSA</v>
      </c>
      <c r="AG167" s="38">
        <f t="shared" si="39"/>
        <v>0</v>
      </c>
      <c r="AH167" s="38">
        <f t="shared" si="40"/>
        <v>0</v>
      </c>
      <c r="AI167">
        <f t="shared" si="41"/>
        <v>1</v>
      </c>
      <c r="AJ167">
        <f t="shared" si="42"/>
        <v>0</v>
      </c>
      <c r="AK167">
        <f t="shared" si="43"/>
        <v>0</v>
      </c>
      <c r="AL167">
        <f t="shared" si="44"/>
        <v>0</v>
      </c>
      <c r="AM167">
        <f t="shared" si="45"/>
        <v>0</v>
      </c>
      <c r="AN167">
        <f t="shared" si="46"/>
        <v>0</v>
      </c>
      <c r="AO167">
        <f t="shared" si="47"/>
        <v>0</v>
      </c>
    </row>
    <row r="168" spans="1:41" ht="12.75">
      <c r="A168">
        <v>3011730</v>
      </c>
      <c r="B168">
        <v>915</v>
      </c>
      <c r="C168" t="s">
        <v>413</v>
      </c>
      <c r="D168" t="s">
        <v>414</v>
      </c>
      <c r="E168" t="s">
        <v>68</v>
      </c>
      <c r="F168" s="35">
        <v>59444</v>
      </c>
      <c r="G168" s="3" t="s">
        <v>44</v>
      </c>
      <c r="H168">
        <v>4064322125</v>
      </c>
      <c r="I168" s="4">
        <v>7</v>
      </c>
      <c r="J168" s="4" t="s">
        <v>45</v>
      </c>
      <c r="K168" t="s">
        <v>46</v>
      </c>
      <c r="L168" s="36"/>
      <c r="M168" s="36">
        <v>9</v>
      </c>
      <c r="N168" s="36" t="s">
        <v>45</v>
      </c>
      <c r="O168" s="36" t="s">
        <v>45</v>
      </c>
      <c r="P168" s="37">
        <v>14.285714286</v>
      </c>
      <c r="Q168" t="s">
        <v>46</v>
      </c>
      <c r="R168" t="s">
        <v>46</v>
      </c>
      <c r="S168" t="s">
        <v>45</v>
      </c>
      <c r="T168" t="s">
        <v>46</v>
      </c>
      <c r="U168" s="36"/>
      <c r="V168" s="36">
        <v>2716</v>
      </c>
      <c r="W168" s="36">
        <v>334</v>
      </c>
      <c r="X168" s="36">
        <v>279</v>
      </c>
      <c r="Y168" s="36">
        <v>619</v>
      </c>
      <c r="Z168">
        <f t="shared" si="32"/>
        <v>1</v>
      </c>
      <c r="AA168">
        <f t="shared" si="33"/>
        <v>1</v>
      </c>
      <c r="AB168">
        <f t="shared" si="34"/>
        <v>0</v>
      </c>
      <c r="AC168">
        <f t="shared" si="35"/>
        <v>0</v>
      </c>
      <c r="AD168">
        <f t="shared" si="36"/>
        <v>0</v>
      </c>
      <c r="AE168">
        <f t="shared" si="37"/>
        <v>0</v>
      </c>
      <c r="AF168" s="38" t="str">
        <f t="shared" si="38"/>
        <v>SRSA</v>
      </c>
      <c r="AG168" s="38">
        <f t="shared" si="39"/>
        <v>0</v>
      </c>
      <c r="AH168" s="38">
        <f t="shared" si="40"/>
        <v>0</v>
      </c>
      <c r="AI168">
        <f t="shared" si="41"/>
        <v>1</v>
      </c>
      <c r="AJ168">
        <f t="shared" si="42"/>
        <v>0</v>
      </c>
      <c r="AK168">
        <f t="shared" si="43"/>
        <v>0</v>
      </c>
      <c r="AL168">
        <f t="shared" si="44"/>
        <v>0</v>
      </c>
      <c r="AM168">
        <f t="shared" si="45"/>
        <v>0</v>
      </c>
      <c r="AN168">
        <f t="shared" si="46"/>
        <v>0</v>
      </c>
      <c r="AO168">
        <f t="shared" si="47"/>
        <v>0</v>
      </c>
    </row>
    <row r="169" spans="1:41" ht="12.75">
      <c r="A169">
        <v>3011790</v>
      </c>
      <c r="B169">
        <v>364</v>
      </c>
      <c r="C169" t="s">
        <v>415</v>
      </c>
      <c r="D169" t="s">
        <v>416</v>
      </c>
      <c r="E169" t="s">
        <v>417</v>
      </c>
      <c r="F169" s="35">
        <v>59730</v>
      </c>
      <c r="G169" s="3" t="s">
        <v>44</v>
      </c>
      <c r="H169">
        <v>4067634415</v>
      </c>
      <c r="I169" s="4">
        <v>7</v>
      </c>
      <c r="J169" s="4" t="s">
        <v>45</v>
      </c>
      <c r="K169" t="s">
        <v>46</v>
      </c>
      <c r="L169" s="36"/>
      <c r="M169" s="36">
        <v>135</v>
      </c>
      <c r="N169" s="36" t="s">
        <v>46</v>
      </c>
      <c r="O169" s="36" t="s">
        <v>45</v>
      </c>
      <c r="P169" s="37">
        <v>8.4745762712</v>
      </c>
      <c r="Q169" t="s">
        <v>46</v>
      </c>
      <c r="R169" t="s">
        <v>46</v>
      </c>
      <c r="S169" t="s">
        <v>45</v>
      </c>
      <c r="T169" t="s">
        <v>46</v>
      </c>
      <c r="U169" s="36"/>
      <c r="V169" s="36">
        <v>9407</v>
      </c>
      <c r="W169" s="36">
        <v>769</v>
      </c>
      <c r="X169" s="36">
        <v>1211</v>
      </c>
      <c r="Y169" s="36">
        <v>1459</v>
      </c>
      <c r="Z169">
        <f t="shared" si="32"/>
        <v>1</v>
      </c>
      <c r="AA169">
        <f t="shared" si="33"/>
        <v>1</v>
      </c>
      <c r="AB169">
        <f t="shared" si="34"/>
        <v>0</v>
      </c>
      <c r="AC169">
        <f t="shared" si="35"/>
        <v>0</v>
      </c>
      <c r="AD169">
        <f t="shared" si="36"/>
        <v>0</v>
      </c>
      <c r="AE169">
        <f t="shared" si="37"/>
        <v>0</v>
      </c>
      <c r="AF169" s="38" t="str">
        <f t="shared" si="38"/>
        <v>SRSA</v>
      </c>
      <c r="AG169" s="38">
        <f t="shared" si="39"/>
        <v>0</v>
      </c>
      <c r="AH169" s="38">
        <f t="shared" si="40"/>
        <v>0</v>
      </c>
      <c r="AI169">
        <f t="shared" si="41"/>
        <v>1</v>
      </c>
      <c r="AJ169">
        <f t="shared" si="42"/>
        <v>0</v>
      </c>
      <c r="AK169">
        <f t="shared" si="43"/>
        <v>0</v>
      </c>
      <c r="AL169">
        <f t="shared" si="44"/>
        <v>0</v>
      </c>
      <c r="AM169">
        <f t="shared" si="45"/>
        <v>0</v>
      </c>
      <c r="AN169">
        <f t="shared" si="46"/>
        <v>0</v>
      </c>
      <c r="AO169">
        <f t="shared" si="47"/>
        <v>0</v>
      </c>
    </row>
    <row r="170" spans="1:41" ht="12.75">
      <c r="A170">
        <v>3011820</v>
      </c>
      <c r="B170">
        <v>614</v>
      </c>
      <c r="C170" t="s">
        <v>418</v>
      </c>
      <c r="D170" t="s">
        <v>419</v>
      </c>
      <c r="E170" t="s">
        <v>420</v>
      </c>
      <c r="F170" s="35">
        <v>59030</v>
      </c>
      <c r="G170" s="3" t="s">
        <v>44</v>
      </c>
      <c r="H170">
        <v>4068487563</v>
      </c>
      <c r="I170" s="4">
        <v>7</v>
      </c>
      <c r="J170" s="4" t="s">
        <v>45</v>
      </c>
      <c r="K170" t="s">
        <v>46</v>
      </c>
      <c r="L170" s="36"/>
      <c r="M170" s="36">
        <v>134</v>
      </c>
      <c r="N170" s="36" t="s">
        <v>45</v>
      </c>
      <c r="O170" s="36" t="s">
        <v>45</v>
      </c>
      <c r="P170" s="37">
        <v>5.0561797753</v>
      </c>
      <c r="Q170" t="s">
        <v>46</v>
      </c>
      <c r="R170" t="s">
        <v>46</v>
      </c>
      <c r="S170" t="s">
        <v>45</v>
      </c>
      <c r="T170" t="s">
        <v>46</v>
      </c>
      <c r="U170" s="36"/>
      <c r="V170" s="36">
        <v>6823</v>
      </c>
      <c r="W170" s="36">
        <v>434</v>
      </c>
      <c r="X170" s="36">
        <v>978</v>
      </c>
      <c r="Y170" s="36">
        <v>1418</v>
      </c>
      <c r="Z170">
        <f t="shared" si="32"/>
        <v>1</v>
      </c>
      <c r="AA170">
        <f t="shared" si="33"/>
        <v>1</v>
      </c>
      <c r="AB170">
        <f t="shared" si="34"/>
        <v>0</v>
      </c>
      <c r="AC170">
        <f t="shared" si="35"/>
        <v>0</v>
      </c>
      <c r="AD170">
        <f t="shared" si="36"/>
        <v>0</v>
      </c>
      <c r="AE170">
        <f t="shared" si="37"/>
        <v>0</v>
      </c>
      <c r="AF170" s="38" t="str">
        <f t="shared" si="38"/>
        <v>SRSA</v>
      </c>
      <c r="AG170" s="38">
        <f t="shared" si="39"/>
        <v>0</v>
      </c>
      <c r="AH170" s="38">
        <f t="shared" si="40"/>
        <v>0</v>
      </c>
      <c r="AI170">
        <f t="shared" si="41"/>
        <v>1</v>
      </c>
      <c r="AJ170">
        <f t="shared" si="42"/>
        <v>0</v>
      </c>
      <c r="AK170">
        <f t="shared" si="43"/>
        <v>0</v>
      </c>
      <c r="AL170">
        <f t="shared" si="44"/>
        <v>0</v>
      </c>
      <c r="AM170">
        <f t="shared" si="45"/>
        <v>0</v>
      </c>
      <c r="AN170">
        <f t="shared" si="46"/>
        <v>0</v>
      </c>
      <c r="AO170">
        <f t="shared" si="47"/>
        <v>0</v>
      </c>
    </row>
    <row r="171" spans="1:41" ht="12.75">
      <c r="A171">
        <v>3011850</v>
      </c>
      <c r="B171">
        <v>1191</v>
      </c>
      <c r="C171" t="s">
        <v>421</v>
      </c>
      <c r="D171" t="s">
        <v>419</v>
      </c>
      <c r="E171" t="s">
        <v>420</v>
      </c>
      <c r="F171" s="35">
        <v>59030</v>
      </c>
      <c r="G171" s="3" t="s">
        <v>44</v>
      </c>
      <c r="H171">
        <v>4068487563</v>
      </c>
      <c r="I171" s="4">
        <v>7</v>
      </c>
      <c r="J171" s="4" t="s">
        <v>45</v>
      </c>
      <c r="K171" t="s">
        <v>46</v>
      </c>
      <c r="L171" s="36"/>
      <c r="M171" s="36">
        <v>91</v>
      </c>
      <c r="N171" s="36" t="s">
        <v>45</v>
      </c>
      <c r="O171" s="36" t="s">
        <v>45</v>
      </c>
      <c r="P171" s="37">
        <v>19.35483871</v>
      </c>
      <c r="Q171" t="s">
        <v>46</v>
      </c>
      <c r="R171" t="s">
        <v>46</v>
      </c>
      <c r="S171" t="s">
        <v>45</v>
      </c>
      <c r="T171" t="s">
        <v>46</v>
      </c>
      <c r="U171" s="36"/>
      <c r="V171" s="36">
        <v>3304</v>
      </c>
      <c r="W171" s="36">
        <v>0</v>
      </c>
      <c r="X171" s="36">
        <v>394</v>
      </c>
      <c r="Y171" s="36">
        <v>812</v>
      </c>
      <c r="Z171">
        <f t="shared" si="32"/>
        <v>1</v>
      </c>
      <c r="AA171">
        <f t="shared" si="33"/>
        <v>1</v>
      </c>
      <c r="AB171">
        <f t="shared" si="34"/>
        <v>0</v>
      </c>
      <c r="AC171">
        <f t="shared" si="35"/>
        <v>0</v>
      </c>
      <c r="AD171">
        <f t="shared" si="36"/>
        <v>0</v>
      </c>
      <c r="AE171">
        <f t="shared" si="37"/>
        <v>0</v>
      </c>
      <c r="AF171" s="38" t="str">
        <f t="shared" si="38"/>
        <v>SRSA</v>
      </c>
      <c r="AG171" s="38">
        <f t="shared" si="39"/>
        <v>0</v>
      </c>
      <c r="AH171" s="38">
        <f t="shared" si="40"/>
        <v>0</v>
      </c>
      <c r="AI171">
        <f t="shared" si="41"/>
        <v>1</v>
      </c>
      <c r="AJ171">
        <f t="shared" si="42"/>
        <v>0</v>
      </c>
      <c r="AK171">
        <f t="shared" si="43"/>
        <v>0</v>
      </c>
      <c r="AL171">
        <f t="shared" si="44"/>
        <v>0</v>
      </c>
      <c r="AM171">
        <f t="shared" si="45"/>
        <v>0</v>
      </c>
      <c r="AN171">
        <f t="shared" si="46"/>
        <v>0</v>
      </c>
      <c r="AO171">
        <f t="shared" si="47"/>
        <v>0</v>
      </c>
    </row>
    <row r="172" spans="1:41" ht="12.75">
      <c r="A172">
        <v>3011880</v>
      </c>
      <c r="B172">
        <v>378</v>
      </c>
      <c r="C172" t="s">
        <v>422</v>
      </c>
      <c r="D172" t="s">
        <v>423</v>
      </c>
      <c r="E172" t="s">
        <v>424</v>
      </c>
      <c r="F172" s="35">
        <v>59337</v>
      </c>
      <c r="G172" s="3" t="s">
        <v>44</v>
      </c>
      <c r="H172">
        <v>4065572259</v>
      </c>
      <c r="I172" s="4">
        <v>7</v>
      </c>
      <c r="J172" s="4" t="s">
        <v>45</v>
      </c>
      <c r="K172" t="s">
        <v>46</v>
      </c>
      <c r="L172" s="36"/>
      <c r="M172" s="36">
        <v>67</v>
      </c>
      <c r="N172" s="36" t="s">
        <v>45</v>
      </c>
      <c r="O172" s="36" t="s">
        <v>45</v>
      </c>
      <c r="P172" s="37">
        <v>30.136986301</v>
      </c>
      <c r="Q172" t="s">
        <v>45</v>
      </c>
      <c r="R172" t="s">
        <v>45</v>
      </c>
      <c r="S172" t="s">
        <v>45</v>
      </c>
      <c r="T172" t="s">
        <v>46</v>
      </c>
      <c r="U172" s="36"/>
      <c r="V172" s="36">
        <v>5308</v>
      </c>
      <c r="W172" s="36">
        <v>709</v>
      </c>
      <c r="X172" s="36">
        <v>891</v>
      </c>
      <c r="Y172" s="36">
        <v>672</v>
      </c>
      <c r="Z172">
        <f t="shared" si="32"/>
        <v>1</v>
      </c>
      <c r="AA172">
        <f t="shared" si="33"/>
        <v>1</v>
      </c>
      <c r="AB172">
        <f t="shared" si="34"/>
        <v>0</v>
      </c>
      <c r="AC172">
        <f t="shared" si="35"/>
        <v>0</v>
      </c>
      <c r="AD172">
        <f t="shared" si="36"/>
        <v>0</v>
      </c>
      <c r="AE172">
        <f t="shared" si="37"/>
        <v>0</v>
      </c>
      <c r="AF172" s="38" t="str">
        <f t="shared" si="38"/>
        <v>SRSA</v>
      </c>
      <c r="AG172" s="38">
        <f t="shared" si="39"/>
        <v>0</v>
      </c>
      <c r="AH172" s="38">
        <f t="shared" si="40"/>
        <v>0</v>
      </c>
      <c r="AI172">
        <f t="shared" si="41"/>
        <v>1</v>
      </c>
      <c r="AJ172">
        <f t="shared" si="42"/>
        <v>1</v>
      </c>
      <c r="AK172" t="str">
        <f t="shared" si="43"/>
        <v>Initial</v>
      </c>
      <c r="AL172" t="str">
        <f t="shared" si="44"/>
        <v>SRSA</v>
      </c>
      <c r="AM172">
        <f t="shared" si="45"/>
        <v>0</v>
      </c>
      <c r="AN172">
        <f t="shared" si="46"/>
        <v>0</v>
      </c>
      <c r="AO172">
        <f t="shared" si="47"/>
        <v>0</v>
      </c>
    </row>
    <row r="173" spans="1:41" ht="12.75">
      <c r="A173">
        <v>3021480</v>
      </c>
      <c r="B173">
        <v>718</v>
      </c>
      <c r="C173" t="s">
        <v>693</v>
      </c>
      <c r="D173" t="s">
        <v>694</v>
      </c>
      <c r="E173" t="s">
        <v>695</v>
      </c>
      <c r="F173" s="35">
        <v>59731</v>
      </c>
      <c r="G173" s="3" t="s">
        <v>44</v>
      </c>
      <c r="H173">
        <v>4068461043</v>
      </c>
      <c r="I173" s="4">
        <v>7</v>
      </c>
      <c r="J173" s="4" t="s">
        <v>45</v>
      </c>
      <c r="K173" t="s">
        <v>46</v>
      </c>
      <c r="L173" s="36"/>
      <c r="M173" s="36">
        <v>13</v>
      </c>
      <c r="N173" s="36" t="s">
        <v>45</v>
      </c>
      <c r="O173" s="36" t="s">
        <v>45</v>
      </c>
      <c r="P173" s="37">
        <v>50</v>
      </c>
      <c r="Q173" t="s">
        <v>45</v>
      </c>
      <c r="R173" t="s">
        <v>45</v>
      </c>
      <c r="S173" t="s">
        <v>45</v>
      </c>
      <c r="T173" t="s">
        <v>46</v>
      </c>
      <c r="U173" s="36"/>
      <c r="V173" s="36">
        <v>956</v>
      </c>
      <c r="W173" s="36">
        <v>0</v>
      </c>
      <c r="X173" s="36">
        <v>80</v>
      </c>
      <c r="Y173" s="36">
        <v>586</v>
      </c>
      <c r="Z173">
        <f t="shared" si="32"/>
        <v>1</v>
      </c>
      <c r="AA173">
        <f t="shared" si="33"/>
        <v>1</v>
      </c>
      <c r="AB173">
        <f t="shared" si="34"/>
        <v>0</v>
      </c>
      <c r="AC173">
        <f t="shared" si="35"/>
        <v>0</v>
      </c>
      <c r="AD173">
        <f t="shared" si="36"/>
        <v>0</v>
      </c>
      <c r="AE173">
        <f t="shared" si="37"/>
        <v>0</v>
      </c>
      <c r="AF173" s="38" t="str">
        <f t="shared" si="38"/>
        <v>SRSA</v>
      </c>
      <c r="AG173" s="38">
        <f t="shared" si="39"/>
        <v>0</v>
      </c>
      <c r="AH173" s="38">
        <f t="shared" si="40"/>
        <v>0</v>
      </c>
      <c r="AI173">
        <f t="shared" si="41"/>
        <v>1</v>
      </c>
      <c r="AJ173">
        <f t="shared" si="42"/>
        <v>1</v>
      </c>
      <c r="AK173" t="str">
        <f t="shared" si="43"/>
        <v>Initial</v>
      </c>
      <c r="AL173" t="str">
        <f t="shared" si="44"/>
        <v>SRSA</v>
      </c>
      <c r="AM173">
        <f t="shared" si="45"/>
        <v>0</v>
      </c>
      <c r="AN173">
        <f t="shared" si="46"/>
        <v>0</v>
      </c>
      <c r="AO173">
        <f t="shared" si="47"/>
        <v>0</v>
      </c>
    </row>
    <row r="174" spans="1:41" ht="12.75">
      <c r="A174">
        <v>3012180</v>
      </c>
      <c r="B174">
        <v>153</v>
      </c>
      <c r="C174" t="s">
        <v>430</v>
      </c>
      <c r="D174" t="s">
        <v>431</v>
      </c>
      <c r="E174" t="s">
        <v>432</v>
      </c>
      <c r="F174" s="35">
        <v>59446</v>
      </c>
      <c r="G174" s="3" t="s">
        <v>44</v>
      </c>
      <c r="H174">
        <v>4067374371</v>
      </c>
      <c r="I174" s="4">
        <v>7</v>
      </c>
      <c r="J174" s="4" t="s">
        <v>45</v>
      </c>
      <c r="K174" t="s">
        <v>46</v>
      </c>
      <c r="L174" s="36"/>
      <c r="M174" s="36">
        <v>71</v>
      </c>
      <c r="N174" s="36" t="s">
        <v>45</v>
      </c>
      <c r="O174" s="36" t="s">
        <v>45</v>
      </c>
      <c r="P174" s="37">
        <v>8.5714285714</v>
      </c>
      <c r="Q174" t="s">
        <v>46</v>
      </c>
      <c r="R174" t="s">
        <v>46</v>
      </c>
      <c r="S174" t="s">
        <v>45</v>
      </c>
      <c r="T174" t="s">
        <v>46</v>
      </c>
      <c r="U174" s="36"/>
      <c r="V174" s="36">
        <v>6831</v>
      </c>
      <c r="W174" s="36">
        <v>835</v>
      </c>
      <c r="X174" s="36">
        <v>1074</v>
      </c>
      <c r="Y174" s="36">
        <v>975</v>
      </c>
      <c r="Z174">
        <f t="shared" si="32"/>
        <v>1</v>
      </c>
      <c r="AA174">
        <f t="shared" si="33"/>
        <v>1</v>
      </c>
      <c r="AB174">
        <f t="shared" si="34"/>
        <v>0</v>
      </c>
      <c r="AC174">
        <f t="shared" si="35"/>
        <v>0</v>
      </c>
      <c r="AD174">
        <f t="shared" si="36"/>
        <v>0</v>
      </c>
      <c r="AE174">
        <f t="shared" si="37"/>
        <v>0</v>
      </c>
      <c r="AF174" s="38" t="str">
        <f t="shared" si="38"/>
        <v>SRSA</v>
      </c>
      <c r="AG174" s="38">
        <f t="shared" si="39"/>
        <v>0</v>
      </c>
      <c r="AH174" s="38">
        <f t="shared" si="40"/>
        <v>0</v>
      </c>
      <c r="AI174">
        <f t="shared" si="41"/>
        <v>1</v>
      </c>
      <c r="AJ174">
        <f t="shared" si="42"/>
        <v>0</v>
      </c>
      <c r="AK174">
        <f t="shared" si="43"/>
        <v>0</v>
      </c>
      <c r="AL174">
        <f t="shared" si="44"/>
        <v>0</v>
      </c>
      <c r="AM174">
        <f t="shared" si="45"/>
        <v>0</v>
      </c>
      <c r="AN174">
        <f t="shared" si="46"/>
        <v>0</v>
      </c>
      <c r="AO174">
        <f t="shared" si="47"/>
        <v>0</v>
      </c>
    </row>
    <row r="175" spans="1:41" ht="12.75">
      <c r="A175">
        <v>3012210</v>
      </c>
      <c r="B175">
        <v>154</v>
      </c>
      <c r="C175" t="s">
        <v>433</v>
      </c>
      <c r="D175" t="s">
        <v>431</v>
      </c>
      <c r="E175" t="s">
        <v>432</v>
      </c>
      <c r="F175" s="35">
        <v>59446</v>
      </c>
      <c r="G175" s="3" t="s">
        <v>44</v>
      </c>
      <c r="H175">
        <v>4067374371</v>
      </c>
      <c r="I175" s="4">
        <v>7</v>
      </c>
      <c r="J175" s="4" t="s">
        <v>45</v>
      </c>
      <c r="K175" t="s">
        <v>46</v>
      </c>
      <c r="L175" s="36"/>
      <c r="M175" s="36">
        <v>44</v>
      </c>
      <c r="N175" s="36" t="s">
        <v>45</v>
      </c>
      <c r="O175" s="36" t="s">
        <v>45</v>
      </c>
      <c r="P175" s="37">
        <v>7.8431372549</v>
      </c>
      <c r="Q175" t="s">
        <v>46</v>
      </c>
      <c r="R175" t="s">
        <v>46</v>
      </c>
      <c r="S175" t="s">
        <v>45</v>
      </c>
      <c r="T175" t="s">
        <v>46</v>
      </c>
      <c r="U175" s="36"/>
      <c r="V175" s="36">
        <v>2531</v>
      </c>
      <c r="W175" s="36">
        <v>0</v>
      </c>
      <c r="X175" s="36">
        <v>201</v>
      </c>
      <c r="Y175" s="36">
        <v>488</v>
      </c>
      <c r="Z175">
        <f t="shared" si="32"/>
        <v>1</v>
      </c>
      <c r="AA175">
        <f t="shared" si="33"/>
        <v>1</v>
      </c>
      <c r="AB175">
        <f t="shared" si="34"/>
        <v>0</v>
      </c>
      <c r="AC175">
        <f t="shared" si="35"/>
        <v>0</v>
      </c>
      <c r="AD175">
        <f t="shared" si="36"/>
        <v>0</v>
      </c>
      <c r="AE175">
        <f t="shared" si="37"/>
        <v>0</v>
      </c>
      <c r="AF175" s="38" t="str">
        <f t="shared" si="38"/>
        <v>SRSA</v>
      </c>
      <c r="AG175" s="38">
        <f t="shared" si="39"/>
        <v>0</v>
      </c>
      <c r="AH175" s="38">
        <f t="shared" si="40"/>
        <v>0</v>
      </c>
      <c r="AI175">
        <f t="shared" si="41"/>
        <v>1</v>
      </c>
      <c r="AJ175">
        <f t="shared" si="42"/>
        <v>0</v>
      </c>
      <c r="AK175">
        <f t="shared" si="43"/>
        <v>0</v>
      </c>
      <c r="AL175">
        <f t="shared" si="44"/>
        <v>0</v>
      </c>
      <c r="AM175">
        <f t="shared" si="45"/>
        <v>0</v>
      </c>
      <c r="AN175">
        <f t="shared" si="46"/>
        <v>0</v>
      </c>
      <c r="AO175">
        <f t="shared" si="47"/>
        <v>0</v>
      </c>
    </row>
    <row r="176" spans="1:41" ht="12.75">
      <c r="A176">
        <v>3012270</v>
      </c>
      <c r="B176">
        <v>472</v>
      </c>
      <c r="C176" t="s">
        <v>434</v>
      </c>
      <c r="D176" t="s">
        <v>435</v>
      </c>
      <c r="E176" t="s">
        <v>436</v>
      </c>
      <c r="F176" s="35">
        <v>59447</v>
      </c>
      <c r="G176" s="3" t="s">
        <v>44</v>
      </c>
      <c r="H176">
        <v>4067354368</v>
      </c>
      <c r="I176" s="4">
        <v>7</v>
      </c>
      <c r="J176" s="4" t="s">
        <v>45</v>
      </c>
      <c r="K176" t="s">
        <v>46</v>
      </c>
      <c r="L176" s="36"/>
      <c r="M176" s="36">
        <v>76</v>
      </c>
      <c r="N176" s="36" t="s">
        <v>45</v>
      </c>
      <c r="O176" s="36" t="s">
        <v>45</v>
      </c>
      <c r="P176" s="37">
        <v>6.6666666667</v>
      </c>
      <c r="Q176" t="s">
        <v>46</v>
      </c>
      <c r="R176" t="s">
        <v>45</v>
      </c>
      <c r="S176" t="s">
        <v>45</v>
      </c>
      <c r="T176" t="s">
        <v>46</v>
      </c>
      <c r="U176" s="36"/>
      <c r="V176" s="36">
        <v>4576</v>
      </c>
      <c r="W176" s="36">
        <v>495</v>
      </c>
      <c r="X176" s="36">
        <v>664</v>
      </c>
      <c r="Y176" s="36">
        <v>902</v>
      </c>
      <c r="Z176">
        <f t="shared" si="32"/>
        <v>1</v>
      </c>
      <c r="AA176">
        <f t="shared" si="33"/>
        <v>1</v>
      </c>
      <c r="AB176">
        <f t="shared" si="34"/>
        <v>0</v>
      </c>
      <c r="AC176">
        <f t="shared" si="35"/>
        <v>0</v>
      </c>
      <c r="AD176">
        <f t="shared" si="36"/>
        <v>0</v>
      </c>
      <c r="AE176">
        <f t="shared" si="37"/>
        <v>0</v>
      </c>
      <c r="AF176" s="38" t="str">
        <f t="shared" si="38"/>
        <v>SRSA</v>
      </c>
      <c r="AG176" s="38">
        <f t="shared" si="39"/>
        <v>0</v>
      </c>
      <c r="AH176" s="38">
        <f t="shared" si="40"/>
        <v>0</v>
      </c>
      <c r="AI176">
        <f t="shared" si="41"/>
        <v>1</v>
      </c>
      <c r="AJ176">
        <f t="shared" si="42"/>
        <v>0</v>
      </c>
      <c r="AK176">
        <f t="shared" si="43"/>
        <v>0</v>
      </c>
      <c r="AL176">
        <f t="shared" si="44"/>
        <v>0</v>
      </c>
      <c r="AM176">
        <f t="shared" si="45"/>
        <v>0</v>
      </c>
      <c r="AN176">
        <f t="shared" si="46"/>
        <v>0</v>
      </c>
      <c r="AO176">
        <f t="shared" si="47"/>
        <v>0</v>
      </c>
    </row>
    <row r="177" spans="1:41" ht="12.75">
      <c r="A177">
        <v>3012300</v>
      </c>
      <c r="B177">
        <v>473</v>
      </c>
      <c r="C177" t="s">
        <v>437</v>
      </c>
      <c r="D177" t="s">
        <v>435</v>
      </c>
      <c r="E177" t="s">
        <v>436</v>
      </c>
      <c r="F177" s="35">
        <v>59447</v>
      </c>
      <c r="G177" s="3" t="s">
        <v>44</v>
      </c>
      <c r="H177">
        <v>4067354368</v>
      </c>
      <c r="I177" s="4">
        <v>7</v>
      </c>
      <c r="J177" s="4" t="s">
        <v>45</v>
      </c>
      <c r="K177" t="s">
        <v>46</v>
      </c>
      <c r="L177" s="36"/>
      <c r="M177" s="36">
        <v>35</v>
      </c>
      <c r="N177" s="36" t="s">
        <v>45</v>
      </c>
      <c r="O177" s="36" t="s">
        <v>45</v>
      </c>
      <c r="P177" s="37">
        <v>14.705882353</v>
      </c>
      <c r="Q177" t="s">
        <v>46</v>
      </c>
      <c r="R177" t="s">
        <v>45</v>
      </c>
      <c r="S177" t="s">
        <v>45</v>
      </c>
      <c r="T177" t="s">
        <v>46</v>
      </c>
      <c r="U177" s="36"/>
      <c r="V177" s="36">
        <v>1854</v>
      </c>
      <c r="W177" s="36">
        <v>0</v>
      </c>
      <c r="X177" s="36">
        <v>172</v>
      </c>
      <c r="Y177" s="36">
        <v>455</v>
      </c>
      <c r="Z177">
        <f t="shared" si="32"/>
        <v>1</v>
      </c>
      <c r="AA177">
        <f t="shared" si="33"/>
        <v>1</v>
      </c>
      <c r="AB177">
        <f t="shared" si="34"/>
        <v>0</v>
      </c>
      <c r="AC177">
        <f t="shared" si="35"/>
        <v>0</v>
      </c>
      <c r="AD177">
        <f t="shared" si="36"/>
        <v>0</v>
      </c>
      <c r="AE177">
        <f t="shared" si="37"/>
        <v>0</v>
      </c>
      <c r="AF177" s="38" t="str">
        <f t="shared" si="38"/>
        <v>SRSA</v>
      </c>
      <c r="AG177" s="38">
        <f t="shared" si="39"/>
        <v>0</v>
      </c>
      <c r="AH177" s="38">
        <f t="shared" si="40"/>
        <v>0</v>
      </c>
      <c r="AI177">
        <f t="shared" si="41"/>
        <v>1</v>
      </c>
      <c r="AJ177">
        <f t="shared" si="42"/>
        <v>0</v>
      </c>
      <c r="AK177">
        <f t="shared" si="43"/>
        <v>0</v>
      </c>
      <c r="AL177">
        <f t="shared" si="44"/>
        <v>0</v>
      </c>
      <c r="AM177">
        <f t="shared" si="45"/>
        <v>0</v>
      </c>
      <c r="AN177">
        <f t="shared" si="46"/>
        <v>0</v>
      </c>
      <c r="AO177">
        <f t="shared" si="47"/>
        <v>0</v>
      </c>
    </row>
    <row r="178" spans="1:41" ht="12.75">
      <c r="A178">
        <v>3012350</v>
      </c>
      <c r="B178">
        <v>1217</v>
      </c>
      <c r="C178" t="s">
        <v>438</v>
      </c>
      <c r="D178" t="s">
        <v>439</v>
      </c>
      <c r="E178" t="s">
        <v>440</v>
      </c>
      <c r="F178" s="35">
        <v>59525</v>
      </c>
      <c r="G178" s="3" t="s">
        <v>44</v>
      </c>
      <c r="H178">
        <v>4063554976</v>
      </c>
      <c r="I178" s="4">
        <v>7</v>
      </c>
      <c r="J178" s="4" t="s">
        <v>45</v>
      </c>
      <c r="K178" t="s">
        <v>46</v>
      </c>
      <c r="L178" s="36"/>
      <c r="M178" s="36">
        <v>10</v>
      </c>
      <c r="N178" s="36" t="s">
        <v>45</v>
      </c>
      <c r="O178" s="36" t="s">
        <v>45</v>
      </c>
      <c r="P178" s="37">
        <v>25</v>
      </c>
      <c r="Q178" t="s">
        <v>45</v>
      </c>
      <c r="R178" t="s">
        <v>45</v>
      </c>
      <c r="S178" t="s">
        <v>45</v>
      </c>
      <c r="T178" t="s">
        <v>46</v>
      </c>
      <c r="U178" s="36"/>
      <c r="V178" s="36">
        <v>177</v>
      </c>
      <c r="W178" s="36">
        <v>0</v>
      </c>
      <c r="X178" s="36">
        <v>50</v>
      </c>
      <c r="Y178" s="36">
        <v>541</v>
      </c>
      <c r="Z178">
        <f t="shared" si="32"/>
        <v>1</v>
      </c>
      <c r="AA178">
        <f t="shared" si="33"/>
        <v>1</v>
      </c>
      <c r="AB178">
        <f t="shared" si="34"/>
        <v>0</v>
      </c>
      <c r="AC178">
        <f t="shared" si="35"/>
        <v>0</v>
      </c>
      <c r="AD178">
        <f t="shared" si="36"/>
        <v>0</v>
      </c>
      <c r="AE178">
        <f t="shared" si="37"/>
        <v>0</v>
      </c>
      <c r="AF178" s="38" t="str">
        <f t="shared" si="38"/>
        <v>SRSA</v>
      </c>
      <c r="AG178" s="38">
        <f t="shared" si="39"/>
        <v>0</v>
      </c>
      <c r="AH178" s="38">
        <f t="shared" si="40"/>
        <v>0</v>
      </c>
      <c r="AI178">
        <f t="shared" si="41"/>
        <v>1</v>
      </c>
      <c r="AJ178">
        <f t="shared" si="42"/>
        <v>1</v>
      </c>
      <c r="AK178" t="str">
        <f t="shared" si="43"/>
        <v>Initial</v>
      </c>
      <c r="AL178" t="str">
        <f t="shared" si="44"/>
        <v>SRSA</v>
      </c>
      <c r="AM178">
        <f t="shared" si="45"/>
        <v>0</v>
      </c>
      <c r="AN178">
        <f t="shared" si="46"/>
        <v>0</v>
      </c>
      <c r="AO178">
        <f t="shared" si="47"/>
        <v>0</v>
      </c>
    </row>
    <row r="179" spans="1:41" ht="12.75">
      <c r="A179">
        <v>3012420</v>
      </c>
      <c r="B179">
        <v>926</v>
      </c>
      <c r="C179" t="s">
        <v>1000</v>
      </c>
      <c r="D179" t="s">
        <v>1001</v>
      </c>
      <c r="E179" t="s">
        <v>1002</v>
      </c>
      <c r="F179" s="35">
        <v>59230</v>
      </c>
      <c r="G179" s="3" t="s">
        <v>44</v>
      </c>
      <c r="H179">
        <v>4062282406</v>
      </c>
      <c r="I179" s="4" t="s">
        <v>924</v>
      </c>
      <c r="J179" s="4" t="s">
        <v>46</v>
      </c>
      <c r="K179" t="s">
        <v>46</v>
      </c>
      <c r="L179" s="36"/>
      <c r="M179" s="36">
        <v>724</v>
      </c>
      <c r="N179" s="36" t="s">
        <v>45</v>
      </c>
      <c r="O179" s="36" t="s">
        <v>46</v>
      </c>
      <c r="P179" s="37">
        <v>12.700106724</v>
      </c>
      <c r="Q179" t="s">
        <v>46</v>
      </c>
      <c r="R179" t="s">
        <v>46</v>
      </c>
      <c r="S179" t="s">
        <v>45</v>
      </c>
      <c r="T179" t="s">
        <v>46</v>
      </c>
      <c r="U179" s="36"/>
      <c r="V179" s="36">
        <v>68841</v>
      </c>
      <c r="W179" s="36">
        <v>7826</v>
      </c>
      <c r="X179" s="36">
        <v>8938</v>
      </c>
      <c r="Y179" s="36">
        <v>8074</v>
      </c>
      <c r="Z179">
        <f t="shared" si="32"/>
        <v>0</v>
      </c>
      <c r="AA179">
        <f t="shared" si="33"/>
        <v>1</v>
      </c>
      <c r="AB179">
        <f t="shared" si="34"/>
        <v>0</v>
      </c>
      <c r="AC179">
        <f t="shared" si="35"/>
        <v>0</v>
      </c>
      <c r="AD179">
        <f t="shared" si="36"/>
        <v>0</v>
      </c>
      <c r="AE179">
        <f t="shared" si="37"/>
        <v>0</v>
      </c>
      <c r="AF179" s="38">
        <f t="shared" si="38"/>
        <v>0</v>
      </c>
      <c r="AG179" s="38">
        <f t="shared" si="39"/>
        <v>0</v>
      </c>
      <c r="AH179" s="38">
        <f t="shared" si="40"/>
        <v>0</v>
      </c>
      <c r="AI179">
        <f t="shared" si="41"/>
        <v>1</v>
      </c>
      <c r="AJ179">
        <f t="shared" si="42"/>
        <v>0</v>
      </c>
      <c r="AK179">
        <f t="shared" si="43"/>
        <v>0</v>
      </c>
      <c r="AL179">
        <f t="shared" si="44"/>
        <v>0</v>
      </c>
      <c r="AM179">
        <f t="shared" si="45"/>
        <v>0</v>
      </c>
      <c r="AN179">
        <f t="shared" si="46"/>
        <v>0</v>
      </c>
      <c r="AO179">
        <f t="shared" si="47"/>
        <v>0</v>
      </c>
    </row>
    <row r="180" spans="1:41" ht="12.75">
      <c r="A180">
        <v>3012510</v>
      </c>
      <c r="B180">
        <v>206</v>
      </c>
      <c r="C180" t="s">
        <v>1003</v>
      </c>
      <c r="D180" t="s">
        <v>981</v>
      </c>
      <c r="E180" t="s">
        <v>310</v>
      </c>
      <c r="F180" s="35">
        <v>59330</v>
      </c>
      <c r="G180" s="3" t="s">
        <v>44</v>
      </c>
      <c r="H180">
        <v>4063772555</v>
      </c>
      <c r="I180" s="4" t="s">
        <v>926</v>
      </c>
      <c r="J180" s="4" t="s">
        <v>46</v>
      </c>
      <c r="K180" t="s">
        <v>46</v>
      </c>
      <c r="L180" s="36"/>
      <c r="M180" s="36">
        <v>778</v>
      </c>
      <c r="N180" s="36" t="s">
        <v>45</v>
      </c>
      <c r="O180" s="36" t="s">
        <v>46</v>
      </c>
      <c r="P180" s="37">
        <v>14.360587002</v>
      </c>
      <c r="Q180" t="s">
        <v>46</v>
      </c>
      <c r="R180" t="s">
        <v>46</v>
      </c>
      <c r="S180" t="s">
        <v>45</v>
      </c>
      <c r="T180" t="s">
        <v>46</v>
      </c>
      <c r="U180" s="36"/>
      <c r="V180" s="36">
        <v>71254</v>
      </c>
      <c r="W180" s="36">
        <v>7675</v>
      </c>
      <c r="X180" s="36">
        <v>10199</v>
      </c>
      <c r="Y180" s="36">
        <v>8304</v>
      </c>
      <c r="Z180">
        <f t="shared" si="32"/>
        <v>0</v>
      </c>
      <c r="AA180">
        <f t="shared" si="33"/>
        <v>1</v>
      </c>
      <c r="AB180">
        <f t="shared" si="34"/>
        <v>0</v>
      </c>
      <c r="AC180">
        <f t="shared" si="35"/>
        <v>0</v>
      </c>
      <c r="AD180">
        <f t="shared" si="36"/>
        <v>0</v>
      </c>
      <c r="AE180">
        <f t="shared" si="37"/>
        <v>0</v>
      </c>
      <c r="AF180" s="38">
        <f t="shared" si="38"/>
        <v>0</v>
      </c>
      <c r="AG180" s="38">
        <f t="shared" si="39"/>
        <v>0</v>
      </c>
      <c r="AH180" s="38">
        <f t="shared" si="40"/>
        <v>0</v>
      </c>
      <c r="AI180">
        <f t="shared" si="41"/>
        <v>1</v>
      </c>
      <c r="AJ180">
        <f t="shared" si="42"/>
        <v>0</v>
      </c>
      <c r="AK180">
        <f t="shared" si="43"/>
        <v>0</v>
      </c>
      <c r="AL180">
        <f t="shared" si="44"/>
        <v>0</v>
      </c>
      <c r="AM180">
        <f t="shared" si="45"/>
        <v>0</v>
      </c>
      <c r="AN180">
        <f t="shared" si="46"/>
        <v>0</v>
      </c>
      <c r="AO180">
        <f t="shared" si="47"/>
        <v>0</v>
      </c>
    </row>
    <row r="181" spans="1:41" ht="12.75">
      <c r="A181">
        <v>3012570</v>
      </c>
      <c r="B181">
        <v>721</v>
      </c>
      <c r="C181" t="s">
        <v>441</v>
      </c>
      <c r="D181" t="s">
        <v>442</v>
      </c>
      <c r="E181" t="s">
        <v>443</v>
      </c>
      <c r="F181" s="35">
        <v>59733</v>
      </c>
      <c r="G181" s="3" t="s">
        <v>44</v>
      </c>
      <c r="H181">
        <v>4062883491</v>
      </c>
      <c r="I181" s="4">
        <v>7</v>
      </c>
      <c r="J181" s="4" t="s">
        <v>45</v>
      </c>
      <c r="K181" t="s">
        <v>46</v>
      </c>
      <c r="L181" s="36"/>
      <c r="M181" s="36">
        <v>5</v>
      </c>
      <c r="N181" s="36" t="s">
        <v>45</v>
      </c>
      <c r="O181" s="36" t="s">
        <v>45</v>
      </c>
      <c r="P181" s="37">
        <v>23.529411765</v>
      </c>
      <c r="Q181" t="s">
        <v>45</v>
      </c>
      <c r="R181" t="s">
        <v>46</v>
      </c>
      <c r="S181" t="s">
        <v>45</v>
      </c>
      <c r="T181" t="s">
        <v>46</v>
      </c>
      <c r="U181" s="36"/>
      <c r="V181" s="36">
        <v>1016</v>
      </c>
      <c r="W181" s="36">
        <v>0</v>
      </c>
      <c r="X181" s="36">
        <v>29</v>
      </c>
      <c r="Y181" s="36">
        <v>537</v>
      </c>
      <c r="Z181">
        <f t="shared" si="32"/>
        <v>1</v>
      </c>
      <c r="AA181">
        <f t="shared" si="33"/>
        <v>1</v>
      </c>
      <c r="AB181">
        <f t="shared" si="34"/>
        <v>0</v>
      </c>
      <c r="AC181">
        <f t="shared" si="35"/>
        <v>0</v>
      </c>
      <c r="AD181">
        <f t="shared" si="36"/>
        <v>0</v>
      </c>
      <c r="AE181">
        <f t="shared" si="37"/>
        <v>0</v>
      </c>
      <c r="AF181" s="38" t="str">
        <f t="shared" si="38"/>
        <v>SRSA</v>
      </c>
      <c r="AG181" s="38">
        <f t="shared" si="39"/>
        <v>0</v>
      </c>
      <c r="AH181" s="38">
        <f t="shared" si="40"/>
        <v>0</v>
      </c>
      <c r="AI181">
        <f t="shared" si="41"/>
        <v>1</v>
      </c>
      <c r="AJ181">
        <f t="shared" si="42"/>
        <v>1</v>
      </c>
      <c r="AK181" t="str">
        <f t="shared" si="43"/>
        <v>Initial</v>
      </c>
      <c r="AL181" t="str">
        <f t="shared" si="44"/>
        <v>SRSA</v>
      </c>
      <c r="AM181">
        <f t="shared" si="45"/>
        <v>0</v>
      </c>
      <c r="AN181">
        <f t="shared" si="46"/>
        <v>0</v>
      </c>
      <c r="AO181">
        <f t="shared" si="47"/>
        <v>0</v>
      </c>
    </row>
    <row r="182" spans="1:41" ht="12.75">
      <c r="A182">
        <v>3012600</v>
      </c>
      <c r="B182">
        <v>896</v>
      </c>
      <c r="C182" t="s">
        <v>444</v>
      </c>
      <c r="D182" t="s">
        <v>445</v>
      </c>
      <c r="E182" t="s">
        <v>369</v>
      </c>
      <c r="F182" s="35">
        <v>59436</v>
      </c>
      <c r="G182" s="3" t="s">
        <v>44</v>
      </c>
      <c r="H182">
        <v>4064672010</v>
      </c>
      <c r="I182" s="4">
        <v>7</v>
      </c>
      <c r="J182" s="4" t="s">
        <v>45</v>
      </c>
      <c r="K182" t="s">
        <v>46</v>
      </c>
      <c r="L182" s="36"/>
      <c r="M182" s="36">
        <v>22</v>
      </c>
      <c r="N182" s="36" t="s">
        <v>45</v>
      </c>
      <c r="O182" s="36" t="s">
        <v>45</v>
      </c>
      <c r="P182" s="37">
        <v>24</v>
      </c>
      <c r="Q182" t="s">
        <v>45</v>
      </c>
      <c r="R182" t="s">
        <v>46</v>
      </c>
      <c r="S182" t="s">
        <v>45</v>
      </c>
      <c r="T182" t="s">
        <v>46</v>
      </c>
      <c r="U182" s="36"/>
      <c r="V182" s="36">
        <v>6114</v>
      </c>
      <c r="W182" s="36">
        <v>849</v>
      </c>
      <c r="X182" s="36">
        <v>697</v>
      </c>
      <c r="Y182" s="36">
        <v>754</v>
      </c>
      <c r="Z182">
        <f t="shared" si="32"/>
        <v>1</v>
      </c>
      <c r="AA182">
        <f t="shared" si="33"/>
        <v>1</v>
      </c>
      <c r="AB182">
        <f t="shared" si="34"/>
        <v>0</v>
      </c>
      <c r="AC182">
        <f t="shared" si="35"/>
        <v>0</v>
      </c>
      <c r="AD182">
        <f t="shared" si="36"/>
        <v>0</v>
      </c>
      <c r="AE182">
        <f t="shared" si="37"/>
        <v>0</v>
      </c>
      <c r="AF182" s="38" t="str">
        <f t="shared" si="38"/>
        <v>SRSA</v>
      </c>
      <c r="AG182" s="38">
        <f t="shared" si="39"/>
        <v>0</v>
      </c>
      <c r="AH182" s="38">
        <f t="shared" si="40"/>
        <v>0</v>
      </c>
      <c r="AI182">
        <f t="shared" si="41"/>
        <v>1</v>
      </c>
      <c r="AJ182">
        <f t="shared" si="42"/>
        <v>1</v>
      </c>
      <c r="AK182" t="str">
        <f t="shared" si="43"/>
        <v>Initial</v>
      </c>
      <c r="AL182" t="str">
        <f t="shared" si="44"/>
        <v>SRSA</v>
      </c>
      <c r="AM182">
        <f t="shared" si="45"/>
        <v>0</v>
      </c>
      <c r="AN182">
        <f t="shared" si="46"/>
        <v>0</v>
      </c>
      <c r="AO182">
        <f t="shared" si="47"/>
        <v>0</v>
      </c>
    </row>
    <row r="183" spans="1:41" ht="12.75">
      <c r="A183">
        <v>3012900</v>
      </c>
      <c r="B183">
        <v>3</v>
      </c>
      <c r="C183" t="s">
        <v>449</v>
      </c>
      <c r="D183" t="s">
        <v>450</v>
      </c>
      <c r="E183" t="s">
        <v>451</v>
      </c>
      <c r="F183" s="35">
        <v>59725</v>
      </c>
      <c r="G183" s="3" t="s">
        <v>44</v>
      </c>
      <c r="H183">
        <v>4066813114</v>
      </c>
      <c r="I183" s="4">
        <v>6</v>
      </c>
      <c r="J183" s="4" t="s">
        <v>46</v>
      </c>
      <c r="K183" t="s">
        <v>46</v>
      </c>
      <c r="L183" s="36" t="s">
        <v>45</v>
      </c>
      <c r="M183" s="36">
        <v>13</v>
      </c>
      <c r="N183" s="36" t="s">
        <v>45</v>
      </c>
      <c r="O183" s="36" t="s">
        <v>45</v>
      </c>
      <c r="P183" s="37">
        <v>31.25</v>
      </c>
      <c r="Q183" t="s">
        <v>45</v>
      </c>
      <c r="R183" t="s">
        <v>46</v>
      </c>
      <c r="S183" t="s">
        <v>45</v>
      </c>
      <c r="T183" t="s">
        <v>46</v>
      </c>
      <c r="U183" s="36"/>
      <c r="V183" s="36">
        <v>6032</v>
      </c>
      <c r="W183" s="36">
        <v>901</v>
      </c>
      <c r="X183" s="36">
        <v>620</v>
      </c>
      <c r="Y183" s="36">
        <v>709</v>
      </c>
      <c r="Z183">
        <f t="shared" si="32"/>
        <v>1</v>
      </c>
      <c r="AA183">
        <f t="shared" si="33"/>
        <v>1</v>
      </c>
      <c r="AB183">
        <f t="shared" si="34"/>
        <v>0</v>
      </c>
      <c r="AC183">
        <f t="shared" si="35"/>
        <v>0</v>
      </c>
      <c r="AD183">
        <f t="shared" si="36"/>
        <v>0</v>
      </c>
      <c r="AE183">
        <f t="shared" si="37"/>
        <v>0</v>
      </c>
      <c r="AF183" s="38" t="str">
        <f t="shared" si="38"/>
        <v>SRSA</v>
      </c>
      <c r="AG183" s="38">
        <f t="shared" si="39"/>
        <v>0</v>
      </c>
      <c r="AH183" s="38">
        <f t="shared" si="40"/>
        <v>0</v>
      </c>
      <c r="AI183">
        <f t="shared" si="41"/>
        <v>1</v>
      </c>
      <c r="AJ183">
        <f t="shared" si="42"/>
        <v>1</v>
      </c>
      <c r="AK183" t="str">
        <f t="shared" si="43"/>
        <v>Initial</v>
      </c>
      <c r="AL183" t="str">
        <f t="shared" si="44"/>
        <v>SRSA</v>
      </c>
      <c r="AM183">
        <f t="shared" si="45"/>
        <v>0</v>
      </c>
      <c r="AN183">
        <f t="shared" si="46"/>
        <v>0</v>
      </c>
      <c r="AO183">
        <f t="shared" si="47"/>
        <v>0</v>
      </c>
    </row>
    <row r="184" spans="1:41" ht="12.75">
      <c r="A184">
        <v>3012960</v>
      </c>
      <c r="B184">
        <v>268</v>
      </c>
      <c r="C184" t="s">
        <v>452</v>
      </c>
      <c r="D184" t="s">
        <v>453</v>
      </c>
      <c r="E184" t="s">
        <v>116</v>
      </c>
      <c r="F184" s="35">
        <v>59032</v>
      </c>
      <c r="G184" s="3" t="s">
        <v>44</v>
      </c>
      <c r="H184">
        <v>4064282341</v>
      </c>
      <c r="I184" s="4">
        <v>7</v>
      </c>
      <c r="J184" s="4" t="s">
        <v>45</v>
      </c>
      <c r="K184" t="s">
        <v>46</v>
      </c>
      <c r="L184" s="36"/>
      <c r="M184" s="36">
        <v>55</v>
      </c>
      <c r="N184" s="36" t="s">
        <v>45</v>
      </c>
      <c r="O184" s="36" t="s">
        <v>45</v>
      </c>
      <c r="P184" s="37">
        <v>23.684210526</v>
      </c>
      <c r="Q184" t="s">
        <v>45</v>
      </c>
      <c r="R184" t="s">
        <v>45</v>
      </c>
      <c r="S184" t="s">
        <v>45</v>
      </c>
      <c r="T184" t="s">
        <v>46</v>
      </c>
      <c r="U184" s="36"/>
      <c r="V184" s="36">
        <v>5779</v>
      </c>
      <c r="W184" s="36">
        <v>677</v>
      </c>
      <c r="X184" s="36">
        <v>790</v>
      </c>
      <c r="Y184" s="36">
        <v>902</v>
      </c>
      <c r="Z184">
        <f t="shared" si="32"/>
        <v>1</v>
      </c>
      <c r="AA184">
        <f t="shared" si="33"/>
        <v>1</v>
      </c>
      <c r="AB184">
        <f t="shared" si="34"/>
        <v>0</v>
      </c>
      <c r="AC184">
        <f t="shared" si="35"/>
        <v>0</v>
      </c>
      <c r="AD184">
        <f t="shared" si="36"/>
        <v>0</v>
      </c>
      <c r="AE184">
        <f t="shared" si="37"/>
        <v>0</v>
      </c>
      <c r="AF184" s="38" t="str">
        <f t="shared" si="38"/>
        <v>SRSA</v>
      </c>
      <c r="AG184" s="38">
        <f t="shared" si="39"/>
        <v>0</v>
      </c>
      <c r="AH184" s="38">
        <f t="shared" si="40"/>
        <v>0</v>
      </c>
      <c r="AI184">
        <f t="shared" si="41"/>
        <v>1</v>
      </c>
      <c r="AJ184">
        <f t="shared" si="42"/>
        <v>1</v>
      </c>
      <c r="AK184" t="str">
        <f t="shared" si="43"/>
        <v>Initial</v>
      </c>
      <c r="AL184" t="str">
        <f t="shared" si="44"/>
        <v>SRSA</v>
      </c>
      <c r="AM184">
        <f t="shared" si="45"/>
        <v>0</v>
      </c>
      <c r="AN184">
        <f t="shared" si="46"/>
        <v>0</v>
      </c>
      <c r="AO184">
        <f t="shared" si="47"/>
        <v>0</v>
      </c>
    </row>
    <row r="185" spans="1:41" ht="12.75">
      <c r="A185">
        <v>3012990</v>
      </c>
      <c r="B185">
        <v>269</v>
      </c>
      <c r="C185" t="s">
        <v>454</v>
      </c>
      <c r="D185" t="s">
        <v>453</v>
      </c>
      <c r="E185" t="s">
        <v>116</v>
      </c>
      <c r="F185" s="35">
        <v>59032</v>
      </c>
      <c r="G185" s="3" t="s">
        <v>44</v>
      </c>
      <c r="H185">
        <v>4064282341</v>
      </c>
      <c r="I185" s="4">
        <v>7</v>
      </c>
      <c r="J185" s="4" t="s">
        <v>45</v>
      </c>
      <c r="K185" t="s">
        <v>46</v>
      </c>
      <c r="L185" s="36"/>
      <c r="M185" s="36">
        <v>49</v>
      </c>
      <c r="N185" s="36" t="s">
        <v>45</v>
      </c>
      <c r="O185" s="36" t="s">
        <v>45</v>
      </c>
      <c r="P185" s="37">
        <v>34.042553191</v>
      </c>
      <c r="Q185" t="s">
        <v>45</v>
      </c>
      <c r="R185" t="s">
        <v>45</v>
      </c>
      <c r="S185" t="s">
        <v>45</v>
      </c>
      <c r="T185" t="s">
        <v>46</v>
      </c>
      <c r="U185" s="36"/>
      <c r="V185" s="36">
        <v>2077</v>
      </c>
      <c r="W185" s="36">
        <v>0</v>
      </c>
      <c r="X185" s="36">
        <v>226</v>
      </c>
      <c r="Y185" s="36">
        <v>500</v>
      </c>
      <c r="Z185">
        <f t="shared" si="32"/>
        <v>1</v>
      </c>
      <c r="AA185">
        <f t="shared" si="33"/>
        <v>1</v>
      </c>
      <c r="AB185">
        <f t="shared" si="34"/>
        <v>0</v>
      </c>
      <c r="AC185">
        <f t="shared" si="35"/>
        <v>0</v>
      </c>
      <c r="AD185">
        <f t="shared" si="36"/>
        <v>0</v>
      </c>
      <c r="AE185">
        <f t="shared" si="37"/>
        <v>0</v>
      </c>
      <c r="AF185" s="38" t="str">
        <f t="shared" si="38"/>
        <v>SRSA</v>
      </c>
      <c r="AG185" s="38">
        <f t="shared" si="39"/>
        <v>0</v>
      </c>
      <c r="AH185" s="38">
        <f t="shared" si="40"/>
        <v>0</v>
      </c>
      <c r="AI185">
        <f t="shared" si="41"/>
        <v>1</v>
      </c>
      <c r="AJ185">
        <f t="shared" si="42"/>
        <v>1</v>
      </c>
      <c r="AK185" t="str">
        <f t="shared" si="43"/>
        <v>Initial</v>
      </c>
      <c r="AL185" t="str">
        <f t="shared" si="44"/>
        <v>SRSA</v>
      </c>
      <c r="AM185">
        <f t="shared" si="45"/>
        <v>0</v>
      </c>
      <c r="AN185">
        <f t="shared" si="46"/>
        <v>0</v>
      </c>
      <c r="AO185">
        <f t="shared" si="47"/>
        <v>0</v>
      </c>
    </row>
    <row r="186" spans="1:41" ht="12.75">
      <c r="A186">
        <v>3013040</v>
      </c>
      <c r="B186">
        <v>98</v>
      </c>
      <c r="C186" t="s">
        <v>1004</v>
      </c>
      <c r="D186" t="s">
        <v>1005</v>
      </c>
      <c r="E186" t="s">
        <v>313</v>
      </c>
      <c r="F186" s="35">
        <v>59403</v>
      </c>
      <c r="G186" s="3" t="s">
        <v>44</v>
      </c>
      <c r="H186">
        <v>4062686051</v>
      </c>
      <c r="I186" s="4" t="s">
        <v>1006</v>
      </c>
      <c r="J186" s="4" t="s">
        <v>46</v>
      </c>
      <c r="K186" t="s">
        <v>46</v>
      </c>
      <c r="L186" s="36"/>
      <c r="M186" s="36">
        <v>7256</v>
      </c>
      <c r="N186" s="36" t="s">
        <v>46</v>
      </c>
      <c r="O186" s="36" t="s">
        <v>46</v>
      </c>
      <c r="P186" s="37">
        <v>19.111156728</v>
      </c>
      <c r="Q186" t="s">
        <v>46</v>
      </c>
      <c r="R186" t="s">
        <v>46</v>
      </c>
      <c r="S186" t="s">
        <v>46</v>
      </c>
      <c r="T186" t="s">
        <v>46</v>
      </c>
      <c r="U186" s="36"/>
      <c r="V186" s="36">
        <v>744007</v>
      </c>
      <c r="W186" s="36">
        <v>85146</v>
      </c>
      <c r="X186" s="36">
        <v>94712</v>
      </c>
      <c r="Y186" s="36">
        <v>84176</v>
      </c>
      <c r="Z186">
        <f t="shared" si="32"/>
        <v>0</v>
      </c>
      <c r="AA186">
        <f t="shared" si="33"/>
        <v>0</v>
      </c>
      <c r="AB186">
        <f t="shared" si="34"/>
        <v>0</v>
      </c>
      <c r="AC186">
        <f t="shared" si="35"/>
        <v>0</v>
      </c>
      <c r="AD186">
        <f t="shared" si="36"/>
        <v>0</v>
      </c>
      <c r="AE186">
        <f t="shared" si="37"/>
        <v>0</v>
      </c>
      <c r="AF186" s="38">
        <f t="shared" si="38"/>
        <v>0</v>
      </c>
      <c r="AG186" s="38">
        <f t="shared" si="39"/>
        <v>0</v>
      </c>
      <c r="AH186" s="38">
        <f t="shared" si="40"/>
        <v>0</v>
      </c>
      <c r="AI186">
        <f t="shared" si="41"/>
        <v>0</v>
      </c>
      <c r="AJ186">
        <f t="shared" si="42"/>
        <v>0</v>
      </c>
      <c r="AK186">
        <f t="shared" si="43"/>
        <v>0</v>
      </c>
      <c r="AL186">
        <f t="shared" si="44"/>
        <v>0</v>
      </c>
      <c r="AM186">
        <f t="shared" si="45"/>
        <v>0</v>
      </c>
      <c r="AN186">
        <f t="shared" si="46"/>
        <v>0</v>
      </c>
      <c r="AO186">
        <f t="shared" si="47"/>
        <v>0</v>
      </c>
    </row>
    <row r="187" spans="1:41" ht="12.75">
      <c r="A187">
        <v>3013050</v>
      </c>
      <c r="B187">
        <v>99</v>
      </c>
      <c r="C187" t="s">
        <v>1007</v>
      </c>
      <c r="D187" t="s">
        <v>1005</v>
      </c>
      <c r="E187" t="s">
        <v>313</v>
      </c>
      <c r="F187" s="35">
        <v>59403</v>
      </c>
      <c r="G187" s="3" t="s">
        <v>44</v>
      </c>
      <c r="H187">
        <v>4062686051</v>
      </c>
      <c r="I187" s="4">
        <v>2</v>
      </c>
      <c r="J187" s="4" t="s">
        <v>46</v>
      </c>
      <c r="K187" t="s">
        <v>46</v>
      </c>
      <c r="L187" s="36"/>
      <c r="M187" s="36">
        <v>3476</v>
      </c>
      <c r="N187" s="36" t="s">
        <v>46</v>
      </c>
      <c r="O187" s="36" t="s">
        <v>46</v>
      </c>
      <c r="P187" s="37">
        <v>9.594095941</v>
      </c>
      <c r="Q187" t="s">
        <v>46</v>
      </c>
      <c r="R187" t="s">
        <v>46</v>
      </c>
      <c r="S187" t="s">
        <v>46</v>
      </c>
      <c r="T187" t="s">
        <v>46</v>
      </c>
      <c r="U187" s="36"/>
      <c r="V187" s="36">
        <v>175618</v>
      </c>
      <c r="W187" s="36">
        <v>12399</v>
      </c>
      <c r="X187" s="36">
        <v>26540</v>
      </c>
      <c r="Y187" s="36">
        <v>34264</v>
      </c>
      <c r="Z187">
        <f t="shared" si="32"/>
        <v>0</v>
      </c>
      <c r="AA187">
        <f t="shared" si="33"/>
        <v>0</v>
      </c>
      <c r="AB187">
        <f t="shared" si="34"/>
        <v>0</v>
      </c>
      <c r="AC187">
        <f t="shared" si="35"/>
        <v>0</v>
      </c>
      <c r="AD187">
        <f t="shared" si="36"/>
        <v>0</v>
      </c>
      <c r="AE187">
        <f t="shared" si="37"/>
        <v>0</v>
      </c>
      <c r="AF187" s="38">
        <f t="shared" si="38"/>
        <v>0</v>
      </c>
      <c r="AG187" s="38">
        <f t="shared" si="39"/>
        <v>0</v>
      </c>
      <c r="AH187" s="38">
        <f t="shared" si="40"/>
        <v>0</v>
      </c>
      <c r="AI187">
        <f t="shared" si="41"/>
        <v>0</v>
      </c>
      <c r="AJ187">
        <f t="shared" si="42"/>
        <v>0</v>
      </c>
      <c r="AK187">
        <f t="shared" si="43"/>
        <v>0</v>
      </c>
      <c r="AL187">
        <f t="shared" si="44"/>
        <v>0</v>
      </c>
      <c r="AM187">
        <f t="shared" si="45"/>
        <v>0</v>
      </c>
      <c r="AN187">
        <f t="shared" si="46"/>
        <v>0</v>
      </c>
      <c r="AO187">
        <f t="shared" si="47"/>
        <v>0</v>
      </c>
    </row>
    <row r="188" spans="1:41" ht="12.75">
      <c r="A188">
        <v>3013110</v>
      </c>
      <c r="B188">
        <v>900</v>
      </c>
      <c r="C188" t="s">
        <v>455</v>
      </c>
      <c r="D188" t="s">
        <v>456</v>
      </c>
      <c r="E188" t="s">
        <v>369</v>
      </c>
      <c r="F188" s="35">
        <v>59436</v>
      </c>
      <c r="G188" s="3">
        <v>9214</v>
      </c>
      <c r="H188">
        <v>4064672433</v>
      </c>
      <c r="I188" s="4">
        <v>7</v>
      </c>
      <c r="J188" s="4" t="s">
        <v>45</v>
      </c>
      <c r="K188" t="s">
        <v>46</v>
      </c>
      <c r="L188" s="36"/>
      <c r="M188" s="36">
        <v>71</v>
      </c>
      <c r="N188" s="36" t="s">
        <v>45</v>
      </c>
      <c r="O188" s="36" t="s">
        <v>45</v>
      </c>
      <c r="P188" s="37">
        <v>11.25</v>
      </c>
      <c r="Q188" t="s">
        <v>46</v>
      </c>
      <c r="R188" t="s">
        <v>45</v>
      </c>
      <c r="S188" t="s">
        <v>45</v>
      </c>
      <c r="T188" t="s">
        <v>46</v>
      </c>
      <c r="U188" s="36"/>
      <c r="V188" s="36">
        <v>14361</v>
      </c>
      <c r="W188" s="36">
        <v>2200</v>
      </c>
      <c r="X188" s="36">
        <v>1794</v>
      </c>
      <c r="Y188" s="36">
        <v>1160</v>
      </c>
      <c r="Z188">
        <f t="shared" si="32"/>
        <v>1</v>
      </c>
      <c r="AA188">
        <f t="shared" si="33"/>
        <v>1</v>
      </c>
      <c r="AB188">
        <f t="shared" si="34"/>
        <v>0</v>
      </c>
      <c r="AC188">
        <f t="shared" si="35"/>
        <v>0</v>
      </c>
      <c r="AD188">
        <f t="shared" si="36"/>
        <v>0</v>
      </c>
      <c r="AE188">
        <f t="shared" si="37"/>
        <v>0</v>
      </c>
      <c r="AF188" s="38" t="str">
        <f t="shared" si="38"/>
        <v>SRSA</v>
      </c>
      <c r="AG188" s="38">
        <f t="shared" si="39"/>
        <v>0</v>
      </c>
      <c r="AH188" s="38">
        <f t="shared" si="40"/>
        <v>0</v>
      </c>
      <c r="AI188">
        <f t="shared" si="41"/>
        <v>1</v>
      </c>
      <c r="AJ188">
        <f t="shared" si="42"/>
        <v>0</v>
      </c>
      <c r="AK188">
        <f t="shared" si="43"/>
        <v>0</v>
      </c>
      <c r="AL188">
        <f t="shared" si="44"/>
        <v>0</v>
      </c>
      <c r="AM188">
        <f t="shared" si="45"/>
        <v>0</v>
      </c>
      <c r="AN188">
        <f t="shared" si="46"/>
        <v>0</v>
      </c>
      <c r="AO188">
        <f t="shared" si="47"/>
        <v>0</v>
      </c>
    </row>
    <row r="189" spans="1:41" ht="12.75">
      <c r="A189">
        <v>3013140</v>
      </c>
      <c r="B189">
        <v>872</v>
      </c>
      <c r="C189" t="s">
        <v>457</v>
      </c>
      <c r="D189" t="s">
        <v>458</v>
      </c>
      <c r="E189" t="s">
        <v>459</v>
      </c>
      <c r="F189" s="35">
        <v>59033</v>
      </c>
      <c r="G189" s="3" t="s">
        <v>44</v>
      </c>
      <c r="H189">
        <v>4069326641</v>
      </c>
      <c r="I189" s="4">
        <v>7</v>
      </c>
      <c r="J189" s="4" t="s">
        <v>45</v>
      </c>
      <c r="K189" t="s">
        <v>46</v>
      </c>
      <c r="L189" s="36"/>
      <c r="M189" s="36">
        <v>24</v>
      </c>
      <c r="N189" s="36" t="s">
        <v>45</v>
      </c>
      <c r="O189" s="36" t="s">
        <v>45</v>
      </c>
      <c r="P189" s="37">
        <v>13.924050633</v>
      </c>
      <c r="Q189" t="s">
        <v>46</v>
      </c>
      <c r="R189" t="s">
        <v>46</v>
      </c>
      <c r="S189" t="s">
        <v>45</v>
      </c>
      <c r="T189" t="s">
        <v>46</v>
      </c>
      <c r="U189" s="36"/>
      <c r="V189" s="36">
        <v>2357</v>
      </c>
      <c r="W189" s="36">
        <v>0</v>
      </c>
      <c r="X189" s="36">
        <v>138</v>
      </c>
      <c r="Y189" s="36">
        <v>684</v>
      </c>
      <c r="Z189">
        <f t="shared" si="32"/>
        <v>1</v>
      </c>
      <c r="AA189">
        <f t="shared" si="33"/>
        <v>1</v>
      </c>
      <c r="AB189">
        <f t="shared" si="34"/>
        <v>0</v>
      </c>
      <c r="AC189">
        <f t="shared" si="35"/>
        <v>0</v>
      </c>
      <c r="AD189">
        <f t="shared" si="36"/>
        <v>0</v>
      </c>
      <c r="AE189">
        <f t="shared" si="37"/>
        <v>0</v>
      </c>
      <c r="AF189" s="38" t="str">
        <f t="shared" si="38"/>
        <v>SRSA</v>
      </c>
      <c r="AG189" s="38">
        <f t="shared" si="39"/>
        <v>0</v>
      </c>
      <c r="AH189" s="38">
        <f t="shared" si="40"/>
        <v>0</v>
      </c>
      <c r="AI189">
        <f t="shared" si="41"/>
        <v>1</v>
      </c>
      <c r="AJ189">
        <f t="shared" si="42"/>
        <v>0</v>
      </c>
      <c r="AK189">
        <f t="shared" si="43"/>
        <v>0</v>
      </c>
      <c r="AL189">
        <f t="shared" si="44"/>
        <v>0</v>
      </c>
      <c r="AM189">
        <f t="shared" si="45"/>
        <v>0</v>
      </c>
      <c r="AN189">
        <f t="shared" si="46"/>
        <v>0</v>
      </c>
      <c r="AO189">
        <f t="shared" si="47"/>
        <v>0</v>
      </c>
    </row>
    <row r="190" spans="1:41" ht="12.75">
      <c r="A190">
        <v>3013200</v>
      </c>
      <c r="B190">
        <v>418</v>
      </c>
      <c r="C190" t="s">
        <v>460</v>
      </c>
      <c r="D190" t="s">
        <v>461</v>
      </c>
      <c r="E190" t="s">
        <v>462</v>
      </c>
      <c r="F190" s="35">
        <v>59837</v>
      </c>
      <c r="G190" s="3" t="s">
        <v>44</v>
      </c>
      <c r="H190">
        <v>4062883349</v>
      </c>
      <c r="I190" s="4">
        <v>7</v>
      </c>
      <c r="J190" s="4" t="s">
        <v>45</v>
      </c>
      <c r="K190" t="s">
        <v>46</v>
      </c>
      <c r="L190" s="36"/>
      <c r="M190" s="36">
        <v>21</v>
      </c>
      <c r="N190" s="36" t="s">
        <v>45</v>
      </c>
      <c r="O190" s="36" t="s">
        <v>45</v>
      </c>
      <c r="P190" s="37">
        <v>12.5</v>
      </c>
      <c r="Q190" t="s">
        <v>46</v>
      </c>
      <c r="R190" t="s">
        <v>45</v>
      </c>
      <c r="S190" t="s">
        <v>45</v>
      </c>
      <c r="T190" t="s">
        <v>46</v>
      </c>
      <c r="U190" s="36"/>
      <c r="V190" s="36">
        <v>5913</v>
      </c>
      <c r="W190" s="36">
        <v>995</v>
      </c>
      <c r="X190" s="36">
        <v>939</v>
      </c>
      <c r="Y190" s="36">
        <v>693</v>
      </c>
      <c r="Z190">
        <f t="shared" si="32"/>
        <v>1</v>
      </c>
      <c r="AA190">
        <f t="shared" si="33"/>
        <v>1</v>
      </c>
      <c r="AB190">
        <f t="shared" si="34"/>
        <v>0</v>
      </c>
      <c r="AC190">
        <f t="shared" si="35"/>
        <v>0</v>
      </c>
      <c r="AD190">
        <f t="shared" si="36"/>
        <v>0</v>
      </c>
      <c r="AE190">
        <f t="shared" si="37"/>
        <v>0</v>
      </c>
      <c r="AF190" s="38" t="str">
        <f t="shared" si="38"/>
        <v>SRSA</v>
      </c>
      <c r="AG190" s="38">
        <f t="shared" si="39"/>
        <v>0</v>
      </c>
      <c r="AH190" s="38">
        <f t="shared" si="40"/>
        <v>0</v>
      </c>
      <c r="AI190">
        <f t="shared" si="41"/>
        <v>1</v>
      </c>
      <c r="AJ190">
        <f t="shared" si="42"/>
        <v>0</v>
      </c>
      <c r="AK190">
        <f t="shared" si="43"/>
        <v>0</v>
      </c>
      <c r="AL190">
        <f t="shared" si="44"/>
        <v>0</v>
      </c>
      <c r="AM190">
        <f t="shared" si="45"/>
        <v>0</v>
      </c>
      <c r="AN190">
        <f t="shared" si="46"/>
        <v>0</v>
      </c>
      <c r="AO190">
        <f t="shared" si="47"/>
        <v>0</v>
      </c>
    </row>
    <row r="191" spans="1:41" ht="12.75">
      <c r="A191">
        <v>3013260</v>
      </c>
      <c r="B191">
        <v>735</v>
      </c>
      <c r="C191" t="s">
        <v>937</v>
      </c>
      <c r="D191" t="s">
        <v>938</v>
      </c>
      <c r="E191" t="s">
        <v>939</v>
      </c>
      <c r="F191" s="35">
        <v>59840</v>
      </c>
      <c r="G191" s="3" t="s">
        <v>44</v>
      </c>
      <c r="H191">
        <v>4063632280</v>
      </c>
      <c r="I191" s="4" t="s">
        <v>926</v>
      </c>
      <c r="J191" s="4" t="s">
        <v>46</v>
      </c>
      <c r="K191" t="s">
        <v>46</v>
      </c>
      <c r="L191" s="36"/>
      <c r="M191" s="36">
        <v>1535</v>
      </c>
      <c r="N191" s="36" t="s">
        <v>46</v>
      </c>
      <c r="O191" s="36" t="s">
        <v>46</v>
      </c>
      <c r="P191" s="37">
        <v>22.280701754</v>
      </c>
      <c r="Q191" t="s">
        <v>45</v>
      </c>
      <c r="R191" t="s">
        <v>45</v>
      </c>
      <c r="S191" t="s">
        <v>45</v>
      </c>
      <c r="T191" t="s">
        <v>46</v>
      </c>
      <c r="U191" s="36" t="s">
        <v>45</v>
      </c>
      <c r="V191" s="36">
        <v>115862</v>
      </c>
      <c r="W191" s="36">
        <v>12809</v>
      </c>
      <c r="X191" s="36">
        <v>16357</v>
      </c>
      <c r="Y191" s="36">
        <v>15771</v>
      </c>
      <c r="Z191">
        <f t="shared" si="32"/>
        <v>0</v>
      </c>
      <c r="AA191">
        <f t="shared" si="33"/>
        <v>0</v>
      </c>
      <c r="AB191">
        <f t="shared" si="34"/>
        <v>0</v>
      </c>
      <c r="AC191">
        <f t="shared" si="35"/>
        <v>0</v>
      </c>
      <c r="AD191">
        <f t="shared" si="36"/>
        <v>0</v>
      </c>
      <c r="AE191">
        <f t="shared" si="37"/>
        <v>0</v>
      </c>
      <c r="AF191" s="38">
        <f t="shared" si="38"/>
        <v>0</v>
      </c>
      <c r="AG191" s="38">
        <f t="shared" si="39"/>
        <v>0</v>
      </c>
      <c r="AH191" s="38">
        <f t="shared" si="40"/>
        <v>0</v>
      </c>
      <c r="AI191">
        <f t="shared" si="41"/>
        <v>1</v>
      </c>
      <c r="AJ191">
        <f t="shared" si="42"/>
        <v>1</v>
      </c>
      <c r="AK191" t="str">
        <f t="shared" si="43"/>
        <v>Initial</v>
      </c>
      <c r="AL191">
        <f t="shared" si="44"/>
        <v>0</v>
      </c>
      <c r="AM191" t="str">
        <f t="shared" si="45"/>
        <v>RLIS</v>
      </c>
      <c r="AN191">
        <f t="shared" si="46"/>
        <v>0</v>
      </c>
      <c r="AO191">
        <f t="shared" si="47"/>
        <v>0</v>
      </c>
    </row>
    <row r="192" spans="1:41" ht="12.75">
      <c r="A192">
        <v>3013310</v>
      </c>
      <c r="B192">
        <v>23</v>
      </c>
      <c r="C192" t="s">
        <v>940</v>
      </c>
      <c r="D192" t="s">
        <v>941</v>
      </c>
      <c r="E192" t="s">
        <v>276</v>
      </c>
      <c r="F192" s="35">
        <v>59034</v>
      </c>
      <c r="G192" s="3">
        <v>9707</v>
      </c>
      <c r="H192">
        <v>4066651304</v>
      </c>
      <c r="I192" s="4" t="s">
        <v>926</v>
      </c>
      <c r="J192" s="4" t="s">
        <v>46</v>
      </c>
      <c r="K192" t="s">
        <v>46</v>
      </c>
      <c r="L192" s="36"/>
      <c r="M192" s="36">
        <v>1096</v>
      </c>
      <c r="N192" s="36" t="s">
        <v>45</v>
      </c>
      <c r="O192" s="36" t="s">
        <v>46</v>
      </c>
      <c r="P192" s="37">
        <v>29.832935561</v>
      </c>
      <c r="Q192" t="s">
        <v>45</v>
      </c>
      <c r="R192" t="s">
        <v>46</v>
      </c>
      <c r="S192" t="s">
        <v>45</v>
      </c>
      <c r="T192" t="s">
        <v>46</v>
      </c>
      <c r="U192" s="36" t="s">
        <v>45</v>
      </c>
      <c r="V192" s="36">
        <v>195701</v>
      </c>
      <c r="W192" s="36">
        <v>23859</v>
      </c>
      <c r="X192" s="36">
        <v>23128</v>
      </c>
      <c r="Y192" s="36">
        <v>14288</v>
      </c>
      <c r="Z192">
        <f t="shared" si="32"/>
        <v>0</v>
      </c>
      <c r="AA192">
        <f t="shared" si="33"/>
        <v>1</v>
      </c>
      <c r="AB192">
        <f t="shared" si="34"/>
        <v>0</v>
      </c>
      <c r="AC192">
        <f t="shared" si="35"/>
        <v>0</v>
      </c>
      <c r="AD192">
        <f t="shared" si="36"/>
        <v>0</v>
      </c>
      <c r="AE192">
        <f t="shared" si="37"/>
        <v>0</v>
      </c>
      <c r="AF192" s="38">
        <f t="shared" si="38"/>
        <v>0</v>
      </c>
      <c r="AG192" s="38">
        <f t="shared" si="39"/>
        <v>0</v>
      </c>
      <c r="AH192" s="38">
        <f t="shared" si="40"/>
        <v>0</v>
      </c>
      <c r="AI192">
        <f t="shared" si="41"/>
        <v>1</v>
      </c>
      <c r="AJ192">
        <f t="shared" si="42"/>
        <v>1</v>
      </c>
      <c r="AK192" t="str">
        <f t="shared" si="43"/>
        <v>Initial</v>
      </c>
      <c r="AL192">
        <f t="shared" si="44"/>
        <v>0</v>
      </c>
      <c r="AM192" t="str">
        <f t="shared" si="45"/>
        <v>RLIS</v>
      </c>
      <c r="AN192">
        <f t="shared" si="46"/>
        <v>0</v>
      </c>
      <c r="AO192">
        <f t="shared" si="47"/>
        <v>0</v>
      </c>
    </row>
    <row r="193" spans="1:41" ht="12.75">
      <c r="A193">
        <v>3013340</v>
      </c>
      <c r="B193">
        <v>1189</v>
      </c>
      <c r="C193" t="s">
        <v>942</v>
      </c>
      <c r="D193" t="s">
        <v>941</v>
      </c>
      <c r="E193" t="s">
        <v>276</v>
      </c>
      <c r="F193" s="35">
        <v>59034</v>
      </c>
      <c r="G193" s="3">
        <v>9707</v>
      </c>
      <c r="H193">
        <v>4066651304</v>
      </c>
      <c r="I193" s="4">
        <v>6</v>
      </c>
      <c r="J193" s="4" t="s">
        <v>46</v>
      </c>
      <c r="K193" t="s">
        <v>46</v>
      </c>
      <c r="L193" s="36"/>
      <c r="M193" s="36">
        <v>447</v>
      </c>
      <c r="N193" s="36" t="s">
        <v>45</v>
      </c>
      <c r="O193" s="36" t="s">
        <v>46</v>
      </c>
      <c r="P193" s="37">
        <v>21.896551724</v>
      </c>
      <c r="Q193" t="s">
        <v>45</v>
      </c>
      <c r="R193" t="s">
        <v>46</v>
      </c>
      <c r="S193" t="s">
        <v>45</v>
      </c>
      <c r="T193" t="s">
        <v>46</v>
      </c>
      <c r="U193" s="36" t="s">
        <v>45</v>
      </c>
      <c r="V193" s="36">
        <v>43793</v>
      </c>
      <c r="W193" s="36">
        <v>5913</v>
      </c>
      <c r="X193" s="36">
        <v>6801</v>
      </c>
      <c r="Y193" s="36">
        <v>4615</v>
      </c>
      <c r="Z193">
        <f t="shared" si="32"/>
        <v>0</v>
      </c>
      <c r="AA193">
        <f t="shared" si="33"/>
        <v>1</v>
      </c>
      <c r="AB193">
        <f t="shared" si="34"/>
        <v>0</v>
      </c>
      <c r="AC193">
        <f t="shared" si="35"/>
        <v>0</v>
      </c>
      <c r="AD193">
        <f t="shared" si="36"/>
        <v>0</v>
      </c>
      <c r="AE193">
        <f t="shared" si="37"/>
        <v>0</v>
      </c>
      <c r="AF193" s="38">
        <f t="shared" si="38"/>
        <v>0</v>
      </c>
      <c r="AG193" s="38">
        <f t="shared" si="39"/>
        <v>0</v>
      </c>
      <c r="AH193" s="38">
        <f t="shared" si="40"/>
        <v>0</v>
      </c>
      <c r="AI193">
        <f t="shared" si="41"/>
        <v>1</v>
      </c>
      <c r="AJ193">
        <f t="shared" si="42"/>
        <v>1</v>
      </c>
      <c r="AK193" t="str">
        <f t="shared" si="43"/>
        <v>Initial</v>
      </c>
      <c r="AL193">
        <f t="shared" si="44"/>
        <v>0</v>
      </c>
      <c r="AM193" t="str">
        <f t="shared" si="45"/>
        <v>RLIS</v>
      </c>
      <c r="AN193">
        <f t="shared" si="46"/>
        <v>0</v>
      </c>
      <c r="AO193">
        <f t="shared" si="47"/>
        <v>0</v>
      </c>
    </row>
    <row r="194" spans="1:41" ht="12.75">
      <c r="A194">
        <v>3013395</v>
      </c>
      <c r="B194">
        <v>30</v>
      </c>
      <c r="C194" t="s">
        <v>469</v>
      </c>
      <c r="D194" t="s">
        <v>470</v>
      </c>
      <c r="E194" t="s">
        <v>471</v>
      </c>
      <c r="F194" s="35">
        <v>59526</v>
      </c>
      <c r="G194" s="3">
        <v>339</v>
      </c>
      <c r="H194">
        <v>4063532289</v>
      </c>
      <c r="I194" s="4">
        <v>7</v>
      </c>
      <c r="J194" s="4" t="s">
        <v>45</v>
      </c>
      <c r="K194" t="s">
        <v>46</v>
      </c>
      <c r="L194" s="36"/>
      <c r="M194" s="36">
        <v>388</v>
      </c>
      <c r="N194" s="36" t="s">
        <v>45</v>
      </c>
      <c r="O194" s="36" t="s">
        <v>45</v>
      </c>
      <c r="P194" s="37">
        <v>26.93877551</v>
      </c>
      <c r="Q194" t="s">
        <v>45</v>
      </c>
      <c r="R194" t="s">
        <v>46</v>
      </c>
      <c r="S194" t="s">
        <v>45</v>
      </c>
      <c r="T194" t="s">
        <v>46</v>
      </c>
      <c r="U194" s="36"/>
      <c r="V194" s="36">
        <v>65957</v>
      </c>
      <c r="W194" s="36">
        <v>9700</v>
      </c>
      <c r="X194" s="36">
        <v>7821</v>
      </c>
      <c r="Y194" s="36">
        <v>5115</v>
      </c>
      <c r="Z194">
        <f t="shared" si="32"/>
        <v>1</v>
      </c>
      <c r="AA194">
        <f t="shared" si="33"/>
        <v>1</v>
      </c>
      <c r="AB194">
        <f t="shared" si="34"/>
        <v>0</v>
      </c>
      <c r="AC194">
        <f t="shared" si="35"/>
        <v>0</v>
      </c>
      <c r="AD194">
        <f t="shared" si="36"/>
        <v>0</v>
      </c>
      <c r="AE194">
        <f t="shared" si="37"/>
        <v>0</v>
      </c>
      <c r="AF194" s="38" t="str">
        <f t="shared" si="38"/>
        <v>SRSA</v>
      </c>
      <c r="AG194" s="38">
        <f t="shared" si="39"/>
        <v>0</v>
      </c>
      <c r="AH194" s="38">
        <f t="shared" si="40"/>
        <v>0</v>
      </c>
      <c r="AI194">
        <f t="shared" si="41"/>
        <v>1</v>
      </c>
      <c r="AJ194">
        <f t="shared" si="42"/>
        <v>1</v>
      </c>
      <c r="AK194" t="str">
        <f t="shared" si="43"/>
        <v>Initial</v>
      </c>
      <c r="AL194" t="str">
        <f t="shared" si="44"/>
        <v>SRSA</v>
      </c>
      <c r="AM194">
        <f t="shared" si="45"/>
        <v>0</v>
      </c>
      <c r="AN194">
        <f t="shared" si="46"/>
        <v>0</v>
      </c>
      <c r="AO194">
        <f t="shared" si="47"/>
        <v>0</v>
      </c>
    </row>
    <row r="195" spans="1:41" ht="12.75">
      <c r="A195">
        <v>3013400</v>
      </c>
      <c r="B195">
        <v>31</v>
      </c>
      <c r="C195" t="s">
        <v>472</v>
      </c>
      <c r="D195" t="s">
        <v>470</v>
      </c>
      <c r="E195" t="s">
        <v>471</v>
      </c>
      <c r="F195" s="35">
        <v>59526</v>
      </c>
      <c r="G195" s="3">
        <v>339</v>
      </c>
      <c r="H195">
        <v>4063532289</v>
      </c>
      <c r="I195" s="4">
        <v>7</v>
      </c>
      <c r="J195" s="4" t="s">
        <v>45</v>
      </c>
      <c r="K195" t="s">
        <v>46</v>
      </c>
      <c r="L195" s="36"/>
      <c r="M195" s="36">
        <v>165</v>
      </c>
      <c r="N195" s="36" t="s">
        <v>45</v>
      </c>
      <c r="O195" s="36" t="s">
        <v>45</v>
      </c>
      <c r="P195" s="37">
        <v>22.395833333</v>
      </c>
      <c r="Q195" t="s">
        <v>45</v>
      </c>
      <c r="R195" t="s">
        <v>46</v>
      </c>
      <c r="S195" t="s">
        <v>45</v>
      </c>
      <c r="T195" t="s">
        <v>46</v>
      </c>
      <c r="U195" s="36"/>
      <c r="V195" s="36">
        <v>14513</v>
      </c>
      <c r="W195" s="36">
        <v>1784</v>
      </c>
      <c r="X195" s="36">
        <v>1882</v>
      </c>
      <c r="Y195" s="36">
        <v>1664</v>
      </c>
      <c r="Z195">
        <f t="shared" si="32"/>
        <v>1</v>
      </c>
      <c r="AA195">
        <f t="shared" si="33"/>
        <v>1</v>
      </c>
      <c r="AB195">
        <f t="shared" si="34"/>
        <v>0</v>
      </c>
      <c r="AC195">
        <f t="shared" si="35"/>
        <v>0</v>
      </c>
      <c r="AD195">
        <f t="shared" si="36"/>
        <v>0</v>
      </c>
      <c r="AE195">
        <f t="shared" si="37"/>
        <v>0</v>
      </c>
      <c r="AF195" s="38" t="str">
        <f t="shared" si="38"/>
        <v>SRSA</v>
      </c>
      <c r="AG195" s="38">
        <f t="shared" si="39"/>
        <v>0</v>
      </c>
      <c r="AH195" s="38">
        <f t="shared" si="40"/>
        <v>0</v>
      </c>
      <c r="AI195">
        <f t="shared" si="41"/>
        <v>1</v>
      </c>
      <c r="AJ195">
        <f t="shared" si="42"/>
        <v>1</v>
      </c>
      <c r="AK195" t="str">
        <f t="shared" si="43"/>
        <v>Initial</v>
      </c>
      <c r="AL195" t="str">
        <f t="shared" si="44"/>
        <v>SRSA</v>
      </c>
      <c r="AM195">
        <f t="shared" si="45"/>
        <v>0</v>
      </c>
      <c r="AN195">
        <f t="shared" si="46"/>
        <v>0</v>
      </c>
      <c r="AO195">
        <f t="shared" si="47"/>
        <v>0</v>
      </c>
    </row>
    <row r="196" spans="1:41" ht="12.75">
      <c r="A196">
        <v>3013440</v>
      </c>
      <c r="B196">
        <v>945</v>
      </c>
      <c r="C196" t="s">
        <v>473</v>
      </c>
      <c r="D196" t="s">
        <v>474</v>
      </c>
      <c r="E196" t="s">
        <v>475</v>
      </c>
      <c r="F196" s="35">
        <v>59036</v>
      </c>
      <c r="G196" s="3" t="s">
        <v>44</v>
      </c>
      <c r="H196">
        <v>4066324822</v>
      </c>
      <c r="I196" s="4">
        <v>7</v>
      </c>
      <c r="J196" s="4" t="s">
        <v>45</v>
      </c>
      <c r="K196" t="s">
        <v>46</v>
      </c>
      <c r="L196" s="36"/>
      <c r="M196" s="36">
        <v>241</v>
      </c>
      <c r="N196" s="36" t="s">
        <v>45</v>
      </c>
      <c r="O196" s="36" t="s">
        <v>45</v>
      </c>
      <c r="P196" s="37">
        <v>10</v>
      </c>
      <c r="Q196" t="s">
        <v>46</v>
      </c>
      <c r="R196" t="s">
        <v>45</v>
      </c>
      <c r="S196" t="s">
        <v>45</v>
      </c>
      <c r="T196" t="s">
        <v>46</v>
      </c>
      <c r="U196" s="36"/>
      <c r="V196" s="36">
        <v>20681</v>
      </c>
      <c r="W196" s="36">
        <v>2492</v>
      </c>
      <c r="X196" s="36">
        <v>2842</v>
      </c>
      <c r="Y196" s="36">
        <v>2656</v>
      </c>
      <c r="Z196">
        <f t="shared" si="32"/>
        <v>1</v>
      </c>
      <c r="AA196">
        <f t="shared" si="33"/>
        <v>1</v>
      </c>
      <c r="AB196">
        <f t="shared" si="34"/>
        <v>0</v>
      </c>
      <c r="AC196">
        <f t="shared" si="35"/>
        <v>0</v>
      </c>
      <c r="AD196">
        <f t="shared" si="36"/>
        <v>0</v>
      </c>
      <c r="AE196">
        <f t="shared" si="37"/>
        <v>0</v>
      </c>
      <c r="AF196" s="38" t="str">
        <f t="shared" si="38"/>
        <v>SRSA</v>
      </c>
      <c r="AG196" s="38">
        <f t="shared" si="39"/>
        <v>0</v>
      </c>
      <c r="AH196" s="38">
        <f t="shared" si="40"/>
        <v>0</v>
      </c>
      <c r="AI196">
        <f t="shared" si="41"/>
        <v>1</v>
      </c>
      <c r="AJ196">
        <f t="shared" si="42"/>
        <v>0</v>
      </c>
      <c r="AK196">
        <f t="shared" si="43"/>
        <v>0</v>
      </c>
      <c r="AL196">
        <f t="shared" si="44"/>
        <v>0</v>
      </c>
      <c r="AM196">
        <f t="shared" si="45"/>
        <v>0</v>
      </c>
      <c r="AN196">
        <f t="shared" si="46"/>
        <v>0</v>
      </c>
      <c r="AO196">
        <f t="shared" si="47"/>
        <v>0</v>
      </c>
    </row>
    <row r="197" spans="1:41" ht="12.75">
      <c r="A197">
        <v>3013470</v>
      </c>
      <c r="B197">
        <v>946</v>
      </c>
      <c r="C197" t="s">
        <v>476</v>
      </c>
      <c r="D197" t="s">
        <v>474</v>
      </c>
      <c r="E197" t="s">
        <v>475</v>
      </c>
      <c r="F197" s="35">
        <v>59036</v>
      </c>
      <c r="G197" s="3" t="s">
        <v>44</v>
      </c>
      <c r="H197">
        <v>4066324822</v>
      </c>
      <c r="I197" s="4">
        <v>7</v>
      </c>
      <c r="J197" s="4" t="s">
        <v>45</v>
      </c>
      <c r="K197" t="s">
        <v>46</v>
      </c>
      <c r="L197" s="36"/>
      <c r="M197" s="36">
        <v>97</v>
      </c>
      <c r="N197" s="36" t="s">
        <v>45</v>
      </c>
      <c r="O197" s="36" t="s">
        <v>45</v>
      </c>
      <c r="P197" s="37">
        <v>23.275862069</v>
      </c>
      <c r="Q197" t="s">
        <v>45</v>
      </c>
      <c r="R197" t="s">
        <v>45</v>
      </c>
      <c r="S197" t="s">
        <v>45</v>
      </c>
      <c r="T197" t="s">
        <v>46</v>
      </c>
      <c r="U197" s="36"/>
      <c r="V197" s="36">
        <v>6134</v>
      </c>
      <c r="W197" s="36">
        <v>689</v>
      </c>
      <c r="X197" s="36">
        <v>989</v>
      </c>
      <c r="Y197" s="36">
        <v>967</v>
      </c>
      <c r="Z197">
        <f aca="true" t="shared" si="48" ref="Z197:Z260">IF(OR(J197="YES",L197="YES"),1,0)</f>
        <v>1</v>
      </c>
      <c r="AA197">
        <f aca="true" t="shared" si="49" ref="AA197:AA260">IF(OR(M197&lt;600,N197="YES"),1,0)</f>
        <v>1</v>
      </c>
      <c r="AB197">
        <f aca="true" t="shared" si="50" ref="AB197:AB260">IF(AND(OR(J197="YES",L197="YES"),(Z197=0)),"Trouble",0)</f>
        <v>0</v>
      </c>
      <c r="AC197">
        <f aca="true" t="shared" si="51" ref="AC197:AC260">IF(AND(OR(M197&lt;600,N197="YES"),(AA197=0)),"Trouble",0)</f>
        <v>0</v>
      </c>
      <c r="AD197">
        <f aca="true" t="shared" si="52" ref="AD197:AD260">IF(AND(AND(J197="NO",L197="NO"),(O197="YES")),"Trouble",0)</f>
        <v>0</v>
      </c>
      <c r="AE197">
        <f aca="true" t="shared" si="53" ref="AE197:AE260">IF(AND(AND(M197&gt;=600,N197="NO"),(O197="YES")),"Trouble",0)</f>
        <v>0</v>
      </c>
      <c r="AF197" s="38" t="str">
        <f aca="true" t="shared" si="54" ref="AF197:AF260">IF(AND(Z197=1,AA197=1),"SRSA",0)</f>
        <v>SRSA</v>
      </c>
      <c r="AG197" s="38">
        <f aca="true" t="shared" si="55" ref="AG197:AG260">IF(AND(AF197=0,O197="YES"),"Trouble",0)</f>
        <v>0</v>
      </c>
      <c r="AH197" s="38">
        <f aca="true" t="shared" si="56" ref="AH197:AH260">IF(AND(AF197="SRSA",O197="NO"),"Trouble",0)</f>
        <v>0</v>
      </c>
      <c r="AI197">
        <f aca="true" t="shared" si="57" ref="AI197:AI260">IF(S197="YES",1,0)</f>
        <v>1</v>
      </c>
      <c r="AJ197">
        <f aca="true" t="shared" si="58" ref="AJ197:AJ260">IF(P197&gt;=20,1,0)</f>
        <v>1</v>
      </c>
      <c r="AK197" t="str">
        <f aca="true" t="shared" si="59" ref="AK197:AK260">IF(AND(AI197=1,AJ197=1),"Initial",0)</f>
        <v>Initial</v>
      </c>
      <c r="AL197" t="str">
        <f aca="true" t="shared" si="60" ref="AL197:AL260">IF(AND(AF197="SRSA",AK197="Initial"),"SRSA",0)</f>
        <v>SRSA</v>
      </c>
      <c r="AM197">
        <f aca="true" t="shared" si="61" ref="AM197:AM260">IF(AND(AK197="Initial",AL197=0),"RLIS",0)</f>
        <v>0</v>
      </c>
      <c r="AN197">
        <f aca="true" t="shared" si="62" ref="AN197:AN260">IF(AND(AM197=0,U197="YES"),"Trouble",0)</f>
        <v>0</v>
      </c>
      <c r="AO197">
        <f aca="true" t="shared" si="63" ref="AO197:AO260">IF(AND(U197="NO",AM197="RLIS"),"Trouble",0)</f>
        <v>0</v>
      </c>
    </row>
    <row r="198" spans="1:41" ht="12.75">
      <c r="A198">
        <v>3013530</v>
      </c>
      <c r="B198">
        <v>543</v>
      </c>
      <c r="C198" t="s">
        <v>477</v>
      </c>
      <c r="D198" t="s">
        <v>478</v>
      </c>
      <c r="E198" t="s">
        <v>479</v>
      </c>
      <c r="F198" s="35">
        <v>59735</v>
      </c>
      <c r="G198" s="3" t="s">
        <v>44</v>
      </c>
      <c r="H198">
        <v>4066853428</v>
      </c>
      <c r="I198" s="4">
        <v>7</v>
      </c>
      <c r="J198" s="4" t="s">
        <v>45</v>
      </c>
      <c r="K198" t="s">
        <v>46</v>
      </c>
      <c r="L198" s="36"/>
      <c r="M198" s="36">
        <v>123</v>
      </c>
      <c r="N198" s="36" t="s">
        <v>45</v>
      </c>
      <c r="O198" s="36" t="s">
        <v>45</v>
      </c>
      <c r="P198" s="37">
        <v>14.72392638</v>
      </c>
      <c r="Q198" t="s">
        <v>46</v>
      </c>
      <c r="R198" t="s">
        <v>46</v>
      </c>
      <c r="S198" t="s">
        <v>45</v>
      </c>
      <c r="T198" t="s">
        <v>46</v>
      </c>
      <c r="U198" s="36"/>
      <c r="V198" s="36">
        <v>9321</v>
      </c>
      <c r="W198" s="36">
        <v>941</v>
      </c>
      <c r="X198" s="36">
        <v>1345</v>
      </c>
      <c r="Y198" s="36">
        <v>1422</v>
      </c>
      <c r="Z198">
        <f t="shared" si="48"/>
        <v>1</v>
      </c>
      <c r="AA198">
        <f t="shared" si="49"/>
        <v>1</v>
      </c>
      <c r="AB198">
        <f t="shared" si="50"/>
        <v>0</v>
      </c>
      <c r="AC198">
        <f t="shared" si="51"/>
        <v>0</v>
      </c>
      <c r="AD198">
        <f t="shared" si="52"/>
        <v>0</v>
      </c>
      <c r="AE198">
        <f t="shared" si="53"/>
        <v>0</v>
      </c>
      <c r="AF198" s="38" t="str">
        <f t="shared" si="54"/>
        <v>SRSA</v>
      </c>
      <c r="AG198" s="38">
        <f t="shared" si="55"/>
        <v>0</v>
      </c>
      <c r="AH198" s="38">
        <f t="shared" si="56"/>
        <v>0</v>
      </c>
      <c r="AI198">
        <f t="shared" si="57"/>
        <v>1</v>
      </c>
      <c r="AJ198">
        <f t="shared" si="58"/>
        <v>0</v>
      </c>
      <c r="AK198">
        <f t="shared" si="59"/>
        <v>0</v>
      </c>
      <c r="AL198">
        <f t="shared" si="60"/>
        <v>0</v>
      </c>
      <c r="AM198">
        <f t="shared" si="61"/>
        <v>0</v>
      </c>
      <c r="AN198">
        <f t="shared" si="62"/>
        <v>0</v>
      </c>
      <c r="AO198">
        <f t="shared" si="63"/>
        <v>0</v>
      </c>
    </row>
    <row r="199" spans="1:41" ht="12.75">
      <c r="A199">
        <v>3013560</v>
      </c>
      <c r="B199">
        <v>427</v>
      </c>
      <c r="C199" t="s">
        <v>943</v>
      </c>
      <c r="D199" t="s">
        <v>944</v>
      </c>
      <c r="E199" t="s">
        <v>304</v>
      </c>
      <c r="F199" s="35">
        <v>59501</v>
      </c>
      <c r="G199" s="3" t="s">
        <v>44</v>
      </c>
      <c r="H199">
        <v>4062654356</v>
      </c>
      <c r="I199" s="4" t="s">
        <v>924</v>
      </c>
      <c r="J199" s="4" t="s">
        <v>46</v>
      </c>
      <c r="K199" t="s">
        <v>46</v>
      </c>
      <c r="L199" s="36"/>
      <c r="M199" s="36">
        <v>1218</v>
      </c>
      <c r="N199" s="36" t="s">
        <v>45</v>
      </c>
      <c r="O199" s="36" t="s">
        <v>46</v>
      </c>
      <c r="P199" s="37">
        <v>21.468926554</v>
      </c>
      <c r="Q199" t="s">
        <v>45</v>
      </c>
      <c r="R199" t="s">
        <v>45</v>
      </c>
      <c r="S199" t="s">
        <v>45</v>
      </c>
      <c r="T199" t="s">
        <v>46</v>
      </c>
      <c r="U199" s="36" t="s">
        <v>45</v>
      </c>
      <c r="V199" s="36">
        <v>158625</v>
      </c>
      <c r="W199" s="36">
        <v>17576</v>
      </c>
      <c r="X199" s="36">
        <v>19318</v>
      </c>
      <c r="Y199" s="36">
        <v>17099</v>
      </c>
      <c r="Z199">
        <f t="shared" si="48"/>
        <v>0</v>
      </c>
      <c r="AA199">
        <f t="shared" si="49"/>
        <v>1</v>
      </c>
      <c r="AB199">
        <f t="shared" si="50"/>
        <v>0</v>
      </c>
      <c r="AC199">
        <f t="shared" si="51"/>
        <v>0</v>
      </c>
      <c r="AD199">
        <f t="shared" si="52"/>
        <v>0</v>
      </c>
      <c r="AE199">
        <f t="shared" si="53"/>
        <v>0</v>
      </c>
      <c r="AF199" s="38">
        <f t="shared" si="54"/>
        <v>0</v>
      </c>
      <c r="AG199" s="38">
        <f t="shared" si="55"/>
        <v>0</v>
      </c>
      <c r="AH199" s="38">
        <f t="shared" si="56"/>
        <v>0</v>
      </c>
      <c r="AI199">
        <f t="shared" si="57"/>
        <v>1</v>
      </c>
      <c r="AJ199">
        <f t="shared" si="58"/>
        <v>1</v>
      </c>
      <c r="AK199" t="str">
        <f t="shared" si="59"/>
        <v>Initial</v>
      </c>
      <c r="AL199">
        <f t="shared" si="60"/>
        <v>0</v>
      </c>
      <c r="AM199" t="str">
        <f t="shared" si="61"/>
        <v>RLIS</v>
      </c>
      <c r="AN199">
        <f t="shared" si="62"/>
        <v>0</v>
      </c>
      <c r="AO199">
        <f t="shared" si="63"/>
        <v>0</v>
      </c>
    </row>
    <row r="200" spans="1:41" ht="12.75">
      <c r="A200">
        <v>3013590</v>
      </c>
      <c r="B200">
        <v>428</v>
      </c>
      <c r="C200" t="s">
        <v>1008</v>
      </c>
      <c r="D200" t="s">
        <v>944</v>
      </c>
      <c r="E200" t="s">
        <v>304</v>
      </c>
      <c r="F200" s="35">
        <v>59501</v>
      </c>
      <c r="G200" s="3" t="s">
        <v>44</v>
      </c>
      <c r="H200">
        <v>4062654356</v>
      </c>
      <c r="I200" s="4">
        <v>6</v>
      </c>
      <c r="J200" s="4" t="s">
        <v>46</v>
      </c>
      <c r="K200" t="s">
        <v>46</v>
      </c>
      <c r="L200" s="36"/>
      <c r="M200" s="36">
        <v>664</v>
      </c>
      <c r="N200" s="36" t="s">
        <v>45</v>
      </c>
      <c r="O200" s="36" t="s">
        <v>46</v>
      </c>
      <c r="P200" s="37">
        <v>8.8274044796</v>
      </c>
      <c r="Q200" t="s">
        <v>46</v>
      </c>
      <c r="R200" t="s">
        <v>46</v>
      </c>
      <c r="S200" t="s">
        <v>45</v>
      </c>
      <c r="T200" t="s">
        <v>46</v>
      </c>
      <c r="U200" s="36"/>
      <c r="V200" s="36">
        <v>37122</v>
      </c>
      <c r="W200" s="36">
        <v>3065</v>
      </c>
      <c r="X200" s="36">
        <v>5201</v>
      </c>
      <c r="Y200" s="36">
        <v>6287</v>
      </c>
      <c r="Z200">
        <f t="shared" si="48"/>
        <v>0</v>
      </c>
      <c r="AA200">
        <f t="shared" si="49"/>
        <v>1</v>
      </c>
      <c r="AB200">
        <f t="shared" si="50"/>
        <v>0</v>
      </c>
      <c r="AC200">
        <f t="shared" si="51"/>
        <v>0</v>
      </c>
      <c r="AD200">
        <f t="shared" si="52"/>
        <v>0</v>
      </c>
      <c r="AE200">
        <f t="shared" si="53"/>
        <v>0</v>
      </c>
      <c r="AF200" s="38">
        <f t="shared" si="54"/>
        <v>0</v>
      </c>
      <c r="AG200" s="38">
        <f t="shared" si="55"/>
        <v>0</v>
      </c>
      <c r="AH200" s="38">
        <f t="shared" si="56"/>
        <v>0</v>
      </c>
      <c r="AI200">
        <f t="shared" si="57"/>
        <v>1</v>
      </c>
      <c r="AJ200">
        <f t="shared" si="58"/>
        <v>0</v>
      </c>
      <c r="AK200">
        <f t="shared" si="59"/>
        <v>0</v>
      </c>
      <c r="AL200">
        <f t="shared" si="60"/>
        <v>0</v>
      </c>
      <c r="AM200">
        <f t="shared" si="61"/>
        <v>0</v>
      </c>
      <c r="AN200">
        <f t="shared" si="62"/>
        <v>0</v>
      </c>
      <c r="AO200">
        <f t="shared" si="63"/>
        <v>0</v>
      </c>
    </row>
    <row r="201" spans="1:41" ht="12.75">
      <c r="A201">
        <v>3013280</v>
      </c>
      <c r="B201">
        <v>78</v>
      </c>
      <c r="C201" t="s">
        <v>463</v>
      </c>
      <c r="D201" t="s">
        <v>464</v>
      </c>
      <c r="E201" t="s">
        <v>465</v>
      </c>
      <c r="F201" s="35">
        <v>59332</v>
      </c>
      <c r="G201" s="3" t="s">
        <v>44</v>
      </c>
      <c r="H201">
        <v>4067756617</v>
      </c>
      <c r="I201" s="4">
        <v>7</v>
      </c>
      <c r="J201" s="4" t="s">
        <v>45</v>
      </c>
      <c r="K201" t="s">
        <v>46</v>
      </c>
      <c r="L201" s="36"/>
      <c r="M201" s="36">
        <v>11</v>
      </c>
      <c r="N201" s="36" t="s">
        <v>45</v>
      </c>
      <c r="O201" s="36" t="s">
        <v>45</v>
      </c>
      <c r="P201" s="37">
        <v>21.052631579</v>
      </c>
      <c r="Q201" t="s">
        <v>45</v>
      </c>
      <c r="R201" t="s">
        <v>46</v>
      </c>
      <c r="S201" t="s">
        <v>45</v>
      </c>
      <c r="T201" t="s">
        <v>46</v>
      </c>
      <c r="U201" s="36"/>
      <c r="V201" s="36">
        <v>1233</v>
      </c>
      <c r="W201" s="36">
        <v>0</v>
      </c>
      <c r="X201" s="36">
        <v>59</v>
      </c>
      <c r="Y201" s="36">
        <v>582</v>
      </c>
      <c r="Z201">
        <f t="shared" si="48"/>
        <v>1</v>
      </c>
      <c r="AA201">
        <f t="shared" si="49"/>
        <v>1</v>
      </c>
      <c r="AB201">
        <f t="shared" si="50"/>
        <v>0</v>
      </c>
      <c r="AC201">
        <f t="shared" si="51"/>
        <v>0</v>
      </c>
      <c r="AD201">
        <f t="shared" si="52"/>
        <v>0</v>
      </c>
      <c r="AE201">
        <f t="shared" si="53"/>
        <v>0</v>
      </c>
      <c r="AF201" s="38" t="str">
        <f t="shared" si="54"/>
        <v>SRSA</v>
      </c>
      <c r="AG201" s="38">
        <f t="shared" si="55"/>
        <v>0</v>
      </c>
      <c r="AH201" s="38">
        <f t="shared" si="56"/>
        <v>0</v>
      </c>
      <c r="AI201">
        <f t="shared" si="57"/>
        <v>1</v>
      </c>
      <c r="AJ201">
        <f t="shared" si="58"/>
        <v>1</v>
      </c>
      <c r="AK201" t="str">
        <f t="shared" si="59"/>
        <v>Initial</v>
      </c>
      <c r="AL201" t="str">
        <f t="shared" si="60"/>
        <v>SRSA</v>
      </c>
      <c r="AM201">
        <f t="shared" si="61"/>
        <v>0</v>
      </c>
      <c r="AN201">
        <f t="shared" si="62"/>
        <v>0</v>
      </c>
      <c r="AO201">
        <f t="shared" si="63"/>
        <v>0</v>
      </c>
    </row>
    <row r="202" spans="1:41" ht="12.75">
      <c r="A202">
        <v>3013660</v>
      </c>
      <c r="B202">
        <v>1213</v>
      </c>
      <c r="C202" t="s">
        <v>480</v>
      </c>
      <c r="D202" t="s">
        <v>481</v>
      </c>
      <c r="E202" t="s">
        <v>482</v>
      </c>
      <c r="F202" s="35">
        <v>59527</v>
      </c>
      <c r="G202" s="3" t="s">
        <v>44</v>
      </c>
      <c r="H202">
        <v>4066733120</v>
      </c>
      <c r="I202" s="4">
        <v>7</v>
      </c>
      <c r="J202" s="4" t="s">
        <v>45</v>
      </c>
      <c r="K202" t="s">
        <v>46</v>
      </c>
      <c r="L202" s="36"/>
      <c r="M202" s="36">
        <v>231</v>
      </c>
      <c r="N202" s="36" t="s">
        <v>45</v>
      </c>
      <c r="O202" s="36" t="s">
        <v>45</v>
      </c>
      <c r="P202" s="37">
        <v>42.922374429</v>
      </c>
      <c r="Q202" t="s">
        <v>45</v>
      </c>
      <c r="R202" t="s">
        <v>46</v>
      </c>
      <c r="S202" t="s">
        <v>45</v>
      </c>
      <c r="T202" t="s">
        <v>46</v>
      </c>
      <c r="U202" s="36"/>
      <c r="V202" s="36">
        <v>62383</v>
      </c>
      <c r="W202" s="36">
        <v>10051</v>
      </c>
      <c r="X202" s="36">
        <v>7438</v>
      </c>
      <c r="Y202" s="36">
        <v>4500</v>
      </c>
      <c r="Z202">
        <f t="shared" si="48"/>
        <v>1</v>
      </c>
      <c r="AA202">
        <f t="shared" si="49"/>
        <v>1</v>
      </c>
      <c r="AB202">
        <f t="shared" si="50"/>
        <v>0</v>
      </c>
      <c r="AC202">
        <f t="shared" si="51"/>
        <v>0</v>
      </c>
      <c r="AD202">
        <f t="shared" si="52"/>
        <v>0</v>
      </c>
      <c r="AE202">
        <f t="shared" si="53"/>
        <v>0</v>
      </c>
      <c r="AF202" s="38" t="str">
        <f t="shared" si="54"/>
        <v>SRSA</v>
      </c>
      <c r="AG202" s="38">
        <f t="shared" si="55"/>
        <v>0</v>
      </c>
      <c r="AH202" s="38">
        <f t="shared" si="56"/>
        <v>0</v>
      </c>
      <c r="AI202">
        <f t="shared" si="57"/>
        <v>1</v>
      </c>
      <c r="AJ202">
        <f t="shared" si="58"/>
        <v>1</v>
      </c>
      <c r="AK202" t="str">
        <f t="shared" si="59"/>
        <v>Initial</v>
      </c>
      <c r="AL202" t="str">
        <f t="shared" si="60"/>
        <v>SRSA</v>
      </c>
      <c r="AM202">
        <f t="shared" si="61"/>
        <v>0</v>
      </c>
      <c r="AN202">
        <f t="shared" si="62"/>
        <v>0</v>
      </c>
      <c r="AO202">
        <f t="shared" si="63"/>
        <v>0</v>
      </c>
    </row>
    <row r="203" spans="1:41" ht="12.75">
      <c r="A203">
        <v>3013740</v>
      </c>
      <c r="B203">
        <v>670</v>
      </c>
      <c r="C203" t="s">
        <v>483</v>
      </c>
      <c r="D203" t="s">
        <v>76</v>
      </c>
      <c r="E203" t="s">
        <v>77</v>
      </c>
      <c r="F203" s="35">
        <v>59448</v>
      </c>
      <c r="G203" s="3" t="s">
        <v>44</v>
      </c>
      <c r="H203">
        <v>4063382200</v>
      </c>
      <c r="I203" s="4">
        <v>7</v>
      </c>
      <c r="J203" s="4" t="s">
        <v>45</v>
      </c>
      <c r="K203" t="s">
        <v>46</v>
      </c>
      <c r="L203" s="36"/>
      <c r="M203" s="36">
        <v>125</v>
      </c>
      <c r="N203" s="36" t="s">
        <v>45</v>
      </c>
      <c r="O203" s="36" t="s">
        <v>45</v>
      </c>
      <c r="P203" s="37">
        <v>44.632768362</v>
      </c>
      <c r="Q203" t="s">
        <v>45</v>
      </c>
      <c r="R203" t="s">
        <v>46</v>
      </c>
      <c r="S203" t="s">
        <v>45</v>
      </c>
      <c r="T203" t="s">
        <v>46</v>
      </c>
      <c r="U203" s="36"/>
      <c r="V203" s="36">
        <v>22118</v>
      </c>
      <c r="W203" s="36">
        <v>3643</v>
      </c>
      <c r="X203" s="36">
        <v>3121</v>
      </c>
      <c r="Y203" s="36">
        <v>1787</v>
      </c>
      <c r="Z203">
        <f t="shared" si="48"/>
        <v>1</v>
      </c>
      <c r="AA203">
        <f t="shared" si="49"/>
        <v>1</v>
      </c>
      <c r="AB203">
        <f t="shared" si="50"/>
        <v>0</v>
      </c>
      <c r="AC203">
        <f t="shared" si="51"/>
        <v>0</v>
      </c>
      <c r="AD203">
        <f t="shared" si="52"/>
        <v>0</v>
      </c>
      <c r="AE203">
        <f t="shared" si="53"/>
        <v>0</v>
      </c>
      <c r="AF203" s="38" t="str">
        <f t="shared" si="54"/>
        <v>SRSA</v>
      </c>
      <c r="AG203" s="38">
        <f t="shared" si="55"/>
        <v>0</v>
      </c>
      <c r="AH203" s="38">
        <f t="shared" si="56"/>
        <v>0</v>
      </c>
      <c r="AI203">
        <f t="shared" si="57"/>
        <v>1</v>
      </c>
      <c r="AJ203">
        <f t="shared" si="58"/>
        <v>1</v>
      </c>
      <c r="AK203" t="str">
        <f t="shared" si="59"/>
        <v>Initial</v>
      </c>
      <c r="AL203" t="str">
        <f t="shared" si="60"/>
        <v>SRSA</v>
      </c>
      <c r="AM203">
        <f t="shared" si="61"/>
        <v>0</v>
      </c>
      <c r="AN203">
        <f t="shared" si="62"/>
        <v>0</v>
      </c>
      <c r="AO203">
        <f t="shared" si="63"/>
        <v>0</v>
      </c>
    </row>
    <row r="204" spans="1:41" ht="12.75">
      <c r="A204">
        <v>3000099</v>
      </c>
      <c r="B204">
        <v>1226</v>
      </c>
      <c r="C204" t="s">
        <v>75</v>
      </c>
      <c r="D204" t="s">
        <v>76</v>
      </c>
      <c r="E204" t="s">
        <v>77</v>
      </c>
      <c r="F204" s="35">
        <v>59448</v>
      </c>
      <c r="G204" s="3" t="s">
        <v>44</v>
      </c>
      <c r="H204">
        <v>4063382200</v>
      </c>
      <c r="I204" s="4">
        <v>7</v>
      </c>
      <c r="J204" s="4" t="s">
        <v>45</v>
      </c>
      <c r="K204" t="s">
        <v>46</v>
      </c>
      <c r="L204" s="36"/>
      <c r="M204" s="36">
        <v>90</v>
      </c>
      <c r="N204" s="36" t="s">
        <v>45</v>
      </c>
      <c r="O204" s="36" t="s">
        <v>45</v>
      </c>
      <c r="P204" s="37">
        <v>31.764705882</v>
      </c>
      <c r="Q204" t="s">
        <v>45</v>
      </c>
      <c r="R204" t="s">
        <v>46</v>
      </c>
      <c r="S204" t="s">
        <v>45</v>
      </c>
      <c r="T204" t="s">
        <v>46</v>
      </c>
      <c r="U204" s="36"/>
      <c r="V204" s="36">
        <v>7891</v>
      </c>
      <c r="W204" s="36">
        <v>1090</v>
      </c>
      <c r="X204" s="36">
        <v>1090</v>
      </c>
      <c r="Y204" s="36">
        <v>1074</v>
      </c>
      <c r="Z204">
        <f t="shared" si="48"/>
        <v>1</v>
      </c>
      <c r="AA204">
        <f t="shared" si="49"/>
        <v>1</v>
      </c>
      <c r="AB204">
        <f t="shared" si="50"/>
        <v>0</v>
      </c>
      <c r="AC204">
        <f t="shared" si="51"/>
        <v>0</v>
      </c>
      <c r="AD204">
        <f t="shared" si="52"/>
        <v>0</v>
      </c>
      <c r="AE204">
        <f t="shared" si="53"/>
        <v>0</v>
      </c>
      <c r="AF204" s="38" t="str">
        <f t="shared" si="54"/>
        <v>SRSA</v>
      </c>
      <c r="AG204" s="38">
        <f t="shared" si="55"/>
        <v>0</v>
      </c>
      <c r="AH204" s="38">
        <f t="shared" si="56"/>
        <v>0</v>
      </c>
      <c r="AI204">
        <f t="shared" si="57"/>
        <v>1</v>
      </c>
      <c r="AJ204">
        <f t="shared" si="58"/>
        <v>1</v>
      </c>
      <c r="AK204" t="str">
        <f t="shared" si="59"/>
        <v>Initial</v>
      </c>
      <c r="AL204" t="str">
        <f t="shared" si="60"/>
        <v>SRSA</v>
      </c>
      <c r="AM204">
        <f t="shared" si="61"/>
        <v>0</v>
      </c>
      <c r="AN204">
        <f t="shared" si="62"/>
        <v>0</v>
      </c>
      <c r="AO204">
        <f t="shared" si="63"/>
        <v>0</v>
      </c>
    </row>
    <row r="205" spans="1:41" ht="12.75">
      <c r="A205">
        <v>3000005</v>
      </c>
      <c r="B205">
        <v>487</v>
      </c>
      <c r="C205" t="s">
        <v>957</v>
      </c>
      <c r="D205" t="s">
        <v>958</v>
      </c>
      <c r="E205" t="s">
        <v>64</v>
      </c>
      <c r="F205" s="35">
        <v>59601</v>
      </c>
      <c r="G205" s="3">
        <v>5763</v>
      </c>
      <c r="H205">
        <v>4064478510</v>
      </c>
      <c r="I205" s="4" t="s">
        <v>926</v>
      </c>
      <c r="J205" s="4" t="s">
        <v>46</v>
      </c>
      <c r="K205" t="s">
        <v>46</v>
      </c>
      <c r="L205" s="36"/>
      <c r="M205" s="36">
        <v>4737</v>
      </c>
      <c r="N205" s="36" t="s">
        <v>46</v>
      </c>
      <c r="O205" s="36" t="s">
        <v>46</v>
      </c>
      <c r="P205" s="37">
        <v>13.942919469</v>
      </c>
      <c r="Q205" t="s">
        <v>46</v>
      </c>
      <c r="R205" t="s">
        <v>46</v>
      </c>
      <c r="S205" t="s">
        <v>45</v>
      </c>
      <c r="T205" t="s">
        <v>46</v>
      </c>
      <c r="U205" s="36"/>
      <c r="V205" s="36">
        <v>370821</v>
      </c>
      <c r="W205" s="36">
        <v>40272</v>
      </c>
      <c r="X205" s="36">
        <v>50972</v>
      </c>
      <c r="Y205" s="36">
        <v>48862</v>
      </c>
      <c r="Z205">
        <f t="shared" si="48"/>
        <v>0</v>
      </c>
      <c r="AA205">
        <f t="shared" si="49"/>
        <v>0</v>
      </c>
      <c r="AB205">
        <f t="shared" si="50"/>
        <v>0</v>
      </c>
      <c r="AC205">
        <f t="shared" si="51"/>
        <v>0</v>
      </c>
      <c r="AD205">
        <f t="shared" si="52"/>
        <v>0</v>
      </c>
      <c r="AE205">
        <f t="shared" si="53"/>
        <v>0</v>
      </c>
      <c r="AF205" s="38">
        <f t="shared" si="54"/>
        <v>0</v>
      </c>
      <c r="AG205" s="38">
        <f t="shared" si="55"/>
        <v>0</v>
      </c>
      <c r="AH205" s="38">
        <f t="shared" si="56"/>
        <v>0</v>
      </c>
      <c r="AI205">
        <f t="shared" si="57"/>
        <v>1</v>
      </c>
      <c r="AJ205">
        <f t="shared" si="58"/>
        <v>0</v>
      </c>
      <c r="AK205">
        <f t="shared" si="59"/>
        <v>0</v>
      </c>
      <c r="AL205">
        <f t="shared" si="60"/>
        <v>0</v>
      </c>
      <c r="AM205">
        <f t="shared" si="61"/>
        <v>0</v>
      </c>
      <c r="AN205">
        <f t="shared" si="62"/>
        <v>0</v>
      </c>
      <c r="AO205">
        <f t="shared" si="63"/>
        <v>0</v>
      </c>
    </row>
    <row r="206" spans="1:41" ht="12.75">
      <c r="A206">
        <v>3013800</v>
      </c>
      <c r="B206">
        <v>320</v>
      </c>
      <c r="C206" t="s">
        <v>484</v>
      </c>
      <c r="D206" t="s">
        <v>485</v>
      </c>
      <c r="E206" t="s">
        <v>128</v>
      </c>
      <c r="F206" s="35">
        <v>59901</v>
      </c>
      <c r="G206" s="3" t="s">
        <v>44</v>
      </c>
      <c r="H206">
        <v>4062572301</v>
      </c>
      <c r="I206" s="4">
        <v>7</v>
      </c>
      <c r="J206" s="4" t="s">
        <v>45</v>
      </c>
      <c r="K206" t="s">
        <v>46</v>
      </c>
      <c r="L206" s="36"/>
      <c r="M206" s="36">
        <v>198</v>
      </c>
      <c r="N206" s="36" t="s">
        <v>46</v>
      </c>
      <c r="O206" s="36" t="s">
        <v>45</v>
      </c>
      <c r="P206" s="37">
        <v>8.7866108787</v>
      </c>
      <c r="Q206" t="s">
        <v>46</v>
      </c>
      <c r="R206" t="s">
        <v>46</v>
      </c>
      <c r="S206" t="s">
        <v>45</v>
      </c>
      <c r="T206" t="s">
        <v>46</v>
      </c>
      <c r="U206" s="36"/>
      <c r="V206" s="36">
        <v>13122</v>
      </c>
      <c r="W206" s="36">
        <v>1103</v>
      </c>
      <c r="X206" s="36">
        <v>1700</v>
      </c>
      <c r="Y206" s="36">
        <v>1853</v>
      </c>
      <c r="Z206">
        <f t="shared" si="48"/>
        <v>1</v>
      </c>
      <c r="AA206">
        <f t="shared" si="49"/>
        <v>1</v>
      </c>
      <c r="AB206">
        <f t="shared" si="50"/>
        <v>0</v>
      </c>
      <c r="AC206">
        <f t="shared" si="51"/>
        <v>0</v>
      </c>
      <c r="AD206">
        <f t="shared" si="52"/>
        <v>0</v>
      </c>
      <c r="AE206">
        <f t="shared" si="53"/>
        <v>0</v>
      </c>
      <c r="AF206" s="38" t="str">
        <f t="shared" si="54"/>
        <v>SRSA</v>
      </c>
      <c r="AG206" s="38">
        <f t="shared" si="55"/>
        <v>0</v>
      </c>
      <c r="AH206" s="38">
        <f t="shared" si="56"/>
        <v>0</v>
      </c>
      <c r="AI206">
        <f t="shared" si="57"/>
        <v>1</v>
      </c>
      <c r="AJ206">
        <f t="shared" si="58"/>
        <v>0</v>
      </c>
      <c r="AK206">
        <f t="shared" si="59"/>
        <v>0</v>
      </c>
      <c r="AL206">
        <f t="shared" si="60"/>
        <v>0</v>
      </c>
      <c r="AM206">
        <f t="shared" si="61"/>
        <v>0</v>
      </c>
      <c r="AN206">
        <f t="shared" si="62"/>
        <v>0</v>
      </c>
      <c r="AO206">
        <f t="shared" si="63"/>
        <v>0</v>
      </c>
    </row>
    <row r="207" spans="1:41" ht="12.75">
      <c r="A207">
        <v>3013830</v>
      </c>
      <c r="B207">
        <v>488</v>
      </c>
      <c r="C207" t="s">
        <v>1009</v>
      </c>
      <c r="D207" t="s">
        <v>958</v>
      </c>
      <c r="E207" t="s">
        <v>64</v>
      </c>
      <c r="F207" s="35">
        <v>59601</v>
      </c>
      <c r="G207" s="3">
        <v>5763</v>
      </c>
      <c r="H207">
        <v>4064478510</v>
      </c>
      <c r="I207" s="4">
        <v>6</v>
      </c>
      <c r="J207" s="4" t="s">
        <v>46</v>
      </c>
      <c r="K207" t="s">
        <v>46</v>
      </c>
      <c r="L207" s="36"/>
      <c r="M207" s="36">
        <v>2897</v>
      </c>
      <c r="N207" s="36" t="s">
        <v>46</v>
      </c>
      <c r="O207" s="36" t="s">
        <v>46</v>
      </c>
      <c r="P207" s="37">
        <v>7.4398960364</v>
      </c>
      <c r="Q207" t="s">
        <v>46</v>
      </c>
      <c r="R207" t="s">
        <v>46</v>
      </c>
      <c r="S207" t="s">
        <v>45</v>
      </c>
      <c r="T207" t="s">
        <v>46</v>
      </c>
      <c r="U207" s="36"/>
      <c r="V207" s="36">
        <v>140488</v>
      </c>
      <c r="W207" s="36">
        <v>10107</v>
      </c>
      <c r="X207" s="36">
        <v>22291</v>
      </c>
      <c r="Y207" s="36">
        <v>27756</v>
      </c>
      <c r="Z207">
        <f t="shared" si="48"/>
        <v>0</v>
      </c>
      <c r="AA207">
        <f t="shared" si="49"/>
        <v>0</v>
      </c>
      <c r="AB207">
        <f t="shared" si="50"/>
        <v>0</v>
      </c>
      <c r="AC207">
        <f t="shared" si="51"/>
        <v>0</v>
      </c>
      <c r="AD207">
        <f t="shared" si="52"/>
        <v>0</v>
      </c>
      <c r="AE207">
        <f t="shared" si="53"/>
        <v>0</v>
      </c>
      <c r="AF207" s="38">
        <f t="shared" si="54"/>
        <v>0</v>
      </c>
      <c r="AG207" s="38">
        <f t="shared" si="55"/>
        <v>0</v>
      </c>
      <c r="AH207" s="38">
        <f t="shared" si="56"/>
        <v>0</v>
      </c>
      <c r="AI207">
        <f t="shared" si="57"/>
        <v>1</v>
      </c>
      <c r="AJ207">
        <f t="shared" si="58"/>
        <v>0</v>
      </c>
      <c r="AK207">
        <f t="shared" si="59"/>
        <v>0</v>
      </c>
      <c r="AL207">
        <f t="shared" si="60"/>
        <v>0</v>
      </c>
      <c r="AM207">
        <f t="shared" si="61"/>
        <v>0</v>
      </c>
      <c r="AN207">
        <f t="shared" si="62"/>
        <v>0</v>
      </c>
      <c r="AO207">
        <f t="shared" si="63"/>
        <v>0</v>
      </c>
    </row>
    <row r="208" spans="1:41" ht="12.75">
      <c r="A208">
        <v>3013860</v>
      </c>
      <c r="B208">
        <v>586</v>
      </c>
      <c r="C208" t="s">
        <v>1010</v>
      </c>
      <c r="D208" t="s">
        <v>1011</v>
      </c>
      <c r="E208" t="s">
        <v>326</v>
      </c>
      <c r="F208" s="35">
        <v>59802</v>
      </c>
      <c r="G208" s="3" t="s">
        <v>44</v>
      </c>
      <c r="H208">
        <v>4067285626</v>
      </c>
      <c r="I208" s="4">
        <v>7</v>
      </c>
      <c r="J208" s="4" t="s">
        <v>45</v>
      </c>
      <c r="K208" t="s">
        <v>46</v>
      </c>
      <c r="L208" s="36"/>
      <c r="M208" s="36">
        <v>1165</v>
      </c>
      <c r="N208" s="36" t="s">
        <v>46</v>
      </c>
      <c r="O208" s="36" t="s">
        <v>46</v>
      </c>
      <c r="P208" s="37">
        <v>11.444805195</v>
      </c>
      <c r="Q208" t="s">
        <v>46</v>
      </c>
      <c r="R208" t="s">
        <v>46</v>
      </c>
      <c r="S208" t="s">
        <v>45</v>
      </c>
      <c r="T208" t="s">
        <v>46</v>
      </c>
      <c r="U208" s="36"/>
      <c r="V208" s="36">
        <v>71110</v>
      </c>
      <c r="W208" s="36">
        <v>6507</v>
      </c>
      <c r="X208" s="36">
        <v>9930</v>
      </c>
      <c r="Y208" s="36">
        <v>11361</v>
      </c>
      <c r="Z208">
        <f t="shared" si="48"/>
        <v>1</v>
      </c>
      <c r="AA208">
        <f t="shared" si="49"/>
        <v>0</v>
      </c>
      <c r="AB208">
        <f t="shared" si="50"/>
        <v>0</v>
      </c>
      <c r="AC208">
        <f t="shared" si="51"/>
        <v>0</v>
      </c>
      <c r="AD208">
        <f t="shared" si="52"/>
        <v>0</v>
      </c>
      <c r="AE208">
        <f t="shared" si="53"/>
        <v>0</v>
      </c>
      <c r="AF208" s="38">
        <f t="shared" si="54"/>
        <v>0</v>
      </c>
      <c r="AG208" s="38">
        <f t="shared" si="55"/>
        <v>0</v>
      </c>
      <c r="AH208" s="38">
        <f t="shared" si="56"/>
        <v>0</v>
      </c>
      <c r="AI208">
        <f t="shared" si="57"/>
        <v>1</v>
      </c>
      <c r="AJ208">
        <f t="shared" si="58"/>
        <v>0</v>
      </c>
      <c r="AK208">
        <f t="shared" si="59"/>
        <v>0</v>
      </c>
      <c r="AL208">
        <f t="shared" si="60"/>
        <v>0</v>
      </c>
      <c r="AM208">
        <f t="shared" si="61"/>
        <v>0</v>
      </c>
      <c r="AN208">
        <f t="shared" si="62"/>
        <v>0</v>
      </c>
      <c r="AO208">
        <f t="shared" si="63"/>
        <v>0</v>
      </c>
    </row>
    <row r="209" spans="1:41" ht="12.75">
      <c r="A209">
        <v>3013890</v>
      </c>
      <c r="B209">
        <v>717</v>
      </c>
      <c r="C209" t="s">
        <v>486</v>
      </c>
      <c r="D209" t="s">
        <v>487</v>
      </c>
      <c r="E209" t="s">
        <v>488</v>
      </c>
      <c r="F209" s="35">
        <v>59843</v>
      </c>
      <c r="G209" s="3" t="s">
        <v>44</v>
      </c>
      <c r="H209">
        <v>4067935656</v>
      </c>
      <c r="I209" s="4">
        <v>7</v>
      </c>
      <c r="J209" s="4" t="s">
        <v>45</v>
      </c>
      <c r="K209" t="s">
        <v>46</v>
      </c>
      <c r="L209" s="36"/>
      <c r="M209" s="36">
        <v>34</v>
      </c>
      <c r="N209" s="36" t="s">
        <v>45</v>
      </c>
      <c r="O209" s="36" t="s">
        <v>45</v>
      </c>
      <c r="P209" s="37">
        <v>19.444444444</v>
      </c>
      <c r="Q209" t="s">
        <v>46</v>
      </c>
      <c r="R209" t="s">
        <v>46</v>
      </c>
      <c r="S209" t="s">
        <v>45</v>
      </c>
      <c r="T209" t="s">
        <v>46</v>
      </c>
      <c r="U209" s="36"/>
      <c r="V209" s="36">
        <v>1824</v>
      </c>
      <c r="W209" s="36">
        <v>0</v>
      </c>
      <c r="X209" s="36">
        <v>172</v>
      </c>
      <c r="Y209" s="36">
        <v>676</v>
      </c>
      <c r="Z209">
        <f t="shared" si="48"/>
        <v>1</v>
      </c>
      <c r="AA209">
        <f t="shared" si="49"/>
        <v>1</v>
      </c>
      <c r="AB209">
        <f t="shared" si="50"/>
        <v>0</v>
      </c>
      <c r="AC209">
        <f t="shared" si="51"/>
        <v>0</v>
      </c>
      <c r="AD209">
        <f t="shared" si="52"/>
        <v>0</v>
      </c>
      <c r="AE209">
        <f t="shared" si="53"/>
        <v>0</v>
      </c>
      <c r="AF209" s="38" t="str">
        <f t="shared" si="54"/>
        <v>SRSA</v>
      </c>
      <c r="AG209" s="38">
        <f t="shared" si="55"/>
        <v>0</v>
      </c>
      <c r="AH209" s="38">
        <f t="shared" si="56"/>
        <v>0</v>
      </c>
      <c r="AI209">
        <f t="shared" si="57"/>
        <v>1</v>
      </c>
      <c r="AJ209">
        <f t="shared" si="58"/>
        <v>0</v>
      </c>
      <c r="AK209">
        <f t="shared" si="59"/>
        <v>0</v>
      </c>
      <c r="AL209">
        <f t="shared" si="60"/>
        <v>0</v>
      </c>
      <c r="AM209">
        <f t="shared" si="61"/>
        <v>0</v>
      </c>
      <c r="AN209">
        <f t="shared" si="62"/>
        <v>0</v>
      </c>
      <c r="AO209">
        <f t="shared" si="63"/>
        <v>0</v>
      </c>
    </row>
    <row r="210" spans="1:41" ht="12.75">
      <c r="A210">
        <v>3014040</v>
      </c>
      <c r="B210">
        <v>145</v>
      </c>
      <c r="C210" t="s">
        <v>489</v>
      </c>
      <c r="D210" t="s">
        <v>490</v>
      </c>
      <c r="E210" t="s">
        <v>491</v>
      </c>
      <c r="F210" s="35">
        <v>59450</v>
      </c>
      <c r="G210" s="3" t="s">
        <v>44</v>
      </c>
      <c r="H210">
        <v>4067332081</v>
      </c>
      <c r="I210" s="4">
        <v>7</v>
      </c>
      <c r="J210" s="4" t="s">
        <v>45</v>
      </c>
      <c r="K210" t="s">
        <v>46</v>
      </c>
      <c r="L210" s="36"/>
      <c r="M210" s="36">
        <v>73</v>
      </c>
      <c r="N210" s="36" t="s">
        <v>45</v>
      </c>
      <c r="O210" s="36" t="s">
        <v>45</v>
      </c>
      <c r="P210" s="37">
        <v>21.111111111</v>
      </c>
      <c r="Q210" t="s">
        <v>45</v>
      </c>
      <c r="R210" t="s">
        <v>45</v>
      </c>
      <c r="S210" t="s">
        <v>45</v>
      </c>
      <c r="T210" t="s">
        <v>46</v>
      </c>
      <c r="U210" s="36"/>
      <c r="V210" s="36">
        <v>4034</v>
      </c>
      <c r="W210" s="36">
        <v>0</v>
      </c>
      <c r="X210" s="36">
        <v>348</v>
      </c>
      <c r="Y210" s="36">
        <v>906</v>
      </c>
      <c r="Z210">
        <f t="shared" si="48"/>
        <v>1</v>
      </c>
      <c r="AA210">
        <f t="shared" si="49"/>
        <v>1</v>
      </c>
      <c r="AB210">
        <f t="shared" si="50"/>
        <v>0</v>
      </c>
      <c r="AC210">
        <f t="shared" si="51"/>
        <v>0</v>
      </c>
      <c r="AD210">
        <f t="shared" si="52"/>
        <v>0</v>
      </c>
      <c r="AE210">
        <f t="shared" si="53"/>
        <v>0</v>
      </c>
      <c r="AF210" s="38" t="str">
        <f t="shared" si="54"/>
        <v>SRSA</v>
      </c>
      <c r="AG210" s="38">
        <f t="shared" si="55"/>
        <v>0</v>
      </c>
      <c r="AH210" s="38">
        <f t="shared" si="56"/>
        <v>0</v>
      </c>
      <c r="AI210">
        <f t="shared" si="57"/>
        <v>1</v>
      </c>
      <c r="AJ210">
        <f t="shared" si="58"/>
        <v>1</v>
      </c>
      <c r="AK210" t="str">
        <f t="shared" si="59"/>
        <v>Initial</v>
      </c>
      <c r="AL210" t="str">
        <f t="shared" si="60"/>
        <v>SRSA</v>
      </c>
      <c r="AM210">
        <f t="shared" si="61"/>
        <v>0</v>
      </c>
      <c r="AN210">
        <f t="shared" si="62"/>
        <v>0</v>
      </c>
      <c r="AO210">
        <f t="shared" si="63"/>
        <v>0</v>
      </c>
    </row>
    <row r="211" spans="1:41" ht="12.75">
      <c r="A211">
        <v>3014070</v>
      </c>
      <c r="B211">
        <v>146</v>
      </c>
      <c r="C211" t="s">
        <v>492</v>
      </c>
      <c r="D211" t="s">
        <v>490</v>
      </c>
      <c r="E211" t="s">
        <v>491</v>
      </c>
      <c r="F211" s="35">
        <v>59450</v>
      </c>
      <c r="G211" s="3" t="s">
        <v>44</v>
      </c>
      <c r="H211">
        <v>4067332081</v>
      </c>
      <c r="I211" s="4">
        <v>7</v>
      </c>
      <c r="J211" s="4" t="s">
        <v>45</v>
      </c>
      <c r="K211" t="s">
        <v>46</v>
      </c>
      <c r="L211" s="36"/>
      <c r="M211" s="36">
        <v>42</v>
      </c>
      <c r="N211" s="36" t="s">
        <v>45</v>
      </c>
      <c r="O211" s="36" t="s">
        <v>45</v>
      </c>
      <c r="P211" s="37">
        <v>14.705882353</v>
      </c>
      <c r="Q211" t="s">
        <v>46</v>
      </c>
      <c r="R211" t="s">
        <v>46</v>
      </c>
      <c r="S211" t="s">
        <v>45</v>
      </c>
      <c r="T211" t="s">
        <v>46</v>
      </c>
      <c r="U211" s="36"/>
      <c r="V211" s="36">
        <v>1994</v>
      </c>
      <c r="W211" s="36">
        <v>0</v>
      </c>
      <c r="X211" s="36">
        <v>159</v>
      </c>
      <c r="Y211" s="36">
        <v>434</v>
      </c>
      <c r="Z211">
        <f t="shared" si="48"/>
        <v>1</v>
      </c>
      <c r="AA211">
        <f t="shared" si="49"/>
        <v>1</v>
      </c>
      <c r="AB211">
        <f t="shared" si="50"/>
        <v>0</v>
      </c>
      <c r="AC211">
        <f t="shared" si="51"/>
        <v>0</v>
      </c>
      <c r="AD211">
        <f t="shared" si="52"/>
        <v>0</v>
      </c>
      <c r="AE211">
        <f t="shared" si="53"/>
        <v>0</v>
      </c>
      <c r="AF211" s="38" t="str">
        <f t="shared" si="54"/>
        <v>SRSA</v>
      </c>
      <c r="AG211" s="38">
        <f t="shared" si="55"/>
        <v>0</v>
      </c>
      <c r="AH211" s="38">
        <f t="shared" si="56"/>
        <v>0</v>
      </c>
      <c r="AI211">
        <f t="shared" si="57"/>
        <v>1</v>
      </c>
      <c r="AJ211">
        <f t="shared" si="58"/>
        <v>0</v>
      </c>
      <c r="AK211">
        <f t="shared" si="59"/>
        <v>0</v>
      </c>
      <c r="AL211">
        <f t="shared" si="60"/>
        <v>0</v>
      </c>
      <c r="AM211">
        <f t="shared" si="61"/>
        <v>0</v>
      </c>
      <c r="AN211">
        <f t="shared" si="62"/>
        <v>0</v>
      </c>
      <c r="AO211">
        <f t="shared" si="63"/>
        <v>0</v>
      </c>
    </row>
    <row r="212" spans="1:41" ht="12.75">
      <c r="A212">
        <v>3014340</v>
      </c>
      <c r="B212">
        <v>932</v>
      </c>
      <c r="C212" t="s">
        <v>494</v>
      </c>
      <c r="D212" t="s">
        <v>495</v>
      </c>
      <c r="E212" t="s">
        <v>496</v>
      </c>
      <c r="F212" s="35">
        <v>59241</v>
      </c>
      <c r="G212" s="3" t="s">
        <v>44</v>
      </c>
      <c r="H212">
        <v>4063642314</v>
      </c>
      <c r="I212" s="4">
        <v>7</v>
      </c>
      <c r="J212" s="4" t="s">
        <v>45</v>
      </c>
      <c r="K212" t="s">
        <v>46</v>
      </c>
      <c r="L212" s="36"/>
      <c r="M212" s="36">
        <v>80</v>
      </c>
      <c r="N212" s="36" t="s">
        <v>45</v>
      </c>
      <c r="O212" s="36" t="s">
        <v>45</v>
      </c>
      <c r="P212" s="37">
        <v>48.648648649</v>
      </c>
      <c r="Q212" t="s">
        <v>45</v>
      </c>
      <c r="R212" t="s">
        <v>45</v>
      </c>
      <c r="S212" t="s">
        <v>45</v>
      </c>
      <c r="T212" t="s">
        <v>46</v>
      </c>
      <c r="U212" s="36"/>
      <c r="V212" s="36">
        <v>3461</v>
      </c>
      <c r="W212" s="36">
        <v>0</v>
      </c>
      <c r="X212" s="36">
        <v>352</v>
      </c>
      <c r="Y212" s="36">
        <v>885</v>
      </c>
      <c r="Z212">
        <f t="shared" si="48"/>
        <v>1</v>
      </c>
      <c r="AA212">
        <f t="shared" si="49"/>
        <v>1</v>
      </c>
      <c r="AB212">
        <f t="shared" si="50"/>
        <v>0</v>
      </c>
      <c r="AC212">
        <f t="shared" si="51"/>
        <v>0</v>
      </c>
      <c r="AD212">
        <f t="shared" si="52"/>
        <v>0</v>
      </c>
      <c r="AE212">
        <f t="shared" si="53"/>
        <v>0</v>
      </c>
      <c r="AF212" s="38" t="str">
        <f t="shared" si="54"/>
        <v>SRSA</v>
      </c>
      <c r="AG212" s="38">
        <f t="shared" si="55"/>
        <v>0</v>
      </c>
      <c r="AH212" s="38">
        <f t="shared" si="56"/>
        <v>0</v>
      </c>
      <c r="AI212">
        <f t="shared" si="57"/>
        <v>1</v>
      </c>
      <c r="AJ212">
        <f t="shared" si="58"/>
        <v>1</v>
      </c>
      <c r="AK212" t="str">
        <f t="shared" si="59"/>
        <v>Initial</v>
      </c>
      <c r="AL212" t="str">
        <f t="shared" si="60"/>
        <v>SRSA</v>
      </c>
      <c r="AM212">
        <f t="shared" si="61"/>
        <v>0</v>
      </c>
      <c r="AN212">
        <f t="shared" si="62"/>
        <v>0</v>
      </c>
      <c r="AO212">
        <f t="shared" si="63"/>
        <v>0</v>
      </c>
    </row>
    <row r="213" spans="1:41" ht="12.75">
      <c r="A213">
        <v>3014370</v>
      </c>
      <c r="B213">
        <v>933</v>
      </c>
      <c r="C213" t="s">
        <v>497</v>
      </c>
      <c r="D213" t="s">
        <v>495</v>
      </c>
      <c r="E213" t="s">
        <v>496</v>
      </c>
      <c r="F213" s="35">
        <v>59241</v>
      </c>
      <c r="G213" s="3" t="s">
        <v>44</v>
      </c>
      <c r="H213">
        <v>4063642314</v>
      </c>
      <c r="I213" s="4">
        <v>7</v>
      </c>
      <c r="J213" s="4" t="s">
        <v>45</v>
      </c>
      <c r="K213" t="s">
        <v>46</v>
      </c>
      <c r="L213" s="36"/>
      <c r="M213" s="36">
        <v>33</v>
      </c>
      <c r="N213" s="36" t="s">
        <v>45</v>
      </c>
      <c r="O213" s="36" t="s">
        <v>45</v>
      </c>
      <c r="P213" s="37">
        <v>0</v>
      </c>
      <c r="Q213" t="s">
        <v>46</v>
      </c>
      <c r="R213" t="s">
        <v>46</v>
      </c>
      <c r="S213" t="s">
        <v>45</v>
      </c>
      <c r="T213" t="s">
        <v>46</v>
      </c>
      <c r="U213" s="36"/>
      <c r="V213" s="36">
        <v>1426</v>
      </c>
      <c r="W213" s="36">
        <v>0</v>
      </c>
      <c r="X213" s="36">
        <v>155</v>
      </c>
      <c r="Y213" s="36">
        <v>422</v>
      </c>
      <c r="Z213">
        <f t="shared" si="48"/>
        <v>1</v>
      </c>
      <c r="AA213">
        <f t="shared" si="49"/>
        <v>1</v>
      </c>
      <c r="AB213">
        <f t="shared" si="50"/>
        <v>0</v>
      </c>
      <c r="AC213">
        <f t="shared" si="51"/>
        <v>0</v>
      </c>
      <c r="AD213">
        <f t="shared" si="52"/>
        <v>0</v>
      </c>
      <c r="AE213">
        <f t="shared" si="53"/>
        <v>0</v>
      </c>
      <c r="AF213" s="38" t="str">
        <f t="shared" si="54"/>
        <v>SRSA</v>
      </c>
      <c r="AG213" s="38">
        <f t="shared" si="55"/>
        <v>0</v>
      </c>
      <c r="AH213" s="38">
        <f t="shared" si="56"/>
        <v>0</v>
      </c>
      <c r="AI213">
        <f t="shared" si="57"/>
        <v>1</v>
      </c>
      <c r="AJ213">
        <f t="shared" si="58"/>
        <v>0</v>
      </c>
      <c r="AK213">
        <f t="shared" si="59"/>
        <v>0</v>
      </c>
      <c r="AL213">
        <f t="shared" si="60"/>
        <v>0</v>
      </c>
      <c r="AM213">
        <f t="shared" si="61"/>
        <v>0</v>
      </c>
      <c r="AN213">
        <f t="shared" si="62"/>
        <v>0</v>
      </c>
      <c r="AO213">
        <f t="shared" si="63"/>
        <v>0</v>
      </c>
    </row>
    <row r="214" spans="1:41" ht="12.75">
      <c r="A214">
        <v>3014430</v>
      </c>
      <c r="B214">
        <v>469</v>
      </c>
      <c r="C214" t="s">
        <v>498</v>
      </c>
      <c r="D214" t="s">
        <v>499</v>
      </c>
      <c r="E214" t="s">
        <v>500</v>
      </c>
      <c r="F214" s="35">
        <v>59452</v>
      </c>
      <c r="G214" s="3" t="s">
        <v>44</v>
      </c>
      <c r="H214">
        <v>4064235545</v>
      </c>
      <c r="I214" s="4">
        <v>7</v>
      </c>
      <c r="J214" s="4" t="s">
        <v>45</v>
      </c>
      <c r="K214" t="s">
        <v>46</v>
      </c>
      <c r="L214" s="36"/>
      <c r="M214" s="36">
        <v>141</v>
      </c>
      <c r="N214" s="36" t="s">
        <v>45</v>
      </c>
      <c r="O214" s="36" t="s">
        <v>45</v>
      </c>
      <c r="P214" s="37">
        <v>19.875776398</v>
      </c>
      <c r="Q214" t="s">
        <v>46</v>
      </c>
      <c r="R214" t="s">
        <v>45</v>
      </c>
      <c r="S214" t="s">
        <v>45</v>
      </c>
      <c r="T214" t="s">
        <v>46</v>
      </c>
      <c r="U214" s="36"/>
      <c r="V214" s="36">
        <v>11423</v>
      </c>
      <c r="W214" s="36">
        <v>1726</v>
      </c>
      <c r="X214" s="36">
        <v>2073</v>
      </c>
      <c r="Y214" s="36">
        <v>1656</v>
      </c>
      <c r="Z214">
        <f t="shared" si="48"/>
        <v>1</v>
      </c>
      <c r="AA214">
        <f t="shared" si="49"/>
        <v>1</v>
      </c>
      <c r="AB214">
        <f t="shared" si="50"/>
        <v>0</v>
      </c>
      <c r="AC214">
        <f t="shared" si="51"/>
        <v>0</v>
      </c>
      <c r="AD214">
        <f t="shared" si="52"/>
        <v>0</v>
      </c>
      <c r="AE214">
        <f t="shared" si="53"/>
        <v>0</v>
      </c>
      <c r="AF214" s="38" t="str">
        <f t="shared" si="54"/>
        <v>SRSA</v>
      </c>
      <c r="AG214" s="38">
        <f t="shared" si="55"/>
        <v>0</v>
      </c>
      <c r="AH214" s="38">
        <f t="shared" si="56"/>
        <v>0</v>
      </c>
      <c r="AI214">
        <f t="shared" si="57"/>
        <v>1</v>
      </c>
      <c r="AJ214">
        <f t="shared" si="58"/>
        <v>0</v>
      </c>
      <c r="AK214">
        <f t="shared" si="59"/>
        <v>0</v>
      </c>
      <c r="AL214">
        <f t="shared" si="60"/>
        <v>0</v>
      </c>
      <c r="AM214">
        <f t="shared" si="61"/>
        <v>0</v>
      </c>
      <c r="AN214">
        <f t="shared" si="62"/>
        <v>0</v>
      </c>
      <c r="AO214">
        <f t="shared" si="63"/>
        <v>0</v>
      </c>
    </row>
    <row r="215" spans="1:41" ht="12.75">
      <c r="A215">
        <v>3014610</v>
      </c>
      <c r="B215">
        <v>814</v>
      </c>
      <c r="C215" t="s">
        <v>501</v>
      </c>
      <c r="D215" t="s">
        <v>502</v>
      </c>
      <c r="E215" t="s">
        <v>503</v>
      </c>
      <c r="F215" s="35">
        <v>59845</v>
      </c>
      <c r="G215" s="3" t="s">
        <v>44</v>
      </c>
      <c r="H215">
        <v>4067412964</v>
      </c>
      <c r="I215" s="4">
        <v>7</v>
      </c>
      <c r="J215" s="4" t="s">
        <v>45</v>
      </c>
      <c r="K215" t="s">
        <v>46</v>
      </c>
      <c r="L215" s="36"/>
      <c r="M215" s="36">
        <v>137</v>
      </c>
      <c r="N215" s="36" t="s">
        <v>46</v>
      </c>
      <c r="O215" s="36" t="s">
        <v>45</v>
      </c>
      <c r="P215" s="37">
        <v>41.975308642</v>
      </c>
      <c r="Q215" t="s">
        <v>45</v>
      </c>
      <c r="R215" t="s">
        <v>46</v>
      </c>
      <c r="S215" t="s">
        <v>45</v>
      </c>
      <c r="T215" t="s">
        <v>46</v>
      </c>
      <c r="U215" s="36"/>
      <c r="V215" s="36">
        <v>24041</v>
      </c>
      <c r="W215" s="36">
        <v>3548</v>
      </c>
      <c r="X215" s="36">
        <v>2808</v>
      </c>
      <c r="Y215" s="36">
        <v>1812</v>
      </c>
      <c r="Z215">
        <f t="shared" si="48"/>
        <v>1</v>
      </c>
      <c r="AA215">
        <f t="shared" si="49"/>
        <v>1</v>
      </c>
      <c r="AB215">
        <f t="shared" si="50"/>
        <v>0</v>
      </c>
      <c r="AC215">
        <f t="shared" si="51"/>
        <v>0</v>
      </c>
      <c r="AD215">
        <f t="shared" si="52"/>
        <v>0</v>
      </c>
      <c r="AE215">
        <f t="shared" si="53"/>
        <v>0</v>
      </c>
      <c r="AF215" s="38" t="str">
        <f t="shared" si="54"/>
        <v>SRSA</v>
      </c>
      <c r="AG215" s="38">
        <f t="shared" si="55"/>
        <v>0</v>
      </c>
      <c r="AH215" s="38">
        <f t="shared" si="56"/>
        <v>0</v>
      </c>
      <c r="AI215">
        <f t="shared" si="57"/>
        <v>1</v>
      </c>
      <c r="AJ215">
        <f t="shared" si="58"/>
        <v>1</v>
      </c>
      <c r="AK215" t="str">
        <f t="shared" si="59"/>
        <v>Initial</v>
      </c>
      <c r="AL215" t="str">
        <f t="shared" si="60"/>
        <v>SRSA</v>
      </c>
      <c r="AM215">
        <f t="shared" si="61"/>
        <v>0</v>
      </c>
      <c r="AN215">
        <f t="shared" si="62"/>
        <v>0</v>
      </c>
      <c r="AO215">
        <f t="shared" si="63"/>
        <v>0</v>
      </c>
    </row>
    <row r="216" spans="1:41" ht="12.75">
      <c r="A216">
        <v>3014640</v>
      </c>
      <c r="B216">
        <v>815</v>
      </c>
      <c r="C216" t="s">
        <v>504</v>
      </c>
      <c r="D216" t="s">
        <v>502</v>
      </c>
      <c r="E216" t="s">
        <v>503</v>
      </c>
      <c r="F216" s="35">
        <v>59845</v>
      </c>
      <c r="G216" s="3" t="s">
        <v>44</v>
      </c>
      <c r="H216">
        <v>4067412964</v>
      </c>
      <c r="I216" s="4">
        <v>7</v>
      </c>
      <c r="J216" s="4" t="s">
        <v>45</v>
      </c>
      <c r="K216" t="s">
        <v>46</v>
      </c>
      <c r="L216" s="36"/>
      <c r="M216" s="36">
        <v>71</v>
      </c>
      <c r="N216" s="36" t="s">
        <v>46</v>
      </c>
      <c r="O216" s="36" t="s">
        <v>45</v>
      </c>
      <c r="P216" s="37">
        <v>25.373134328</v>
      </c>
      <c r="Q216" t="s">
        <v>45</v>
      </c>
      <c r="R216" t="s">
        <v>46</v>
      </c>
      <c r="S216" t="s">
        <v>45</v>
      </c>
      <c r="T216" t="s">
        <v>46</v>
      </c>
      <c r="U216" s="36"/>
      <c r="V216" s="36">
        <v>6502</v>
      </c>
      <c r="W216" s="36">
        <v>836</v>
      </c>
      <c r="X216" s="36">
        <v>901</v>
      </c>
      <c r="Y216" s="36">
        <v>828</v>
      </c>
      <c r="Z216">
        <f t="shared" si="48"/>
        <v>1</v>
      </c>
      <c r="AA216">
        <f t="shared" si="49"/>
        <v>1</v>
      </c>
      <c r="AB216">
        <f t="shared" si="50"/>
        <v>0</v>
      </c>
      <c r="AC216">
        <f t="shared" si="51"/>
        <v>0</v>
      </c>
      <c r="AD216">
        <f t="shared" si="52"/>
        <v>0</v>
      </c>
      <c r="AE216">
        <f t="shared" si="53"/>
        <v>0</v>
      </c>
      <c r="AF216" s="38" t="str">
        <f t="shared" si="54"/>
        <v>SRSA</v>
      </c>
      <c r="AG216" s="38">
        <f t="shared" si="55"/>
        <v>0</v>
      </c>
      <c r="AH216" s="38">
        <f t="shared" si="56"/>
        <v>0</v>
      </c>
      <c r="AI216">
        <f t="shared" si="57"/>
        <v>1</v>
      </c>
      <c r="AJ216">
        <f t="shared" si="58"/>
        <v>1</v>
      </c>
      <c r="AK216" t="str">
        <f t="shared" si="59"/>
        <v>Initial</v>
      </c>
      <c r="AL216" t="str">
        <f t="shared" si="60"/>
        <v>SRSA</v>
      </c>
      <c r="AM216">
        <f t="shared" si="61"/>
        <v>0</v>
      </c>
      <c r="AN216">
        <f t="shared" si="62"/>
        <v>0</v>
      </c>
      <c r="AO216">
        <f t="shared" si="63"/>
        <v>0</v>
      </c>
    </row>
    <row r="217" spans="1:41" ht="12.75">
      <c r="A217">
        <v>3014700</v>
      </c>
      <c r="B217">
        <v>983</v>
      </c>
      <c r="C217" t="s">
        <v>1012</v>
      </c>
      <c r="D217" t="s">
        <v>1013</v>
      </c>
      <c r="E217" t="s">
        <v>1014</v>
      </c>
      <c r="F217" s="35">
        <v>59088</v>
      </c>
      <c r="G217" s="3" t="s">
        <v>44</v>
      </c>
      <c r="H217">
        <v>4069672540</v>
      </c>
      <c r="I217" s="4">
        <v>8</v>
      </c>
      <c r="J217" s="4" t="s">
        <v>45</v>
      </c>
      <c r="K217" t="s">
        <v>46</v>
      </c>
      <c r="L217" s="36"/>
      <c r="M217" s="36">
        <v>731</v>
      </c>
      <c r="N217" s="36" t="s">
        <v>46</v>
      </c>
      <c r="O217" s="36" t="s">
        <v>46</v>
      </c>
      <c r="P217" s="37">
        <v>15.906288533</v>
      </c>
      <c r="Q217" t="s">
        <v>46</v>
      </c>
      <c r="R217" t="s">
        <v>46</v>
      </c>
      <c r="S217" t="s">
        <v>45</v>
      </c>
      <c r="T217" t="s">
        <v>46</v>
      </c>
      <c r="U217" s="36"/>
      <c r="V217" s="36">
        <v>45273</v>
      </c>
      <c r="W217" s="36">
        <v>4731</v>
      </c>
      <c r="X217" s="36">
        <v>6712</v>
      </c>
      <c r="Y217" s="36">
        <v>7222</v>
      </c>
      <c r="Z217">
        <f t="shared" si="48"/>
        <v>1</v>
      </c>
      <c r="AA217">
        <f t="shared" si="49"/>
        <v>0</v>
      </c>
      <c r="AB217">
        <f t="shared" si="50"/>
        <v>0</v>
      </c>
      <c r="AC217">
        <f t="shared" si="51"/>
        <v>0</v>
      </c>
      <c r="AD217">
        <f t="shared" si="52"/>
        <v>0</v>
      </c>
      <c r="AE217">
        <f t="shared" si="53"/>
        <v>0</v>
      </c>
      <c r="AF217" s="38">
        <f t="shared" si="54"/>
        <v>0</v>
      </c>
      <c r="AG217" s="38">
        <f t="shared" si="55"/>
        <v>0</v>
      </c>
      <c r="AH217" s="38">
        <f t="shared" si="56"/>
        <v>0</v>
      </c>
      <c r="AI217">
        <f t="shared" si="57"/>
        <v>1</v>
      </c>
      <c r="AJ217">
        <f t="shared" si="58"/>
        <v>0</v>
      </c>
      <c r="AK217">
        <f t="shared" si="59"/>
        <v>0</v>
      </c>
      <c r="AL217">
        <f t="shared" si="60"/>
        <v>0</v>
      </c>
      <c r="AM217">
        <f t="shared" si="61"/>
        <v>0</v>
      </c>
      <c r="AN217">
        <f t="shared" si="62"/>
        <v>0</v>
      </c>
      <c r="AO217">
        <f t="shared" si="63"/>
        <v>0</v>
      </c>
    </row>
    <row r="218" spans="1:41" ht="12.75">
      <c r="A218">
        <v>3014760</v>
      </c>
      <c r="B218">
        <v>923</v>
      </c>
      <c r="C218" t="s">
        <v>505</v>
      </c>
      <c r="D218" t="s">
        <v>506</v>
      </c>
      <c r="E218" t="s">
        <v>507</v>
      </c>
      <c r="F218" s="35">
        <v>59038</v>
      </c>
      <c r="G218" s="3" t="s">
        <v>44</v>
      </c>
      <c r="H218">
        <v>4063425237</v>
      </c>
      <c r="I218" s="4">
        <v>7</v>
      </c>
      <c r="J218" s="4" t="s">
        <v>45</v>
      </c>
      <c r="K218" t="s">
        <v>46</v>
      </c>
      <c r="L218" s="36"/>
      <c r="M218" s="36">
        <v>135</v>
      </c>
      <c r="N218" s="36" t="s">
        <v>45</v>
      </c>
      <c r="O218" s="36" t="s">
        <v>45</v>
      </c>
      <c r="P218" s="37">
        <v>20.725388601</v>
      </c>
      <c r="Q218" t="s">
        <v>45</v>
      </c>
      <c r="R218" t="s">
        <v>46</v>
      </c>
      <c r="S218" t="s">
        <v>45</v>
      </c>
      <c r="T218" t="s">
        <v>46</v>
      </c>
      <c r="U218" s="36"/>
      <c r="V218" s="36">
        <v>13239</v>
      </c>
      <c r="W218" s="36">
        <v>1621</v>
      </c>
      <c r="X218" s="36">
        <v>1787</v>
      </c>
      <c r="Y218" s="36">
        <v>1701</v>
      </c>
      <c r="Z218">
        <f t="shared" si="48"/>
        <v>1</v>
      </c>
      <c r="AA218">
        <f t="shared" si="49"/>
        <v>1</v>
      </c>
      <c r="AB218">
        <f t="shared" si="50"/>
        <v>0</v>
      </c>
      <c r="AC218">
        <f t="shared" si="51"/>
        <v>0</v>
      </c>
      <c r="AD218">
        <f t="shared" si="52"/>
        <v>0</v>
      </c>
      <c r="AE218">
        <f t="shared" si="53"/>
        <v>0</v>
      </c>
      <c r="AF218" s="38" t="str">
        <f t="shared" si="54"/>
        <v>SRSA</v>
      </c>
      <c r="AG218" s="38">
        <f t="shared" si="55"/>
        <v>0</v>
      </c>
      <c r="AH218" s="38">
        <f t="shared" si="56"/>
        <v>0</v>
      </c>
      <c r="AI218">
        <f t="shared" si="57"/>
        <v>1</v>
      </c>
      <c r="AJ218">
        <f t="shared" si="58"/>
        <v>1</v>
      </c>
      <c r="AK218" t="str">
        <f t="shared" si="59"/>
        <v>Initial</v>
      </c>
      <c r="AL218" t="str">
        <f t="shared" si="60"/>
        <v>SRSA</v>
      </c>
      <c r="AM218">
        <f t="shared" si="61"/>
        <v>0</v>
      </c>
      <c r="AN218">
        <f t="shared" si="62"/>
        <v>0</v>
      </c>
      <c r="AO218">
        <f t="shared" si="63"/>
        <v>0</v>
      </c>
    </row>
    <row r="219" spans="1:41" ht="12.75">
      <c r="A219">
        <v>3014820</v>
      </c>
      <c r="B219">
        <v>989</v>
      </c>
      <c r="C219" t="s">
        <v>508</v>
      </c>
      <c r="D219" t="s">
        <v>509</v>
      </c>
      <c r="E219" t="s">
        <v>172</v>
      </c>
      <c r="F219" s="35">
        <v>59105</v>
      </c>
      <c r="G219" s="3" t="s">
        <v>44</v>
      </c>
      <c r="H219">
        <v>4062598109</v>
      </c>
      <c r="I219" s="4">
        <v>2</v>
      </c>
      <c r="J219" s="4" t="s">
        <v>46</v>
      </c>
      <c r="K219" t="s">
        <v>46</v>
      </c>
      <c r="L219" s="36" t="s">
        <v>45</v>
      </c>
      <c r="M219" s="36">
        <v>228</v>
      </c>
      <c r="N219" s="36" t="s">
        <v>46</v>
      </c>
      <c r="O219" s="36" t="s">
        <v>45</v>
      </c>
      <c r="P219" s="37">
        <v>7.2555205047</v>
      </c>
      <c r="Q219" t="s">
        <v>46</v>
      </c>
      <c r="R219" t="s">
        <v>46</v>
      </c>
      <c r="S219" t="s">
        <v>46</v>
      </c>
      <c r="T219" t="s">
        <v>46</v>
      </c>
      <c r="U219" s="36"/>
      <c r="V219" s="36">
        <v>7340</v>
      </c>
      <c r="W219" s="36">
        <v>334</v>
      </c>
      <c r="X219" s="36">
        <v>1304</v>
      </c>
      <c r="Y219" s="36">
        <v>1943</v>
      </c>
      <c r="Z219">
        <f t="shared" si="48"/>
        <v>1</v>
      </c>
      <c r="AA219">
        <f t="shared" si="49"/>
        <v>1</v>
      </c>
      <c r="AB219">
        <f t="shared" si="50"/>
        <v>0</v>
      </c>
      <c r="AC219">
        <f t="shared" si="51"/>
        <v>0</v>
      </c>
      <c r="AD219">
        <f t="shared" si="52"/>
        <v>0</v>
      </c>
      <c r="AE219">
        <f t="shared" si="53"/>
        <v>0</v>
      </c>
      <c r="AF219" s="38" t="str">
        <f t="shared" si="54"/>
        <v>SRSA</v>
      </c>
      <c r="AG219" s="38">
        <f t="shared" si="55"/>
        <v>0</v>
      </c>
      <c r="AH219" s="38">
        <f t="shared" si="56"/>
        <v>0</v>
      </c>
      <c r="AI219">
        <f t="shared" si="57"/>
        <v>0</v>
      </c>
      <c r="AJ219">
        <f t="shared" si="58"/>
        <v>0</v>
      </c>
      <c r="AK219">
        <f t="shared" si="59"/>
        <v>0</v>
      </c>
      <c r="AL219">
        <f t="shared" si="60"/>
        <v>0</v>
      </c>
      <c r="AM219">
        <f t="shared" si="61"/>
        <v>0</v>
      </c>
      <c r="AN219">
        <f t="shared" si="62"/>
        <v>0</v>
      </c>
      <c r="AO219">
        <f t="shared" si="63"/>
        <v>0</v>
      </c>
    </row>
    <row r="220" spans="1:41" ht="12.75">
      <c r="A220">
        <v>3015060</v>
      </c>
      <c r="B220">
        <v>14</v>
      </c>
      <c r="C220" t="s">
        <v>513</v>
      </c>
      <c r="D220" t="s">
        <v>514</v>
      </c>
      <c r="E220" t="s">
        <v>515</v>
      </c>
      <c r="F220" s="35">
        <v>59736</v>
      </c>
      <c r="G220" s="3" t="s">
        <v>44</v>
      </c>
      <c r="H220">
        <v>4068343138</v>
      </c>
      <c r="I220" s="4">
        <v>7</v>
      </c>
      <c r="J220" s="4" t="s">
        <v>45</v>
      </c>
      <c r="K220" t="s">
        <v>46</v>
      </c>
      <c r="L220" s="36"/>
      <c r="M220" s="36">
        <v>23</v>
      </c>
      <c r="N220" s="36" t="s">
        <v>45</v>
      </c>
      <c r="O220" s="36" t="s">
        <v>45</v>
      </c>
      <c r="P220" s="37">
        <v>12.903225806</v>
      </c>
      <c r="Q220" t="s">
        <v>46</v>
      </c>
      <c r="R220" t="s">
        <v>45</v>
      </c>
      <c r="S220" t="s">
        <v>45</v>
      </c>
      <c r="T220" t="s">
        <v>46</v>
      </c>
      <c r="U220" s="36"/>
      <c r="V220" s="36">
        <v>1028</v>
      </c>
      <c r="W220" s="36">
        <v>0</v>
      </c>
      <c r="X220" s="36">
        <v>110</v>
      </c>
      <c r="Y220" s="36">
        <v>611</v>
      </c>
      <c r="Z220">
        <f t="shared" si="48"/>
        <v>1</v>
      </c>
      <c r="AA220">
        <f t="shared" si="49"/>
        <v>1</v>
      </c>
      <c r="AB220">
        <f t="shared" si="50"/>
        <v>0</v>
      </c>
      <c r="AC220">
        <f t="shared" si="51"/>
        <v>0</v>
      </c>
      <c r="AD220">
        <f t="shared" si="52"/>
        <v>0</v>
      </c>
      <c r="AE220">
        <f t="shared" si="53"/>
        <v>0</v>
      </c>
      <c r="AF220" s="38" t="str">
        <f t="shared" si="54"/>
        <v>SRSA</v>
      </c>
      <c r="AG220" s="38">
        <f t="shared" si="55"/>
        <v>0</v>
      </c>
      <c r="AH220" s="38">
        <f t="shared" si="56"/>
        <v>0</v>
      </c>
      <c r="AI220">
        <f t="shared" si="57"/>
        <v>1</v>
      </c>
      <c r="AJ220">
        <f t="shared" si="58"/>
        <v>0</v>
      </c>
      <c r="AK220">
        <f t="shared" si="59"/>
        <v>0</v>
      </c>
      <c r="AL220">
        <f t="shared" si="60"/>
        <v>0</v>
      </c>
      <c r="AM220">
        <f t="shared" si="61"/>
        <v>0</v>
      </c>
      <c r="AN220">
        <f t="shared" si="62"/>
        <v>0</v>
      </c>
      <c r="AO220">
        <f t="shared" si="63"/>
        <v>0</v>
      </c>
    </row>
    <row r="221" spans="1:41" ht="12.75">
      <c r="A221">
        <v>3015120</v>
      </c>
      <c r="B221">
        <v>457</v>
      </c>
      <c r="C221" t="s">
        <v>516</v>
      </c>
      <c r="D221" t="s">
        <v>177</v>
      </c>
      <c r="E221" t="s">
        <v>178</v>
      </c>
      <c r="F221" s="35">
        <v>59632</v>
      </c>
      <c r="G221" s="3" t="s">
        <v>44</v>
      </c>
      <c r="H221">
        <v>4062253740</v>
      </c>
      <c r="I221" s="4">
        <v>7</v>
      </c>
      <c r="J221" s="4" t="s">
        <v>45</v>
      </c>
      <c r="K221" t="s">
        <v>46</v>
      </c>
      <c r="L221" s="36"/>
      <c r="M221" s="36">
        <v>267</v>
      </c>
      <c r="N221" s="36" t="s">
        <v>45</v>
      </c>
      <c r="O221" s="36" t="s">
        <v>45</v>
      </c>
      <c r="P221" s="37">
        <v>4.0567951318</v>
      </c>
      <c r="Q221" t="s">
        <v>46</v>
      </c>
      <c r="R221" t="s">
        <v>46</v>
      </c>
      <c r="S221" t="s">
        <v>45</v>
      </c>
      <c r="T221" t="s">
        <v>46</v>
      </c>
      <c r="U221" s="36"/>
      <c r="V221" s="36">
        <v>16325</v>
      </c>
      <c r="W221" s="36">
        <v>1912</v>
      </c>
      <c r="X221" s="36">
        <v>2685</v>
      </c>
      <c r="Y221" s="36">
        <v>2894</v>
      </c>
      <c r="Z221">
        <f t="shared" si="48"/>
        <v>1</v>
      </c>
      <c r="AA221">
        <f t="shared" si="49"/>
        <v>1</v>
      </c>
      <c r="AB221">
        <f t="shared" si="50"/>
        <v>0</v>
      </c>
      <c r="AC221">
        <f t="shared" si="51"/>
        <v>0</v>
      </c>
      <c r="AD221">
        <f t="shared" si="52"/>
        <v>0</v>
      </c>
      <c r="AE221">
        <f t="shared" si="53"/>
        <v>0</v>
      </c>
      <c r="AF221" s="38" t="str">
        <f t="shared" si="54"/>
        <v>SRSA</v>
      </c>
      <c r="AG221" s="38">
        <f t="shared" si="55"/>
        <v>0</v>
      </c>
      <c r="AH221" s="38">
        <f t="shared" si="56"/>
        <v>0</v>
      </c>
      <c r="AI221">
        <f t="shared" si="57"/>
        <v>1</v>
      </c>
      <c r="AJ221">
        <f t="shared" si="58"/>
        <v>0</v>
      </c>
      <c r="AK221">
        <f t="shared" si="59"/>
        <v>0</v>
      </c>
      <c r="AL221">
        <f t="shared" si="60"/>
        <v>0</v>
      </c>
      <c r="AM221">
        <f t="shared" si="61"/>
        <v>0</v>
      </c>
      <c r="AN221">
        <f t="shared" si="62"/>
        <v>0</v>
      </c>
      <c r="AO221">
        <f t="shared" si="63"/>
        <v>0</v>
      </c>
    </row>
    <row r="222" spans="1:41" ht="12.75">
      <c r="A222">
        <v>3015020</v>
      </c>
      <c r="B222">
        <v>508</v>
      </c>
      <c r="C222" t="s">
        <v>510</v>
      </c>
      <c r="D222" t="s">
        <v>511</v>
      </c>
      <c r="E222" t="s">
        <v>512</v>
      </c>
      <c r="F222" s="35">
        <v>59531</v>
      </c>
      <c r="G222" s="3" t="s">
        <v>44</v>
      </c>
      <c r="H222">
        <v>4062923286</v>
      </c>
      <c r="I222" s="4">
        <v>7</v>
      </c>
      <c r="J222" s="4" t="s">
        <v>45</v>
      </c>
      <c r="K222" t="s">
        <v>46</v>
      </c>
      <c r="L222" s="36"/>
      <c r="M222" s="36">
        <v>72</v>
      </c>
      <c r="N222" s="36" t="s">
        <v>45</v>
      </c>
      <c r="O222" s="36" t="s">
        <v>45</v>
      </c>
      <c r="P222" s="37">
        <v>12.389380531</v>
      </c>
      <c r="Q222" t="s">
        <v>46</v>
      </c>
      <c r="R222" t="s">
        <v>46</v>
      </c>
      <c r="S222" t="s">
        <v>45</v>
      </c>
      <c r="T222" t="s">
        <v>46</v>
      </c>
      <c r="U222" s="36"/>
      <c r="V222" s="36">
        <v>10553</v>
      </c>
      <c r="W222" s="36">
        <v>1291</v>
      </c>
      <c r="X222" s="36">
        <v>1258</v>
      </c>
      <c r="Y222" s="36">
        <v>1303</v>
      </c>
      <c r="Z222">
        <f t="shared" si="48"/>
        <v>1</v>
      </c>
      <c r="AA222">
        <f t="shared" si="49"/>
        <v>1</v>
      </c>
      <c r="AB222">
        <f t="shared" si="50"/>
        <v>0</v>
      </c>
      <c r="AC222">
        <f t="shared" si="51"/>
        <v>0</v>
      </c>
      <c r="AD222">
        <f t="shared" si="52"/>
        <v>0</v>
      </c>
      <c r="AE222">
        <f t="shared" si="53"/>
        <v>0</v>
      </c>
      <c r="AF222" s="38" t="str">
        <f t="shared" si="54"/>
        <v>SRSA</v>
      </c>
      <c r="AG222" s="38">
        <f t="shared" si="55"/>
        <v>0</v>
      </c>
      <c r="AH222" s="38">
        <f t="shared" si="56"/>
        <v>0</v>
      </c>
      <c r="AI222">
        <f t="shared" si="57"/>
        <v>1</v>
      </c>
      <c r="AJ222">
        <f t="shared" si="58"/>
        <v>0</v>
      </c>
      <c r="AK222">
        <f t="shared" si="59"/>
        <v>0</v>
      </c>
      <c r="AL222">
        <f t="shared" si="60"/>
        <v>0</v>
      </c>
      <c r="AM222">
        <f t="shared" si="61"/>
        <v>0</v>
      </c>
      <c r="AN222">
        <f t="shared" si="62"/>
        <v>0</v>
      </c>
      <c r="AO222">
        <f t="shared" si="63"/>
        <v>0</v>
      </c>
    </row>
    <row r="223" spans="1:41" ht="12.75">
      <c r="A223">
        <v>3015180</v>
      </c>
      <c r="B223">
        <v>83</v>
      </c>
      <c r="C223" t="s">
        <v>517</v>
      </c>
      <c r="D223" t="s">
        <v>518</v>
      </c>
      <c r="E223" t="s">
        <v>465</v>
      </c>
      <c r="F223" s="35">
        <v>59332</v>
      </c>
      <c r="G223" s="3" t="s">
        <v>44</v>
      </c>
      <c r="H223">
        <v>4067756617</v>
      </c>
      <c r="I223" s="4">
        <v>7</v>
      </c>
      <c r="J223" s="4" t="s">
        <v>45</v>
      </c>
      <c r="K223" t="s">
        <v>46</v>
      </c>
      <c r="L223" s="36"/>
      <c r="M223" s="36">
        <v>2</v>
      </c>
      <c r="N223" s="36" t="s">
        <v>45</v>
      </c>
      <c r="O223" s="36" t="s">
        <v>45</v>
      </c>
      <c r="P223" s="37">
        <v>22.222222222</v>
      </c>
      <c r="Q223" t="s">
        <v>45</v>
      </c>
      <c r="R223" t="s">
        <v>46</v>
      </c>
      <c r="S223" t="s">
        <v>45</v>
      </c>
      <c r="T223" t="s">
        <v>46</v>
      </c>
      <c r="U223" s="36"/>
      <c r="V223" s="36">
        <v>610</v>
      </c>
      <c r="W223" s="36">
        <v>0</v>
      </c>
      <c r="X223" s="36">
        <v>17</v>
      </c>
      <c r="Y223" s="36">
        <v>516</v>
      </c>
      <c r="Z223">
        <f t="shared" si="48"/>
        <v>1</v>
      </c>
      <c r="AA223">
        <f t="shared" si="49"/>
        <v>1</v>
      </c>
      <c r="AB223">
        <f t="shared" si="50"/>
        <v>0</v>
      </c>
      <c r="AC223">
        <f t="shared" si="51"/>
        <v>0</v>
      </c>
      <c r="AD223">
        <f t="shared" si="52"/>
        <v>0</v>
      </c>
      <c r="AE223">
        <f t="shared" si="53"/>
        <v>0</v>
      </c>
      <c r="AF223" s="38" t="str">
        <f t="shared" si="54"/>
        <v>SRSA</v>
      </c>
      <c r="AG223" s="38">
        <f t="shared" si="55"/>
        <v>0</v>
      </c>
      <c r="AH223" s="38">
        <f t="shared" si="56"/>
        <v>0</v>
      </c>
      <c r="AI223">
        <f t="shared" si="57"/>
        <v>1</v>
      </c>
      <c r="AJ223">
        <f t="shared" si="58"/>
        <v>1</v>
      </c>
      <c r="AK223" t="str">
        <f t="shared" si="59"/>
        <v>Initial</v>
      </c>
      <c r="AL223" t="str">
        <f t="shared" si="60"/>
        <v>SRSA</v>
      </c>
      <c r="AM223">
        <f t="shared" si="61"/>
        <v>0</v>
      </c>
      <c r="AN223">
        <f t="shared" si="62"/>
        <v>0</v>
      </c>
      <c r="AO223">
        <f t="shared" si="63"/>
        <v>0</v>
      </c>
    </row>
    <row r="224" spans="1:41" ht="12.75">
      <c r="A224">
        <v>3015200</v>
      </c>
      <c r="B224">
        <v>60</v>
      </c>
      <c r="C224" t="s">
        <v>519</v>
      </c>
      <c r="D224" t="s">
        <v>520</v>
      </c>
      <c r="E224" t="s">
        <v>521</v>
      </c>
      <c r="F224" s="35">
        <v>59041</v>
      </c>
      <c r="G224" s="3" t="s">
        <v>44</v>
      </c>
      <c r="H224">
        <v>4069623541</v>
      </c>
      <c r="I224" s="4">
        <v>7</v>
      </c>
      <c r="J224" s="4" t="s">
        <v>45</v>
      </c>
      <c r="K224" t="s">
        <v>46</v>
      </c>
      <c r="L224" s="36"/>
      <c r="M224" s="36">
        <v>234</v>
      </c>
      <c r="N224" s="36" t="s">
        <v>45</v>
      </c>
      <c r="O224" s="36" t="s">
        <v>45</v>
      </c>
      <c r="P224" s="37">
        <v>16.582914573</v>
      </c>
      <c r="Q224" t="s">
        <v>46</v>
      </c>
      <c r="R224" t="s">
        <v>46</v>
      </c>
      <c r="S224" t="s">
        <v>45</v>
      </c>
      <c r="T224" t="s">
        <v>46</v>
      </c>
      <c r="U224" s="36"/>
      <c r="V224" s="36">
        <v>10296</v>
      </c>
      <c r="W224" s="36">
        <v>752</v>
      </c>
      <c r="X224" s="36">
        <v>1707</v>
      </c>
      <c r="Y224" s="36">
        <v>2107</v>
      </c>
      <c r="Z224">
        <f t="shared" si="48"/>
        <v>1</v>
      </c>
      <c r="AA224">
        <f t="shared" si="49"/>
        <v>1</v>
      </c>
      <c r="AB224">
        <f t="shared" si="50"/>
        <v>0</v>
      </c>
      <c r="AC224">
        <f t="shared" si="51"/>
        <v>0</v>
      </c>
      <c r="AD224">
        <f t="shared" si="52"/>
        <v>0</v>
      </c>
      <c r="AE224">
        <f t="shared" si="53"/>
        <v>0</v>
      </c>
      <c r="AF224" s="38" t="str">
        <f t="shared" si="54"/>
        <v>SRSA</v>
      </c>
      <c r="AG224" s="38">
        <f t="shared" si="55"/>
        <v>0</v>
      </c>
      <c r="AH224" s="38">
        <f t="shared" si="56"/>
        <v>0</v>
      </c>
      <c r="AI224">
        <f t="shared" si="57"/>
        <v>1</v>
      </c>
      <c r="AJ224">
        <f t="shared" si="58"/>
        <v>0</v>
      </c>
      <c r="AK224">
        <f t="shared" si="59"/>
        <v>0</v>
      </c>
      <c r="AL224">
        <f t="shared" si="60"/>
        <v>0</v>
      </c>
      <c r="AM224">
        <f t="shared" si="61"/>
        <v>0</v>
      </c>
      <c r="AN224">
        <f t="shared" si="62"/>
        <v>0</v>
      </c>
      <c r="AO224">
        <f t="shared" si="63"/>
        <v>0</v>
      </c>
    </row>
    <row r="225" spans="1:41" ht="12.75">
      <c r="A225">
        <v>3015260</v>
      </c>
      <c r="B225">
        <v>61</v>
      </c>
      <c r="C225" t="s">
        <v>522</v>
      </c>
      <c r="D225" t="s">
        <v>520</v>
      </c>
      <c r="E225" t="s">
        <v>521</v>
      </c>
      <c r="F225" s="35">
        <v>59041</v>
      </c>
      <c r="G225" s="3" t="s">
        <v>44</v>
      </c>
      <c r="H225">
        <v>4069623541</v>
      </c>
      <c r="I225" s="4">
        <v>7</v>
      </c>
      <c r="J225" s="4" t="s">
        <v>45</v>
      </c>
      <c r="K225" t="s">
        <v>46</v>
      </c>
      <c r="L225" s="36"/>
      <c r="M225" s="36">
        <v>117</v>
      </c>
      <c r="N225" s="36" t="s">
        <v>45</v>
      </c>
      <c r="O225" s="36" t="s">
        <v>45</v>
      </c>
      <c r="P225" s="37">
        <v>12.844036697</v>
      </c>
      <c r="Q225" t="s">
        <v>46</v>
      </c>
      <c r="R225" t="s">
        <v>46</v>
      </c>
      <c r="S225" t="s">
        <v>45</v>
      </c>
      <c r="T225" t="s">
        <v>46</v>
      </c>
      <c r="U225" s="36"/>
      <c r="V225" s="36">
        <v>6062</v>
      </c>
      <c r="W225" s="36">
        <v>482</v>
      </c>
      <c r="X225" s="36">
        <v>916</v>
      </c>
      <c r="Y225" s="36">
        <v>1033</v>
      </c>
      <c r="Z225">
        <f t="shared" si="48"/>
        <v>1</v>
      </c>
      <c r="AA225">
        <f t="shared" si="49"/>
        <v>1</v>
      </c>
      <c r="AB225">
        <f t="shared" si="50"/>
        <v>0</v>
      </c>
      <c r="AC225">
        <f t="shared" si="51"/>
        <v>0</v>
      </c>
      <c r="AD225">
        <f t="shared" si="52"/>
        <v>0</v>
      </c>
      <c r="AE225">
        <f t="shared" si="53"/>
        <v>0</v>
      </c>
      <c r="AF225" s="38" t="str">
        <f t="shared" si="54"/>
        <v>SRSA</v>
      </c>
      <c r="AG225" s="38">
        <f t="shared" si="55"/>
        <v>0</v>
      </c>
      <c r="AH225" s="38">
        <f t="shared" si="56"/>
        <v>0</v>
      </c>
      <c r="AI225">
        <f t="shared" si="57"/>
        <v>1</v>
      </c>
      <c r="AJ225">
        <f t="shared" si="58"/>
        <v>0</v>
      </c>
      <c r="AK225">
        <f t="shared" si="59"/>
        <v>0</v>
      </c>
      <c r="AL225">
        <f t="shared" si="60"/>
        <v>0</v>
      </c>
      <c r="AM225">
        <f t="shared" si="61"/>
        <v>0</v>
      </c>
      <c r="AN225">
        <f t="shared" si="62"/>
        <v>0</v>
      </c>
      <c r="AO225">
        <f t="shared" si="63"/>
        <v>0</v>
      </c>
    </row>
    <row r="226" spans="1:41" ht="12.75">
      <c r="A226">
        <v>3015340</v>
      </c>
      <c r="B226">
        <v>377</v>
      </c>
      <c r="C226" t="s">
        <v>523</v>
      </c>
      <c r="D226" t="s">
        <v>423</v>
      </c>
      <c r="E226" t="s">
        <v>424</v>
      </c>
      <c r="F226" s="35">
        <v>59337</v>
      </c>
      <c r="G226" s="3" t="s">
        <v>44</v>
      </c>
      <c r="H226">
        <v>4065572259</v>
      </c>
      <c r="I226" s="4">
        <v>7</v>
      </c>
      <c r="J226" s="4" t="s">
        <v>45</v>
      </c>
      <c r="K226" t="s">
        <v>46</v>
      </c>
      <c r="L226" s="36"/>
      <c r="M226" s="36">
        <v>89</v>
      </c>
      <c r="N226" s="36" t="s">
        <v>45</v>
      </c>
      <c r="O226" s="36" t="s">
        <v>45</v>
      </c>
      <c r="P226" s="37">
        <v>28.378378378</v>
      </c>
      <c r="Q226" t="s">
        <v>45</v>
      </c>
      <c r="R226" t="s">
        <v>45</v>
      </c>
      <c r="S226" t="s">
        <v>45</v>
      </c>
      <c r="T226" t="s">
        <v>46</v>
      </c>
      <c r="U226" s="36"/>
      <c r="V226" s="36">
        <v>7752</v>
      </c>
      <c r="W226" s="36">
        <v>1265</v>
      </c>
      <c r="X226" s="36">
        <v>1462</v>
      </c>
      <c r="Y226" s="36">
        <v>1021</v>
      </c>
      <c r="Z226">
        <f t="shared" si="48"/>
        <v>1</v>
      </c>
      <c r="AA226">
        <f t="shared" si="49"/>
        <v>1</v>
      </c>
      <c r="AB226">
        <f t="shared" si="50"/>
        <v>0</v>
      </c>
      <c r="AC226">
        <f t="shared" si="51"/>
        <v>0</v>
      </c>
      <c r="AD226">
        <f t="shared" si="52"/>
        <v>0</v>
      </c>
      <c r="AE226">
        <f t="shared" si="53"/>
        <v>0</v>
      </c>
      <c r="AF226" s="38" t="str">
        <f t="shared" si="54"/>
        <v>SRSA</v>
      </c>
      <c r="AG226" s="38">
        <f t="shared" si="55"/>
        <v>0</v>
      </c>
      <c r="AH226" s="38">
        <f t="shared" si="56"/>
        <v>0</v>
      </c>
      <c r="AI226">
        <f t="shared" si="57"/>
        <v>1</v>
      </c>
      <c r="AJ226">
        <f t="shared" si="58"/>
        <v>1</v>
      </c>
      <c r="AK226" t="str">
        <f t="shared" si="59"/>
        <v>Initial</v>
      </c>
      <c r="AL226" t="str">
        <f t="shared" si="60"/>
        <v>SRSA</v>
      </c>
      <c r="AM226">
        <f t="shared" si="61"/>
        <v>0</v>
      </c>
      <c r="AN226">
        <f t="shared" si="62"/>
        <v>0</v>
      </c>
      <c r="AO226">
        <f t="shared" si="63"/>
        <v>0</v>
      </c>
    </row>
    <row r="227" spans="1:41" ht="12.75">
      <c r="A227">
        <v>3015360</v>
      </c>
      <c r="B227">
        <v>948</v>
      </c>
      <c r="C227" t="s">
        <v>524</v>
      </c>
      <c r="D227" t="s">
        <v>525</v>
      </c>
      <c r="E227" t="s">
        <v>526</v>
      </c>
      <c r="F227" s="35">
        <v>59453</v>
      </c>
      <c r="G227" s="3" t="s">
        <v>44</v>
      </c>
      <c r="H227">
        <v>4064732211</v>
      </c>
      <c r="I227" s="4">
        <v>7</v>
      </c>
      <c r="J227" s="4" t="s">
        <v>45</v>
      </c>
      <c r="K227" t="s">
        <v>46</v>
      </c>
      <c r="L227" s="36"/>
      <c r="M227" s="36">
        <v>46</v>
      </c>
      <c r="N227" s="36" t="s">
        <v>45</v>
      </c>
      <c r="O227" s="36" t="s">
        <v>45</v>
      </c>
      <c r="P227" s="37">
        <v>45.588235294</v>
      </c>
      <c r="Q227" t="s">
        <v>45</v>
      </c>
      <c r="R227" t="s">
        <v>46</v>
      </c>
      <c r="S227" t="s">
        <v>45</v>
      </c>
      <c r="T227" t="s">
        <v>46</v>
      </c>
      <c r="U227" s="36"/>
      <c r="V227" s="36">
        <v>8495</v>
      </c>
      <c r="W227" s="36">
        <v>1296</v>
      </c>
      <c r="X227" s="36">
        <v>1140</v>
      </c>
      <c r="Y227" s="36">
        <v>910</v>
      </c>
      <c r="Z227">
        <f t="shared" si="48"/>
        <v>1</v>
      </c>
      <c r="AA227">
        <f t="shared" si="49"/>
        <v>1</v>
      </c>
      <c r="AB227">
        <f t="shared" si="50"/>
        <v>0</v>
      </c>
      <c r="AC227">
        <f t="shared" si="51"/>
        <v>0</v>
      </c>
      <c r="AD227">
        <f t="shared" si="52"/>
        <v>0</v>
      </c>
      <c r="AE227">
        <f t="shared" si="53"/>
        <v>0</v>
      </c>
      <c r="AF227" s="38" t="str">
        <f t="shared" si="54"/>
        <v>SRSA</v>
      </c>
      <c r="AG227" s="38">
        <f t="shared" si="55"/>
        <v>0</v>
      </c>
      <c r="AH227" s="38">
        <f t="shared" si="56"/>
        <v>0</v>
      </c>
      <c r="AI227">
        <f t="shared" si="57"/>
        <v>1</v>
      </c>
      <c r="AJ227">
        <f t="shared" si="58"/>
        <v>1</v>
      </c>
      <c r="AK227" t="str">
        <f t="shared" si="59"/>
        <v>Initial</v>
      </c>
      <c r="AL227" t="str">
        <f t="shared" si="60"/>
        <v>SRSA</v>
      </c>
      <c r="AM227">
        <f t="shared" si="61"/>
        <v>0</v>
      </c>
      <c r="AN227">
        <f t="shared" si="62"/>
        <v>0</v>
      </c>
      <c r="AO227">
        <f t="shared" si="63"/>
        <v>0</v>
      </c>
    </row>
    <row r="228" spans="1:41" ht="12.75">
      <c r="A228">
        <v>3015390</v>
      </c>
      <c r="B228">
        <v>949</v>
      </c>
      <c r="C228" t="s">
        <v>527</v>
      </c>
      <c r="D228" t="s">
        <v>525</v>
      </c>
      <c r="E228" t="s">
        <v>526</v>
      </c>
      <c r="F228" s="35">
        <v>59453</v>
      </c>
      <c r="G228" s="3" t="s">
        <v>44</v>
      </c>
      <c r="H228">
        <v>4064732211</v>
      </c>
      <c r="I228" s="4">
        <v>7</v>
      </c>
      <c r="J228" s="4" t="s">
        <v>45</v>
      </c>
      <c r="K228" t="s">
        <v>46</v>
      </c>
      <c r="L228" s="36"/>
      <c r="M228" s="36">
        <v>28</v>
      </c>
      <c r="N228" s="36" t="s">
        <v>45</v>
      </c>
      <c r="O228" s="36" t="s">
        <v>45</v>
      </c>
      <c r="P228" s="37">
        <v>46.666666667</v>
      </c>
      <c r="Q228" t="s">
        <v>45</v>
      </c>
      <c r="R228" t="s">
        <v>46</v>
      </c>
      <c r="S228" t="s">
        <v>45</v>
      </c>
      <c r="T228" t="s">
        <v>46</v>
      </c>
      <c r="U228" s="36"/>
      <c r="V228" s="36">
        <v>1959</v>
      </c>
      <c r="W228" s="36">
        <v>0</v>
      </c>
      <c r="X228" s="36">
        <v>151</v>
      </c>
      <c r="Y228" s="36">
        <v>434</v>
      </c>
      <c r="Z228">
        <f t="shared" si="48"/>
        <v>1</v>
      </c>
      <c r="AA228">
        <f t="shared" si="49"/>
        <v>1</v>
      </c>
      <c r="AB228">
        <f t="shared" si="50"/>
        <v>0</v>
      </c>
      <c r="AC228">
        <f t="shared" si="51"/>
        <v>0</v>
      </c>
      <c r="AD228">
        <f t="shared" si="52"/>
        <v>0</v>
      </c>
      <c r="AE228">
        <f t="shared" si="53"/>
        <v>0</v>
      </c>
      <c r="AF228" s="38" t="str">
        <f t="shared" si="54"/>
        <v>SRSA</v>
      </c>
      <c r="AG228" s="38">
        <f t="shared" si="55"/>
        <v>0</v>
      </c>
      <c r="AH228" s="38">
        <f t="shared" si="56"/>
        <v>0</v>
      </c>
      <c r="AI228">
        <f t="shared" si="57"/>
        <v>1</v>
      </c>
      <c r="AJ228">
        <f t="shared" si="58"/>
        <v>1</v>
      </c>
      <c r="AK228" t="str">
        <f t="shared" si="59"/>
        <v>Initial</v>
      </c>
      <c r="AL228" t="str">
        <f t="shared" si="60"/>
        <v>SRSA</v>
      </c>
      <c r="AM228">
        <f t="shared" si="61"/>
        <v>0</v>
      </c>
      <c r="AN228">
        <f t="shared" si="62"/>
        <v>0</v>
      </c>
      <c r="AO228">
        <f t="shared" si="63"/>
        <v>0</v>
      </c>
    </row>
    <row r="229" spans="1:41" ht="12.75">
      <c r="A229">
        <v>3015450</v>
      </c>
      <c r="B229">
        <v>310</v>
      </c>
      <c r="C229" t="s">
        <v>1017</v>
      </c>
      <c r="D229" t="s">
        <v>1016</v>
      </c>
      <c r="E229" t="s">
        <v>128</v>
      </c>
      <c r="F229" s="35">
        <v>59901</v>
      </c>
      <c r="G229" s="3" t="s">
        <v>44</v>
      </c>
      <c r="H229">
        <v>4067513400</v>
      </c>
      <c r="I229" s="4" t="s">
        <v>926</v>
      </c>
      <c r="J229" s="4" t="s">
        <v>46</v>
      </c>
      <c r="K229" t="s">
        <v>46</v>
      </c>
      <c r="L229" s="36"/>
      <c r="M229" s="36">
        <v>2334</v>
      </c>
      <c r="N229" s="36" t="s">
        <v>46</v>
      </c>
      <c r="O229" s="36" t="s">
        <v>46</v>
      </c>
      <c r="P229" s="37">
        <v>9.8986486486</v>
      </c>
      <c r="Q229" t="s">
        <v>46</v>
      </c>
      <c r="R229" t="s">
        <v>46</v>
      </c>
      <c r="S229" t="s">
        <v>45</v>
      </c>
      <c r="T229" t="s">
        <v>46</v>
      </c>
      <c r="U229" s="36"/>
      <c r="V229" s="36">
        <v>231939</v>
      </c>
      <c r="W229" s="36">
        <v>25079</v>
      </c>
      <c r="X229" s="36">
        <v>31758</v>
      </c>
      <c r="Y229" s="36">
        <v>30231</v>
      </c>
      <c r="Z229">
        <f t="shared" si="48"/>
        <v>0</v>
      </c>
      <c r="AA229">
        <f t="shared" si="49"/>
        <v>0</v>
      </c>
      <c r="AB229">
        <f t="shared" si="50"/>
        <v>0</v>
      </c>
      <c r="AC229">
        <f t="shared" si="51"/>
        <v>0</v>
      </c>
      <c r="AD229">
        <f t="shared" si="52"/>
        <v>0</v>
      </c>
      <c r="AE229">
        <f t="shared" si="53"/>
        <v>0</v>
      </c>
      <c r="AF229" s="38">
        <f t="shared" si="54"/>
        <v>0</v>
      </c>
      <c r="AG229" s="38">
        <f t="shared" si="55"/>
        <v>0</v>
      </c>
      <c r="AH229" s="38">
        <f t="shared" si="56"/>
        <v>0</v>
      </c>
      <c r="AI229">
        <f t="shared" si="57"/>
        <v>1</v>
      </c>
      <c r="AJ229">
        <f t="shared" si="58"/>
        <v>0</v>
      </c>
      <c r="AK229">
        <f t="shared" si="59"/>
        <v>0</v>
      </c>
      <c r="AL229">
        <f t="shared" si="60"/>
        <v>0</v>
      </c>
      <c r="AM229">
        <f t="shared" si="61"/>
        <v>0</v>
      </c>
      <c r="AN229">
        <f t="shared" si="62"/>
        <v>0</v>
      </c>
      <c r="AO229">
        <f t="shared" si="63"/>
        <v>0</v>
      </c>
    </row>
    <row r="230" spans="1:41" ht="12.75">
      <c r="A230">
        <v>3015510</v>
      </c>
      <c r="B230">
        <v>386</v>
      </c>
      <c r="C230" t="s">
        <v>528</v>
      </c>
      <c r="D230" t="s">
        <v>529</v>
      </c>
      <c r="E230" t="s">
        <v>424</v>
      </c>
      <c r="F230" s="35">
        <v>59337</v>
      </c>
      <c r="G230" s="3" t="s">
        <v>44</v>
      </c>
      <c r="H230">
        <v>4065576127</v>
      </c>
      <c r="I230" s="4">
        <v>7</v>
      </c>
      <c r="J230" s="4" t="s">
        <v>45</v>
      </c>
      <c r="K230" t="s">
        <v>46</v>
      </c>
      <c r="L230" s="36"/>
      <c r="M230" s="36">
        <v>2</v>
      </c>
      <c r="N230" s="36" t="s">
        <v>45</v>
      </c>
      <c r="O230" s="36" t="s">
        <v>45</v>
      </c>
      <c r="P230" s="37">
        <v>0</v>
      </c>
      <c r="Q230" t="s">
        <v>46</v>
      </c>
      <c r="R230" t="s">
        <v>45</v>
      </c>
      <c r="S230" t="s">
        <v>45</v>
      </c>
      <c r="T230" t="s">
        <v>46</v>
      </c>
      <c r="U230" s="36"/>
      <c r="V230" s="36">
        <v>154</v>
      </c>
      <c r="W230" s="36">
        <v>0</v>
      </c>
      <c r="X230" s="36">
        <v>13</v>
      </c>
      <c r="Y230" s="36">
        <v>504</v>
      </c>
      <c r="Z230">
        <f t="shared" si="48"/>
        <v>1</v>
      </c>
      <c r="AA230">
        <f t="shared" si="49"/>
        <v>1</v>
      </c>
      <c r="AB230">
        <f t="shared" si="50"/>
        <v>0</v>
      </c>
      <c r="AC230">
        <f t="shared" si="51"/>
        <v>0</v>
      </c>
      <c r="AD230">
        <f t="shared" si="52"/>
        <v>0</v>
      </c>
      <c r="AE230">
        <f t="shared" si="53"/>
        <v>0</v>
      </c>
      <c r="AF230" s="38" t="str">
        <f t="shared" si="54"/>
        <v>SRSA</v>
      </c>
      <c r="AG230" s="38">
        <f t="shared" si="55"/>
        <v>0</v>
      </c>
      <c r="AH230" s="38">
        <f t="shared" si="56"/>
        <v>0</v>
      </c>
      <c r="AI230">
        <f t="shared" si="57"/>
        <v>1</v>
      </c>
      <c r="AJ230">
        <f t="shared" si="58"/>
        <v>0</v>
      </c>
      <c r="AK230">
        <f t="shared" si="59"/>
        <v>0</v>
      </c>
      <c r="AL230">
        <f t="shared" si="60"/>
        <v>0</v>
      </c>
      <c r="AM230">
        <f t="shared" si="61"/>
        <v>0</v>
      </c>
      <c r="AN230">
        <f t="shared" si="62"/>
        <v>0</v>
      </c>
      <c r="AO230">
        <f t="shared" si="63"/>
        <v>0</v>
      </c>
    </row>
    <row r="231" spans="1:41" ht="12.75">
      <c r="A231">
        <v>3015820</v>
      </c>
      <c r="B231">
        <v>1208</v>
      </c>
      <c r="C231" t="s">
        <v>539</v>
      </c>
      <c r="D231" t="s">
        <v>540</v>
      </c>
      <c r="E231" t="s">
        <v>440</v>
      </c>
      <c r="F231" s="35">
        <v>59525</v>
      </c>
      <c r="G231" s="3" t="s">
        <v>44</v>
      </c>
      <c r="H231">
        <v>4063763183</v>
      </c>
      <c r="I231" s="4">
        <v>7</v>
      </c>
      <c r="J231" s="4" t="s">
        <v>45</v>
      </c>
      <c r="K231" t="s">
        <v>46</v>
      </c>
      <c r="L231" s="36"/>
      <c r="M231" s="36">
        <v>57</v>
      </c>
      <c r="N231" s="36" t="s">
        <v>45</v>
      </c>
      <c r="O231" s="36" t="s">
        <v>45</v>
      </c>
      <c r="P231" s="37">
        <v>20.754716981</v>
      </c>
      <c r="Q231" t="s">
        <v>45</v>
      </c>
      <c r="R231" t="s">
        <v>45</v>
      </c>
      <c r="S231" t="s">
        <v>45</v>
      </c>
      <c r="T231" t="s">
        <v>46</v>
      </c>
      <c r="U231" s="36"/>
      <c r="V231" s="36">
        <v>7188</v>
      </c>
      <c r="W231" s="36">
        <v>1236</v>
      </c>
      <c r="X231" s="36">
        <v>1307</v>
      </c>
      <c r="Y231" s="36">
        <v>877</v>
      </c>
      <c r="Z231">
        <f t="shared" si="48"/>
        <v>1</v>
      </c>
      <c r="AA231">
        <f t="shared" si="49"/>
        <v>1</v>
      </c>
      <c r="AB231">
        <f t="shared" si="50"/>
        <v>0</v>
      </c>
      <c r="AC231">
        <f t="shared" si="51"/>
        <v>0</v>
      </c>
      <c r="AD231">
        <f t="shared" si="52"/>
        <v>0</v>
      </c>
      <c r="AE231">
        <f t="shared" si="53"/>
        <v>0</v>
      </c>
      <c r="AF231" s="38" t="str">
        <f t="shared" si="54"/>
        <v>SRSA</v>
      </c>
      <c r="AG231" s="38">
        <f t="shared" si="55"/>
        <v>0</v>
      </c>
      <c r="AH231" s="38">
        <f t="shared" si="56"/>
        <v>0</v>
      </c>
      <c r="AI231">
        <f t="shared" si="57"/>
        <v>1</v>
      </c>
      <c r="AJ231">
        <f t="shared" si="58"/>
        <v>1</v>
      </c>
      <c r="AK231" t="str">
        <f t="shared" si="59"/>
        <v>Initial</v>
      </c>
      <c r="AL231" t="str">
        <f t="shared" si="60"/>
        <v>SRSA</v>
      </c>
      <c r="AM231">
        <f t="shared" si="61"/>
        <v>0</v>
      </c>
      <c r="AN231">
        <f t="shared" si="62"/>
        <v>0</v>
      </c>
      <c r="AO231">
        <f t="shared" si="63"/>
        <v>0</v>
      </c>
    </row>
    <row r="232" spans="1:41" ht="12.75">
      <c r="A232">
        <v>3015850</v>
      </c>
      <c r="B232">
        <v>1209</v>
      </c>
      <c r="C232" t="s">
        <v>541</v>
      </c>
      <c r="D232" t="s">
        <v>540</v>
      </c>
      <c r="E232" t="s">
        <v>440</v>
      </c>
      <c r="F232" s="35">
        <v>59525</v>
      </c>
      <c r="G232" s="3" t="s">
        <v>44</v>
      </c>
      <c r="H232">
        <v>4063763183</v>
      </c>
      <c r="I232" s="4">
        <v>7</v>
      </c>
      <c r="J232" s="4" t="s">
        <v>45</v>
      </c>
      <c r="K232" t="s">
        <v>46</v>
      </c>
      <c r="L232" s="36"/>
      <c r="M232" s="36">
        <v>37</v>
      </c>
      <c r="N232" s="36" t="s">
        <v>45</v>
      </c>
      <c r="O232" s="36" t="s">
        <v>45</v>
      </c>
      <c r="P232" s="37">
        <v>13.953488372</v>
      </c>
      <c r="Q232" t="s">
        <v>46</v>
      </c>
      <c r="R232" t="s">
        <v>46</v>
      </c>
      <c r="S232" t="s">
        <v>45</v>
      </c>
      <c r="T232" t="s">
        <v>46</v>
      </c>
      <c r="U232" s="36"/>
      <c r="V232" s="36">
        <v>2130</v>
      </c>
      <c r="W232" s="36">
        <v>0</v>
      </c>
      <c r="X232" s="36">
        <v>209</v>
      </c>
      <c r="Y232" s="36">
        <v>475</v>
      </c>
      <c r="Z232">
        <f t="shared" si="48"/>
        <v>1</v>
      </c>
      <c r="AA232">
        <f t="shared" si="49"/>
        <v>1</v>
      </c>
      <c r="AB232">
        <f t="shared" si="50"/>
        <v>0</v>
      </c>
      <c r="AC232">
        <f t="shared" si="51"/>
        <v>0</v>
      </c>
      <c r="AD232">
        <f t="shared" si="52"/>
        <v>0</v>
      </c>
      <c r="AE232">
        <f t="shared" si="53"/>
        <v>0</v>
      </c>
      <c r="AF232" s="38" t="str">
        <f t="shared" si="54"/>
        <v>SRSA</v>
      </c>
      <c r="AG232" s="38">
        <f t="shared" si="55"/>
        <v>0</v>
      </c>
      <c r="AH232" s="38">
        <f t="shared" si="56"/>
        <v>0</v>
      </c>
      <c r="AI232">
        <f t="shared" si="57"/>
        <v>1</v>
      </c>
      <c r="AJ232">
        <f t="shared" si="58"/>
        <v>0</v>
      </c>
      <c r="AK232">
        <f t="shared" si="59"/>
        <v>0</v>
      </c>
      <c r="AL232">
        <f t="shared" si="60"/>
        <v>0</v>
      </c>
      <c r="AM232">
        <f t="shared" si="61"/>
        <v>0</v>
      </c>
      <c r="AN232">
        <f t="shared" si="62"/>
        <v>0</v>
      </c>
      <c r="AO232">
        <f t="shared" si="63"/>
        <v>0</v>
      </c>
    </row>
    <row r="233" spans="1:41" ht="12.75">
      <c r="A233">
        <v>3015570</v>
      </c>
      <c r="B233">
        <v>323</v>
      </c>
      <c r="C233" t="s">
        <v>530</v>
      </c>
      <c r="D233" t="s">
        <v>531</v>
      </c>
      <c r="E233" t="s">
        <v>532</v>
      </c>
      <c r="F233" s="35">
        <v>59920</v>
      </c>
      <c r="G233" s="3" t="s">
        <v>44</v>
      </c>
      <c r="H233">
        <v>4062572428</v>
      </c>
      <c r="I233" s="4">
        <v>7</v>
      </c>
      <c r="J233" s="4" t="s">
        <v>45</v>
      </c>
      <c r="K233" t="s">
        <v>46</v>
      </c>
      <c r="L233" s="36"/>
      <c r="M233" s="36">
        <v>111</v>
      </c>
      <c r="N233" s="36" t="s">
        <v>46</v>
      </c>
      <c r="O233" s="36" t="s">
        <v>45</v>
      </c>
      <c r="P233" s="37">
        <v>24.200913242</v>
      </c>
      <c r="Q233" t="s">
        <v>45</v>
      </c>
      <c r="R233" t="s">
        <v>46</v>
      </c>
      <c r="S233" t="s">
        <v>45</v>
      </c>
      <c r="T233" t="s">
        <v>46</v>
      </c>
      <c r="U233" s="36"/>
      <c r="V233" s="36">
        <v>17461</v>
      </c>
      <c r="W233" s="36">
        <v>2115</v>
      </c>
      <c r="X233" s="36">
        <v>2066</v>
      </c>
      <c r="Y233" s="36">
        <v>1344</v>
      </c>
      <c r="Z233">
        <f t="shared" si="48"/>
        <v>1</v>
      </c>
      <c r="AA233">
        <f t="shared" si="49"/>
        <v>1</v>
      </c>
      <c r="AB233">
        <f t="shared" si="50"/>
        <v>0</v>
      </c>
      <c r="AC233">
        <f t="shared" si="51"/>
        <v>0</v>
      </c>
      <c r="AD233">
        <f t="shared" si="52"/>
        <v>0</v>
      </c>
      <c r="AE233">
        <f t="shared" si="53"/>
        <v>0</v>
      </c>
      <c r="AF233" s="38" t="str">
        <f t="shared" si="54"/>
        <v>SRSA</v>
      </c>
      <c r="AG233" s="38">
        <f t="shared" si="55"/>
        <v>0</v>
      </c>
      <c r="AH233" s="38">
        <f t="shared" si="56"/>
        <v>0</v>
      </c>
      <c r="AI233">
        <f t="shared" si="57"/>
        <v>1</v>
      </c>
      <c r="AJ233">
        <f t="shared" si="58"/>
        <v>1</v>
      </c>
      <c r="AK233" t="str">
        <f t="shared" si="59"/>
        <v>Initial</v>
      </c>
      <c r="AL233" t="str">
        <f t="shared" si="60"/>
        <v>SRSA</v>
      </c>
      <c r="AM233">
        <f t="shared" si="61"/>
        <v>0</v>
      </c>
      <c r="AN233">
        <f t="shared" si="62"/>
        <v>0</v>
      </c>
      <c r="AO233">
        <f t="shared" si="63"/>
        <v>0</v>
      </c>
    </row>
    <row r="234" spans="1:41" ht="12.75">
      <c r="A234">
        <v>3015610</v>
      </c>
      <c r="B234">
        <v>272</v>
      </c>
      <c r="C234" t="s">
        <v>533</v>
      </c>
      <c r="D234" t="s">
        <v>534</v>
      </c>
      <c r="E234" t="s">
        <v>319</v>
      </c>
      <c r="F234" s="35">
        <v>59457</v>
      </c>
      <c r="G234" s="3" t="s">
        <v>44</v>
      </c>
      <c r="H234">
        <v>4065387613</v>
      </c>
      <c r="I234" s="4">
        <v>7</v>
      </c>
      <c r="J234" s="4" t="s">
        <v>45</v>
      </c>
      <c r="K234" t="s">
        <v>45</v>
      </c>
      <c r="L234" s="36"/>
      <c r="M234" s="36">
        <v>11</v>
      </c>
      <c r="N234" s="36" t="s">
        <v>45</v>
      </c>
      <c r="O234" s="36" t="s">
        <v>45</v>
      </c>
      <c r="P234" s="37">
        <v>18.421052632</v>
      </c>
      <c r="Q234" t="s">
        <v>46</v>
      </c>
      <c r="R234" t="s">
        <v>46</v>
      </c>
      <c r="S234" t="s">
        <v>45</v>
      </c>
      <c r="T234" t="s">
        <v>46</v>
      </c>
      <c r="U234" s="36"/>
      <c r="V234" s="36">
        <v>1668</v>
      </c>
      <c r="W234" s="36">
        <v>0</v>
      </c>
      <c r="X234" s="36">
        <v>59</v>
      </c>
      <c r="Y234" s="36">
        <v>574</v>
      </c>
      <c r="Z234">
        <f t="shared" si="48"/>
        <v>1</v>
      </c>
      <c r="AA234">
        <f t="shared" si="49"/>
        <v>1</v>
      </c>
      <c r="AB234">
        <f t="shared" si="50"/>
        <v>0</v>
      </c>
      <c r="AC234">
        <f t="shared" si="51"/>
        <v>0</v>
      </c>
      <c r="AD234">
        <f t="shared" si="52"/>
        <v>0</v>
      </c>
      <c r="AE234">
        <f t="shared" si="53"/>
        <v>0</v>
      </c>
      <c r="AF234" s="38" t="str">
        <f t="shared" si="54"/>
        <v>SRSA</v>
      </c>
      <c r="AG234" s="38">
        <f t="shared" si="55"/>
        <v>0</v>
      </c>
      <c r="AH234" s="38">
        <f t="shared" si="56"/>
        <v>0</v>
      </c>
      <c r="AI234">
        <f t="shared" si="57"/>
        <v>1</v>
      </c>
      <c r="AJ234">
        <f t="shared" si="58"/>
        <v>0</v>
      </c>
      <c r="AK234">
        <f t="shared" si="59"/>
        <v>0</v>
      </c>
      <c r="AL234">
        <f t="shared" si="60"/>
        <v>0</v>
      </c>
      <c r="AM234">
        <f t="shared" si="61"/>
        <v>0</v>
      </c>
      <c r="AN234">
        <f t="shared" si="62"/>
        <v>0</v>
      </c>
      <c r="AO234">
        <f t="shared" si="63"/>
        <v>0</v>
      </c>
    </row>
    <row r="235" spans="1:41" ht="12.75">
      <c r="A235">
        <v>3007980</v>
      </c>
      <c r="B235">
        <v>187</v>
      </c>
      <c r="C235" t="s">
        <v>289</v>
      </c>
      <c r="D235" t="s">
        <v>290</v>
      </c>
      <c r="E235" t="s">
        <v>291</v>
      </c>
      <c r="F235" s="35">
        <v>59301</v>
      </c>
      <c r="G235" s="3" t="s">
        <v>44</v>
      </c>
      <c r="H235">
        <v>4062320535</v>
      </c>
      <c r="I235" s="4">
        <v>7</v>
      </c>
      <c r="J235" s="4" t="s">
        <v>45</v>
      </c>
      <c r="K235" t="s">
        <v>46</v>
      </c>
      <c r="L235" s="36"/>
      <c r="M235" s="36">
        <v>51</v>
      </c>
      <c r="N235" s="36" t="s">
        <v>45</v>
      </c>
      <c r="O235" s="36" t="s">
        <v>45</v>
      </c>
      <c r="P235" s="37">
        <v>23.214285714</v>
      </c>
      <c r="Q235" t="s">
        <v>45</v>
      </c>
      <c r="R235" t="s">
        <v>45</v>
      </c>
      <c r="S235" t="s">
        <v>45</v>
      </c>
      <c r="T235" t="s">
        <v>46</v>
      </c>
      <c r="U235" s="36"/>
      <c r="V235" s="36">
        <v>1550</v>
      </c>
      <c r="W235" s="36">
        <v>0</v>
      </c>
      <c r="X235" s="36">
        <v>235</v>
      </c>
      <c r="Y235" s="36">
        <v>721</v>
      </c>
      <c r="Z235">
        <f t="shared" si="48"/>
        <v>1</v>
      </c>
      <c r="AA235">
        <f t="shared" si="49"/>
        <v>1</v>
      </c>
      <c r="AB235">
        <f t="shared" si="50"/>
        <v>0</v>
      </c>
      <c r="AC235">
        <f t="shared" si="51"/>
        <v>0</v>
      </c>
      <c r="AD235">
        <f t="shared" si="52"/>
        <v>0</v>
      </c>
      <c r="AE235">
        <f t="shared" si="53"/>
        <v>0</v>
      </c>
      <c r="AF235" s="38" t="str">
        <f t="shared" si="54"/>
        <v>SRSA</v>
      </c>
      <c r="AG235" s="38">
        <f t="shared" si="55"/>
        <v>0</v>
      </c>
      <c r="AH235" s="38">
        <f t="shared" si="56"/>
        <v>0</v>
      </c>
      <c r="AI235">
        <f t="shared" si="57"/>
        <v>1</v>
      </c>
      <c r="AJ235">
        <f t="shared" si="58"/>
        <v>1</v>
      </c>
      <c r="AK235" t="str">
        <f t="shared" si="59"/>
        <v>Initial</v>
      </c>
      <c r="AL235" t="str">
        <f t="shared" si="60"/>
        <v>SRSA</v>
      </c>
      <c r="AM235">
        <f t="shared" si="61"/>
        <v>0</v>
      </c>
      <c r="AN235">
        <f t="shared" si="62"/>
        <v>0</v>
      </c>
      <c r="AO235">
        <f t="shared" si="63"/>
        <v>0</v>
      </c>
    </row>
    <row r="236" spans="1:41" ht="12.75">
      <c r="A236">
        <v>3015640</v>
      </c>
      <c r="B236">
        <v>173</v>
      </c>
      <c r="C236" t="s">
        <v>535</v>
      </c>
      <c r="D236" t="s">
        <v>536</v>
      </c>
      <c r="E236" t="s">
        <v>291</v>
      </c>
      <c r="F236" s="35">
        <v>59301</v>
      </c>
      <c r="G236" s="3" t="s">
        <v>44</v>
      </c>
      <c r="H236">
        <v>4062322761</v>
      </c>
      <c r="I236" s="4">
        <v>7</v>
      </c>
      <c r="J236" s="4" t="s">
        <v>45</v>
      </c>
      <c r="K236" t="s">
        <v>45</v>
      </c>
      <c r="L236" s="36"/>
      <c r="M236" s="36">
        <v>45</v>
      </c>
      <c r="N236" s="36" t="s">
        <v>45</v>
      </c>
      <c r="O236" s="36" t="s">
        <v>45</v>
      </c>
      <c r="P236" s="37">
        <v>9.4339622642</v>
      </c>
      <c r="Q236" t="s">
        <v>46</v>
      </c>
      <c r="R236" t="s">
        <v>45</v>
      </c>
      <c r="S236" t="s">
        <v>45</v>
      </c>
      <c r="T236" t="s">
        <v>46</v>
      </c>
      <c r="U236" s="36"/>
      <c r="V236" s="36">
        <v>19673</v>
      </c>
      <c r="W236" s="36">
        <v>3225</v>
      </c>
      <c r="X236" s="36">
        <v>2119</v>
      </c>
      <c r="Y236" s="36">
        <v>1193</v>
      </c>
      <c r="Z236">
        <f t="shared" si="48"/>
        <v>1</v>
      </c>
      <c r="AA236">
        <f t="shared" si="49"/>
        <v>1</v>
      </c>
      <c r="AB236">
        <f t="shared" si="50"/>
        <v>0</v>
      </c>
      <c r="AC236">
        <f t="shared" si="51"/>
        <v>0</v>
      </c>
      <c r="AD236">
        <f t="shared" si="52"/>
        <v>0</v>
      </c>
      <c r="AE236">
        <f t="shared" si="53"/>
        <v>0</v>
      </c>
      <c r="AF236" s="38" t="str">
        <f t="shared" si="54"/>
        <v>SRSA</v>
      </c>
      <c r="AG236" s="38">
        <f t="shared" si="55"/>
        <v>0</v>
      </c>
      <c r="AH236" s="38">
        <f t="shared" si="56"/>
        <v>0</v>
      </c>
      <c r="AI236">
        <f t="shared" si="57"/>
        <v>1</v>
      </c>
      <c r="AJ236">
        <f t="shared" si="58"/>
        <v>0</v>
      </c>
      <c r="AK236">
        <f t="shared" si="59"/>
        <v>0</v>
      </c>
      <c r="AL236">
        <f t="shared" si="60"/>
        <v>0</v>
      </c>
      <c r="AM236">
        <f t="shared" si="61"/>
        <v>0</v>
      </c>
      <c r="AN236">
        <f t="shared" si="62"/>
        <v>0</v>
      </c>
      <c r="AO236">
        <f t="shared" si="63"/>
        <v>0</v>
      </c>
    </row>
    <row r="237" spans="1:41" ht="12.75">
      <c r="A237">
        <v>3015690</v>
      </c>
      <c r="B237">
        <v>161</v>
      </c>
      <c r="C237" t="s">
        <v>537</v>
      </c>
      <c r="D237" t="s">
        <v>538</v>
      </c>
      <c r="E237" t="s">
        <v>188</v>
      </c>
      <c r="F237" s="35">
        <v>59416</v>
      </c>
      <c r="G237" s="3" t="s">
        <v>44</v>
      </c>
      <c r="H237">
        <v>4066272388</v>
      </c>
      <c r="I237" s="4">
        <v>7</v>
      </c>
      <c r="J237" s="4" t="s">
        <v>45</v>
      </c>
      <c r="K237" t="s">
        <v>46</v>
      </c>
      <c r="L237" s="36"/>
      <c r="M237" s="36">
        <v>14</v>
      </c>
      <c r="N237" s="36" t="s">
        <v>45</v>
      </c>
      <c r="O237" s="36" t="s">
        <v>45</v>
      </c>
      <c r="P237" s="37">
        <v>25</v>
      </c>
      <c r="Q237" t="s">
        <v>45</v>
      </c>
      <c r="R237" t="s">
        <v>45</v>
      </c>
      <c r="S237" t="s">
        <v>45</v>
      </c>
      <c r="T237" t="s">
        <v>46</v>
      </c>
      <c r="U237" s="36"/>
      <c r="V237" s="36">
        <v>1647</v>
      </c>
      <c r="W237" s="36">
        <v>0</v>
      </c>
      <c r="X237" s="36">
        <v>8</v>
      </c>
      <c r="Y237" s="36">
        <v>549</v>
      </c>
      <c r="Z237">
        <f t="shared" si="48"/>
        <v>1</v>
      </c>
      <c r="AA237">
        <f t="shared" si="49"/>
        <v>1</v>
      </c>
      <c r="AB237">
        <f t="shared" si="50"/>
        <v>0</v>
      </c>
      <c r="AC237">
        <f t="shared" si="51"/>
        <v>0</v>
      </c>
      <c r="AD237">
        <f t="shared" si="52"/>
        <v>0</v>
      </c>
      <c r="AE237">
        <f t="shared" si="53"/>
        <v>0</v>
      </c>
      <c r="AF237" s="38" t="str">
        <f t="shared" si="54"/>
        <v>SRSA</v>
      </c>
      <c r="AG237" s="38">
        <f t="shared" si="55"/>
        <v>0</v>
      </c>
      <c r="AH237" s="38">
        <f t="shared" si="56"/>
        <v>0</v>
      </c>
      <c r="AI237">
        <f t="shared" si="57"/>
        <v>1</v>
      </c>
      <c r="AJ237">
        <f t="shared" si="58"/>
        <v>1</v>
      </c>
      <c r="AK237" t="str">
        <f t="shared" si="59"/>
        <v>Initial</v>
      </c>
      <c r="AL237" t="str">
        <f t="shared" si="60"/>
        <v>SRSA</v>
      </c>
      <c r="AM237">
        <f t="shared" si="61"/>
        <v>0</v>
      </c>
      <c r="AN237">
        <f t="shared" si="62"/>
        <v>0</v>
      </c>
      <c r="AO237">
        <f t="shared" si="63"/>
        <v>0</v>
      </c>
    </row>
    <row r="238" spans="1:41" ht="12.75">
      <c r="A238">
        <v>3015990</v>
      </c>
      <c r="B238">
        <v>768</v>
      </c>
      <c r="C238" t="s">
        <v>548</v>
      </c>
      <c r="D238" t="s">
        <v>549</v>
      </c>
      <c r="E238" t="s">
        <v>550</v>
      </c>
      <c r="F238" s="35">
        <v>59243</v>
      </c>
      <c r="G238" s="3" t="s">
        <v>44</v>
      </c>
      <c r="H238">
        <v>4067743333</v>
      </c>
      <c r="I238" s="4">
        <v>7</v>
      </c>
      <c r="J238" s="4" t="s">
        <v>45</v>
      </c>
      <c r="K238" t="s">
        <v>46</v>
      </c>
      <c r="L238" s="36"/>
      <c r="M238" s="36">
        <v>55</v>
      </c>
      <c r="N238" s="36" t="s">
        <v>45</v>
      </c>
      <c r="O238" s="36" t="s">
        <v>45</v>
      </c>
      <c r="P238" s="37">
        <v>41.891891892</v>
      </c>
      <c r="Q238" t="s">
        <v>45</v>
      </c>
      <c r="R238" t="s">
        <v>45</v>
      </c>
      <c r="S238" t="s">
        <v>45</v>
      </c>
      <c r="T238" t="s">
        <v>46</v>
      </c>
      <c r="U238" s="36"/>
      <c r="V238" s="36">
        <v>6712</v>
      </c>
      <c r="W238" s="36">
        <v>719</v>
      </c>
      <c r="X238" s="36">
        <v>789</v>
      </c>
      <c r="Y238" s="36">
        <v>910</v>
      </c>
      <c r="Z238">
        <f t="shared" si="48"/>
        <v>1</v>
      </c>
      <c r="AA238">
        <f t="shared" si="49"/>
        <v>1</v>
      </c>
      <c r="AB238">
        <f t="shared" si="50"/>
        <v>0</v>
      </c>
      <c r="AC238">
        <f t="shared" si="51"/>
        <v>0</v>
      </c>
      <c r="AD238">
        <f t="shared" si="52"/>
        <v>0</v>
      </c>
      <c r="AE238">
        <f t="shared" si="53"/>
        <v>0</v>
      </c>
      <c r="AF238" s="38" t="str">
        <f t="shared" si="54"/>
        <v>SRSA</v>
      </c>
      <c r="AG238" s="38">
        <f t="shared" si="55"/>
        <v>0</v>
      </c>
      <c r="AH238" s="38">
        <f t="shared" si="56"/>
        <v>0</v>
      </c>
      <c r="AI238">
        <f t="shared" si="57"/>
        <v>1</v>
      </c>
      <c r="AJ238">
        <f t="shared" si="58"/>
        <v>1</v>
      </c>
      <c r="AK238" t="str">
        <f t="shared" si="59"/>
        <v>Initial</v>
      </c>
      <c r="AL238" t="str">
        <f t="shared" si="60"/>
        <v>SRSA</v>
      </c>
      <c r="AM238">
        <f t="shared" si="61"/>
        <v>0</v>
      </c>
      <c r="AN238">
        <f t="shared" si="62"/>
        <v>0</v>
      </c>
      <c r="AO238">
        <f t="shared" si="63"/>
        <v>0</v>
      </c>
    </row>
    <row r="239" spans="1:41" ht="12.75">
      <c r="A239">
        <v>3016020</v>
      </c>
      <c r="B239">
        <v>769</v>
      </c>
      <c r="C239" t="s">
        <v>551</v>
      </c>
      <c r="D239" t="s">
        <v>549</v>
      </c>
      <c r="E239" t="s">
        <v>550</v>
      </c>
      <c r="F239" s="35">
        <v>59243</v>
      </c>
      <c r="G239" s="3" t="s">
        <v>44</v>
      </c>
      <c r="H239">
        <v>4067743333</v>
      </c>
      <c r="I239" s="4">
        <v>7</v>
      </c>
      <c r="J239" s="4" t="s">
        <v>45</v>
      </c>
      <c r="K239" t="s">
        <v>46</v>
      </c>
      <c r="L239" s="36"/>
      <c r="M239" s="36">
        <v>31</v>
      </c>
      <c r="N239" s="36" t="s">
        <v>45</v>
      </c>
      <c r="O239" s="36" t="s">
        <v>45</v>
      </c>
      <c r="P239" s="37">
        <v>50</v>
      </c>
      <c r="Q239" t="s">
        <v>45</v>
      </c>
      <c r="R239" t="s">
        <v>46</v>
      </c>
      <c r="S239" t="s">
        <v>45</v>
      </c>
      <c r="T239" t="s">
        <v>46</v>
      </c>
      <c r="U239" s="36"/>
      <c r="V239" s="36">
        <v>1775</v>
      </c>
      <c r="W239" s="36">
        <v>0</v>
      </c>
      <c r="X239" s="36">
        <v>163</v>
      </c>
      <c r="Y239" s="36">
        <v>439</v>
      </c>
      <c r="Z239">
        <f t="shared" si="48"/>
        <v>1</v>
      </c>
      <c r="AA239">
        <f t="shared" si="49"/>
        <v>1</v>
      </c>
      <c r="AB239">
        <f t="shared" si="50"/>
        <v>0</v>
      </c>
      <c r="AC239">
        <f t="shared" si="51"/>
        <v>0</v>
      </c>
      <c r="AD239">
        <f t="shared" si="52"/>
        <v>0</v>
      </c>
      <c r="AE239">
        <f t="shared" si="53"/>
        <v>0</v>
      </c>
      <c r="AF239" s="38" t="str">
        <f t="shared" si="54"/>
        <v>SRSA</v>
      </c>
      <c r="AG239" s="38">
        <f t="shared" si="55"/>
        <v>0</v>
      </c>
      <c r="AH239" s="38">
        <f t="shared" si="56"/>
        <v>0</v>
      </c>
      <c r="AI239">
        <f t="shared" si="57"/>
        <v>1</v>
      </c>
      <c r="AJ239">
        <f t="shared" si="58"/>
        <v>1</v>
      </c>
      <c r="AK239" t="str">
        <f t="shared" si="59"/>
        <v>Initial</v>
      </c>
      <c r="AL239" t="str">
        <f t="shared" si="60"/>
        <v>SRSA</v>
      </c>
      <c r="AM239">
        <f t="shared" si="61"/>
        <v>0</v>
      </c>
      <c r="AN239">
        <f t="shared" si="62"/>
        <v>0</v>
      </c>
      <c r="AO239">
        <f t="shared" si="63"/>
        <v>0</v>
      </c>
    </row>
    <row r="240" spans="1:41" ht="12.75">
      <c r="A240">
        <v>3016050</v>
      </c>
      <c r="B240">
        <v>792</v>
      </c>
      <c r="C240" t="s">
        <v>552</v>
      </c>
      <c r="D240" t="s">
        <v>73</v>
      </c>
      <c r="E240" t="s">
        <v>74</v>
      </c>
      <c r="F240" s="35">
        <v>59043</v>
      </c>
      <c r="G240" s="3" t="s">
        <v>44</v>
      </c>
      <c r="H240">
        <v>4064776308</v>
      </c>
      <c r="I240" s="4">
        <v>7</v>
      </c>
      <c r="J240" s="4" t="s">
        <v>45</v>
      </c>
      <c r="K240" t="s">
        <v>46</v>
      </c>
      <c r="L240" s="36"/>
      <c r="M240" s="36">
        <v>396</v>
      </c>
      <c r="N240" s="36" t="s">
        <v>45</v>
      </c>
      <c r="O240" s="36" t="s">
        <v>45</v>
      </c>
      <c r="P240" s="37">
        <v>48.055987558</v>
      </c>
      <c r="Q240" t="s">
        <v>45</v>
      </c>
      <c r="R240" t="s">
        <v>46</v>
      </c>
      <c r="S240" t="s">
        <v>45</v>
      </c>
      <c r="T240" t="s">
        <v>46</v>
      </c>
      <c r="U240" s="36"/>
      <c r="V240" s="36">
        <v>94522</v>
      </c>
      <c r="W240" s="36">
        <v>15233</v>
      </c>
      <c r="X240" s="36">
        <v>10385</v>
      </c>
      <c r="Y240" s="36">
        <v>5631</v>
      </c>
      <c r="Z240">
        <f t="shared" si="48"/>
        <v>1</v>
      </c>
      <c r="AA240">
        <f t="shared" si="49"/>
        <v>1</v>
      </c>
      <c r="AB240">
        <f t="shared" si="50"/>
        <v>0</v>
      </c>
      <c r="AC240">
        <f t="shared" si="51"/>
        <v>0</v>
      </c>
      <c r="AD240">
        <f t="shared" si="52"/>
        <v>0</v>
      </c>
      <c r="AE240">
        <f t="shared" si="53"/>
        <v>0</v>
      </c>
      <c r="AF240" s="38" t="str">
        <f t="shared" si="54"/>
        <v>SRSA</v>
      </c>
      <c r="AG240" s="38">
        <f t="shared" si="55"/>
        <v>0</v>
      </c>
      <c r="AH240" s="38">
        <f t="shared" si="56"/>
        <v>0</v>
      </c>
      <c r="AI240">
        <f t="shared" si="57"/>
        <v>1</v>
      </c>
      <c r="AJ240">
        <f t="shared" si="58"/>
        <v>1</v>
      </c>
      <c r="AK240" t="str">
        <f t="shared" si="59"/>
        <v>Initial</v>
      </c>
      <c r="AL240" t="str">
        <f t="shared" si="60"/>
        <v>SRSA</v>
      </c>
      <c r="AM240">
        <f t="shared" si="61"/>
        <v>0</v>
      </c>
      <c r="AN240">
        <f t="shared" si="62"/>
        <v>0</v>
      </c>
      <c r="AO240">
        <f t="shared" si="63"/>
        <v>0</v>
      </c>
    </row>
    <row r="241" spans="1:41" ht="12.75">
      <c r="A241">
        <v>3000095</v>
      </c>
      <c r="B241">
        <v>1230</v>
      </c>
      <c r="C241" t="s">
        <v>72</v>
      </c>
      <c r="D241" t="s">
        <v>73</v>
      </c>
      <c r="E241" t="s">
        <v>74</v>
      </c>
      <c r="F241" s="35">
        <v>59043</v>
      </c>
      <c r="G241" s="3" t="s">
        <v>44</v>
      </c>
      <c r="H241">
        <v>4064776308</v>
      </c>
      <c r="I241" s="4">
        <v>7</v>
      </c>
      <c r="J241" s="4" t="s">
        <v>45</v>
      </c>
      <c r="K241" t="s">
        <v>46</v>
      </c>
      <c r="L241" s="36"/>
      <c r="M241" s="36">
        <v>202</v>
      </c>
      <c r="N241" s="36" t="s">
        <v>45</v>
      </c>
      <c r="O241" s="36" t="s">
        <v>45</v>
      </c>
      <c r="P241" s="37">
        <v>40.68627451</v>
      </c>
      <c r="Q241" t="s">
        <v>45</v>
      </c>
      <c r="R241" t="s">
        <v>46</v>
      </c>
      <c r="S241" t="s">
        <v>45</v>
      </c>
      <c r="T241" t="s">
        <v>46</v>
      </c>
      <c r="U241" s="36"/>
      <c r="V241" s="36">
        <v>47870</v>
      </c>
      <c r="W241" s="36">
        <v>6528</v>
      </c>
      <c r="X241" s="36">
        <v>5835</v>
      </c>
      <c r="Y241" s="36">
        <v>3779</v>
      </c>
      <c r="Z241">
        <f t="shared" si="48"/>
        <v>1</v>
      </c>
      <c r="AA241">
        <f t="shared" si="49"/>
        <v>1</v>
      </c>
      <c r="AB241">
        <f t="shared" si="50"/>
        <v>0</v>
      </c>
      <c r="AC241">
        <f t="shared" si="51"/>
        <v>0</v>
      </c>
      <c r="AD241">
        <f t="shared" si="52"/>
        <v>0</v>
      </c>
      <c r="AE241">
        <f t="shared" si="53"/>
        <v>0</v>
      </c>
      <c r="AF241" s="38" t="str">
        <f t="shared" si="54"/>
        <v>SRSA</v>
      </c>
      <c r="AG241" s="38">
        <f t="shared" si="55"/>
        <v>0</v>
      </c>
      <c r="AH241" s="38">
        <f t="shared" si="56"/>
        <v>0</v>
      </c>
      <c r="AI241">
        <f t="shared" si="57"/>
        <v>1</v>
      </c>
      <c r="AJ241">
        <f t="shared" si="58"/>
        <v>1</v>
      </c>
      <c r="AK241" t="str">
        <f t="shared" si="59"/>
        <v>Initial</v>
      </c>
      <c r="AL241" t="str">
        <f t="shared" si="60"/>
        <v>SRSA</v>
      </c>
      <c r="AM241">
        <f t="shared" si="61"/>
        <v>0</v>
      </c>
      <c r="AN241">
        <f t="shared" si="62"/>
        <v>0</v>
      </c>
      <c r="AO241">
        <f t="shared" si="63"/>
        <v>0</v>
      </c>
    </row>
    <row r="242" spans="1:41" ht="12.75">
      <c r="A242">
        <v>3016110</v>
      </c>
      <c r="B242">
        <v>367</v>
      </c>
      <c r="C242" t="s">
        <v>553</v>
      </c>
      <c r="D242" t="s">
        <v>554</v>
      </c>
      <c r="E242" t="s">
        <v>97</v>
      </c>
      <c r="F242" s="35">
        <v>59715</v>
      </c>
      <c r="G242" s="3" t="s">
        <v>44</v>
      </c>
      <c r="H242">
        <v>4065862838</v>
      </c>
      <c r="I242" s="4">
        <v>7</v>
      </c>
      <c r="J242" s="4" t="s">
        <v>45</v>
      </c>
      <c r="K242" t="s">
        <v>46</v>
      </c>
      <c r="L242" s="36"/>
      <c r="M242" s="36">
        <v>59</v>
      </c>
      <c r="N242" s="36" t="s">
        <v>46</v>
      </c>
      <c r="O242" s="36" t="s">
        <v>45</v>
      </c>
      <c r="P242" s="37">
        <v>3.3333333333</v>
      </c>
      <c r="Q242" t="s">
        <v>46</v>
      </c>
      <c r="R242" t="s">
        <v>46</v>
      </c>
      <c r="S242" t="s">
        <v>45</v>
      </c>
      <c r="T242" t="s">
        <v>46</v>
      </c>
      <c r="U242" s="36"/>
      <c r="V242" s="36">
        <v>6926</v>
      </c>
      <c r="W242" s="36">
        <v>750</v>
      </c>
      <c r="X242" s="36">
        <v>1047</v>
      </c>
      <c r="Y242" s="36">
        <v>898</v>
      </c>
      <c r="Z242">
        <f t="shared" si="48"/>
        <v>1</v>
      </c>
      <c r="AA242">
        <f t="shared" si="49"/>
        <v>1</v>
      </c>
      <c r="AB242">
        <f t="shared" si="50"/>
        <v>0</v>
      </c>
      <c r="AC242">
        <f t="shared" si="51"/>
        <v>0</v>
      </c>
      <c r="AD242">
        <f t="shared" si="52"/>
        <v>0</v>
      </c>
      <c r="AE242">
        <f t="shared" si="53"/>
        <v>0</v>
      </c>
      <c r="AF242" s="38" t="str">
        <f t="shared" si="54"/>
        <v>SRSA</v>
      </c>
      <c r="AG242" s="38">
        <f t="shared" si="55"/>
        <v>0</v>
      </c>
      <c r="AH242" s="38">
        <f t="shared" si="56"/>
        <v>0</v>
      </c>
      <c r="AI242">
        <f t="shared" si="57"/>
        <v>1</v>
      </c>
      <c r="AJ242">
        <f t="shared" si="58"/>
        <v>0</v>
      </c>
      <c r="AK242">
        <f t="shared" si="59"/>
        <v>0</v>
      </c>
      <c r="AL242">
        <f t="shared" si="60"/>
        <v>0</v>
      </c>
      <c r="AM242">
        <f t="shared" si="61"/>
        <v>0</v>
      </c>
      <c r="AN242">
        <f t="shared" si="62"/>
        <v>0</v>
      </c>
      <c r="AO242">
        <f t="shared" si="63"/>
        <v>0</v>
      </c>
    </row>
    <row r="243" spans="1:41" ht="12.75">
      <c r="A243">
        <v>3016140</v>
      </c>
      <c r="B243">
        <v>653</v>
      </c>
      <c r="C243" t="s">
        <v>555</v>
      </c>
      <c r="D243" t="s">
        <v>556</v>
      </c>
      <c r="E243" t="s">
        <v>334</v>
      </c>
      <c r="F243" s="35">
        <v>59524</v>
      </c>
      <c r="G243" s="3" t="s">
        <v>44</v>
      </c>
      <c r="H243">
        <v>4066733238</v>
      </c>
      <c r="I243" s="4">
        <v>7</v>
      </c>
      <c r="J243" s="4" t="s">
        <v>45</v>
      </c>
      <c r="K243" t="s">
        <v>46</v>
      </c>
      <c r="L243" s="36"/>
      <c r="M243" s="36">
        <v>9</v>
      </c>
      <c r="N243" s="36" t="s">
        <v>45</v>
      </c>
      <c r="O243" s="36" t="s">
        <v>45</v>
      </c>
      <c r="P243" s="37">
        <v>25</v>
      </c>
      <c r="Q243" t="s">
        <v>45</v>
      </c>
      <c r="R243" t="s">
        <v>46</v>
      </c>
      <c r="S243" t="s">
        <v>45</v>
      </c>
      <c r="T243" t="s">
        <v>46</v>
      </c>
      <c r="U243" s="36"/>
      <c r="V243" s="36">
        <v>1392</v>
      </c>
      <c r="W243" s="36">
        <v>0</v>
      </c>
      <c r="X243" s="36">
        <v>54</v>
      </c>
      <c r="Y243" s="36">
        <v>574</v>
      </c>
      <c r="Z243">
        <f t="shared" si="48"/>
        <v>1</v>
      </c>
      <c r="AA243">
        <f t="shared" si="49"/>
        <v>1</v>
      </c>
      <c r="AB243">
        <f t="shared" si="50"/>
        <v>0</v>
      </c>
      <c r="AC243">
        <f t="shared" si="51"/>
        <v>0</v>
      </c>
      <c r="AD243">
        <f t="shared" si="52"/>
        <v>0</v>
      </c>
      <c r="AE243">
        <f t="shared" si="53"/>
        <v>0</v>
      </c>
      <c r="AF243" s="38" t="str">
        <f t="shared" si="54"/>
        <v>SRSA</v>
      </c>
      <c r="AG243" s="38">
        <f t="shared" si="55"/>
        <v>0</v>
      </c>
      <c r="AH243" s="38">
        <f t="shared" si="56"/>
        <v>0</v>
      </c>
      <c r="AI243">
        <f t="shared" si="57"/>
        <v>1</v>
      </c>
      <c r="AJ243">
        <f t="shared" si="58"/>
        <v>1</v>
      </c>
      <c r="AK243" t="str">
        <f t="shared" si="59"/>
        <v>Initial</v>
      </c>
      <c r="AL243" t="str">
        <f t="shared" si="60"/>
        <v>SRSA</v>
      </c>
      <c r="AM243">
        <f t="shared" si="61"/>
        <v>0</v>
      </c>
      <c r="AN243">
        <f t="shared" si="62"/>
        <v>0</v>
      </c>
      <c r="AO243">
        <f t="shared" si="63"/>
        <v>0</v>
      </c>
    </row>
    <row r="244" spans="1:41" ht="12.75">
      <c r="A244">
        <v>3016200</v>
      </c>
      <c r="B244">
        <v>970</v>
      </c>
      <c r="C244" t="s">
        <v>1018</v>
      </c>
      <c r="D244" t="s">
        <v>1019</v>
      </c>
      <c r="E244" t="s">
        <v>1020</v>
      </c>
      <c r="F244" s="35">
        <v>59044</v>
      </c>
      <c r="G244" s="3" t="s">
        <v>44</v>
      </c>
      <c r="H244">
        <v>4066288623</v>
      </c>
      <c r="I244" s="4" t="s">
        <v>1021</v>
      </c>
      <c r="J244" s="4" t="s">
        <v>46</v>
      </c>
      <c r="K244" t="s">
        <v>46</v>
      </c>
      <c r="L244" s="36"/>
      <c r="M244" s="36">
        <v>1103</v>
      </c>
      <c r="N244" s="36" t="s">
        <v>46</v>
      </c>
      <c r="O244" s="36" t="s">
        <v>46</v>
      </c>
      <c r="P244" s="37">
        <v>12.258064516</v>
      </c>
      <c r="Q244" t="s">
        <v>46</v>
      </c>
      <c r="R244" t="s">
        <v>46</v>
      </c>
      <c r="S244" t="s">
        <v>46</v>
      </c>
      <c r="T244" t="s">
        <v>45</v>
      </c>
      <c r="U244" s="36"/>
      <c r="V244" s="36">
        <v>108937</v>
      </c>
      <c r="W244" s="36">
        <v>13507</v>
      </c>
      <c r="X244" s="36">
        <v>14468</v>
      </c>
      <c r="Y244" s="36">
        <v>11894</v>
      </c>
      <c r="Z244">
        <f t="shared" si="48"/>
        <v>0</v>
      </c>
      <c r="AA244">
        <f t="shared" si="49"/>
        <v>0</v>
      </c>
      <c r="AB244">
        <f t="shared" si="50"/>
        <v>0</v>
      </c>
      <c r="AC244">
        <f t="shared" si="51"/>
        <v>0</v>
      </c>
      <c r="AD244">
        <f t="shared" si="52"/>
        <v>0</v>
      </c>
      <c r="AE244">
        <f t="shared" si="53"/>
        <v>0</v>
      </c>
      <c r="AF244" s="38">
        <f t="shared" si="54"/>
        <v>0</v>
      </c>
      <c r="AG244" s="38">
        <f t="shared" si="55"/>
        <v>0</v>
      </c>
      <c r="AH244" s="38">
        <f t="shared" si="56"/>
        <v>0</v>
      </c>
      <c r="AI244">
        <f t="shared" si="57"/>
        <v>0</v>
      </c>
      <c r="AJ244">
        <f t="shared" si="58"/>
        <v>0</v>
      </c>
      <c r="AK244">
        <f t="shared" si="59"/>
        <v>0</v>
      </c>
      <c r="AL244">
        <f t="shared" si="60"/>
        <v>0</v>
      </c>
      <c r="AM244">
        <f t="shared" si="61"/>
        <v>0</v>
      </c>
      <c r="AN244">
        <f t="shared" si="62"/>
        <v>0</v>
      </c>
      <c r="AO244">
        <f t="shared" si="63"/>
        <v>0</v>
      </c>
    </row>
    <row r="245" spans="1:41" ht="12.75">
      <c r="A245">
        <v>3016230</v>
      </c>
      <c r="B245">
        <v>971</v>
      </c>
      <c r="C245" t="s">
        <v>1022</v>
      </c>
      <c r="D245" t="s">
        <v>1019</v>
      </c>
      <c r="E245" t="s">
        <v>1020</v>
      </c>
      <c r="F245" s="35">
        <v>59044</v>
      </c>
      <c r="G245" s="3" t="s">
        <v>44</v>
      </c>
      <c r="H245">
        <v>4066288623</v>
      </c>
      <c r="I245" s="4">
        <v>4</v>
      </c>
      <c r="J245" s="4" t="s">
        <v>46</v>
      </c>
      <c r="K245" t="s">
        <v>46</v>
      </c>
      <c r="L245" s="36"/>
      <c r="M245" s="36">
        <v>562</v>
      </c>
      <c r="N245" s="36" t="s">
        <v>46</v>
      </c>
      <c r="O245" s="36" t="s">
        <v>46</v>
      </c>
      <c r="P245" s="37">
        <v>14.498141264</v>
      </c>
      <c r="Q245" t="s">
        <v>46</v>
      </c>
      <c r="R245" t="s">
        <v>46</v>
      </c>
      <c r="S245" t="s">
        <v>46</v>
      </c>
      <c r="T245" t="s">
        <v>45</v>
      </c>
      <c r="U245" s="36"/>
      <c r="V245" s="36">
        <v>28584</v>
      </c>
      <c r="W245" s="36">
        <v>2206</v>
      </c>
      <c r="X245" s="36">
        <v>4206</v>
      </c>
      <c r="Y245" s="36">
        <v>5312</v>
      </c>
      <c r="Z245">
        <f t="shared" si="48"/>
        <v>0</v>
      </c>
      <c r="AA245">
        <f t="shared" si="49"/>
        <v>1</v>
      </c>
      <c r="AB245">
        <f t="shared" si="50"/>
        <v>0</v>
      </c>
      <c r="AC245">
        <f t="shared" si="51"/>
        <v>0</v>
      </c>
      <c r="AD245">
        <f t="shared" si="52"/>
        <v>0</v>
      </c>
      <c r="AE245">
        <f t="shared" si="53"/>
        <v>0</v>
      </c>
      <c r="AF245" s="38">
        <f t="shared" si="54"/>
        <v>0</v>
      </c>
      <c r="AG245" s="38">
        <f t="shared" si="55"/>
        <v>0</v>
      </c>
      <c r="AH245" s="38">
        <f t="shared" si="56"/>
        <v>0</v>
      </c>
      <c r="AI245">
        <f t="shared" si="57"/>
        <v>0</v>
      </c>
      <c r="AJ245">
        <f t="shared" si="58"/>
        <v>0</v>
      </c>
      <c r="AK245">
        <f t="shared" si="59"/>
        <v>0</v>
      </c>
      <c r="AL245">
        <f t="shared" si="60"/>
        <v>0</v>
      </c>
      <c r="AM245">
        <f t="shared" si="61"/>
        <v>0</v>
      </c>
      <c r="AN245">
        <f t="shared" si="62"/>
        <v>0</v>
      </c>
      <c r="AO245">
        <f t="shared" si="63"/>
        <v>0</v>
      </c>
    </row>
    <row r="246" spans="1:41" ht="12.75">
      <c r="A246">
        <v>3016290</v>
      </c>
      <c r="B246">
        <v>411</v>
      </c>
      <c r="C246" t="s">
        <v>557</v>
      </c>
      <c r="D246" t="s">
        <v>558</v>
      </c>
      <c r="E246" t="s">
        <v>559</v>
      </c>
      <c r="F246" s="35">
        <v>59046</v>
      </c>
      <c r="G246" s="3" t="s">
        <v>44</v>
      </c>
      <c r="H246">
        <v>4066362761</v>
      </c>
      <c r="I246" s="4">
        <v>7</v>
      </c>
      <c r="J246" s="4" t="s">
        <v>45</v>
      </c>
      <c r="K246" t="s">
        <v>46</v>
      </c>
      <c r="L246" s="36"/>
      <c r="M246" s="36">
        <v>123</v>
      </c>
      <c r="N246" s="36" t="s">
        <v>45</v>
      </c>
      <c r="O246" s="36" t="s">
        <v>45</v>
      </c>
      <c r="P246" s="37">
        <v>24.358974359</v>
      </c>
      <c r="Q246" t="s">
        <v>45</v>
      </c>
      <c r="R246" t="s">
        <v>46</v>
      </c>
      <c r="S246" t="s">
        <v>45</v>
      </c>
      <c r="T246" t="s">
        <v>46</v>
      </c>
      <c r="U246" s="36"/>
      <c r="V246" s="36">
        <v>8494</v>
      </c>
      <c r="W246" s="36">
        <v>1034</v>
      </c>
      <c r="X246" s="36">
        <v>1276</v>
      </c>
      <c r="Y246" s="36">
        <v>1471</v>
      </c>
      <c r="Z246">
        <f t="shared" si="48"/>
        <v>1</v>
      </c>
      <c r="AA246">
        <f t="shared" si="49"/>
        <v>1</v>
      </c>
      <c r="AB246">
        <f t="shared" si="50"/>
        <v>0</v>
      </c>
      <c r="AC246">
        <f t="shared" si="51"/>
        <v>0</v>
      </c>
      <c r="AD246">
        <f t="shared" si="52"/>
        <v>0</v>
      </c>
      <c r="AE246">
        <f t="shared" si="53"/>
        <v>0</v>
      </c>
      <c r="AF246" s="38" t="str">
        <f t="shared" si="54"/>
        <v>SRSA</v>
      </c>
      <c r="AG246" s="38">
        <f t="shared" si="55"/>
        <v>0</v>
      </c>
      <c r="AH246" s="38">
        <f t="shared" si="56"/>
        <v>0</v>
      </c>
      <c r="AI246">
        <f t="shared" si="57"/>
        <v>1</v>
      </c>
      <c r="AJ246">
        <f t="shared" si="58"/>
        <v>1</v>
      </c>
      <c r="AK246" t="str">
        <f t="shared" si="59"/>
        <v>Initial</v>
      </c>
      <c r="AL246" t="str">
        <f t="shared" si="60"/>
        <v>SRSA</v>
      </c>
      <c r="AM246">
        <f t="shared" si="61"/>
        <v>0</v>
      </c>
      <c r="AN246">
        <f t="shared" si="62"/>
        <v>0</v>
      </c>
      <c r="AO246">
        <f t="shared" si="63"/>
        <v>0</v>
      </c>
    </row>
    <row r="247" spans="1:41" ht="12.75">
      <c r="A247">
        <v>3016360</v>
      </c>
      <c r="B247">
        <v>568</v>
      </c>
      <c r="C247" t="s">
        <v>560</v>
      </c>
      <c r="D247" t="s">
        <v>561</v>
      </c>
      <c r="E247" t="s">
        <v>562</v>
      </c>
      <c r="F247" s="35">
        <v>59053</v>
      </c>
      <c r="G247" s="3" t="s">
        <v>44</v>
      </c>
      <c r="H247">
        <v>4065723380</v>
      </c>
      <c r="I247" s="4">
        <v>7</v>
      </c>
      <c r="J247" s="4" t="s">
        <v>45</v>
      </c>
      <c r="K247" t="s">
        <v>46</v>
      </c>
      <c r="L247" s="36"/>
      <c r="M247" s="36">
        <v>3</v>
      </c>
      <c r="N247" s="36" t="s">
        <v>45</v>
      </c>
      <c r="O247" s="36" t="s">
        <v>45</v>
      </c>
      <c r="P247" s="37">
        <v>30</v>
      </c>
      <c r="Q247" t="s">
        <v>45</v>
      </c>
      <c r="R247" t="s">
        <v>46</v>
      </c>
      <c r="S247" t="s">
        <v>45</v>
      </c>
      <c r="T247" t="s">
        <v>46</v>
      </c>
      <c r="U247" s="36"/>
      <c r="V247" s="36">
        <v>1274</v>
      </c>
      <c r="W247" s="36">
        <v>0</v>
      </c>
      <c r="X247" s="36">
        <v>17</v>
      </c>
      <c r="Y247" s="36">
        <v>549</v>
      </c>
      <c r="Z247">
        <f t="shared" si="48"/>
        <v>1</v>
      </c>
      <c r="AA247">
        <f t="shared" si="49"/>
        <v>1</v>
      </c>
      <c r="AB247">
        <f t="shared" si="50"/>
        <v>0</v>
      </c>
      <c r="AC247">
        <f t="shared" si="51"/>
        <v>0</v>
      </c>
      <c r="AD247">
        <f t="shared" si="52"/>
        <v>0</v>
      </c>
      <c r="AE247">
        <f t="shared" si="53"/>
        <v>0</v>
      </c>
      <c r="AF247" s="38" t="str">
        <f t="shared" si="54"/>
        <v>SRSA</v>
      </c>
      <c r="AG247" s="38">
        <f t="shared" si="55"/>
        <v>0</v>
      </c>
      <c r="AH247" s="38">
        <f t="shared" si="56"/>
        <v>0</v>
      </c>
      <c r="AI247">
        <f t="shared" si="57"/>
        <v>1</v>
      </c>
      <c r="AJ247">
        <f t="shared" si="58"/>
        <v>1</v>
      </c>
      <c r="AK247" t="str">
        <f t="shared" si="59"/>
        <v>Initial</v>
      </c>
      <c r="AL247" t="str">
        <f t="shared" si="60"/>
        <v>SRSA</v>
      </c>
      <c r="AM247">
        <f t="shared" si="61"/>
        <v>0</v>
      </c>
      <c r="AN247">
        <f t="shared" si="62"/>
        <v>0</v>
      </c>
      <c r="AO247">
        <f t="shared" si="63"/>
        <v>0</v>
      </c>
    </row>
    <row r="248" spans="1:41" ht="12.75">
      <c r="A248">
        <v>3016490</v>
      </c>
      <c r="B248">
        <v>258</v>
      </c>
      <c r="C248" t="s">
        <v>1023</v>
      </c>
      <c r="D248" t="s">
        <v>991</v>
      </c>
      <c r="E248" t="s">
        <v>319</v>
      </c>
      <c r="F248" s="35">
        <v>59457</v>
      </c>
      <c r="G248" s="3" t="s">
        <v>44</v>
      </c>
      <c r="H248">
        <v>4065388777</v>
      </c>
      <c r="I248" s="4">
        <v>6</v>
      </c>
      <c r="J248" s="4" t="s">
        <v>46</v>
      </c>
      <c r="K248" t="s">
        <v>46</v>
      </c>
      <c r="L248" s="36"/>
      <c r="M248" s="36">
        <v>908</v>
      </c>
      <c r="N248" s="36" t="s">
        <v>45</v>
      </c>
      <c r="O248" s="36" t="s">
        <v>46</v>
      </c>
      <c r="P248" s="37">
        <v>19.748653501</v>
      </c>
      <c r="Q248" t="s">
        <v>46</v>
      </c>
      <c r="R248" t="s">
        <v>45</v>
      </c>
      <c r="S248" t="s">
        <v>45</v>
      </c>
      <c r="T248" t="s">
        <v>46</v>
      </c>
      <c r="U248" s="36"/>
      <c r="V248" s="36">
        <v>92287</v>
      </c>
      <c r="W248" s="36">
        <v>11260</v>
      </c>
      <c r="X248" s="36">
        <v>12196</v>
      </c>
      <c r="Y248" s="36">
        <v>10197</v>
      </c>
      <c r="Z248">
        <f t="shared" si="48"/>
        <v>0</v>
      </c>
      <c r="AA248">
        <f t="shared" si="49"/>
        <v>1</v>
      </c>
      <c r="AB248">
        <f t="shared" si="50"/>
        <v>0</v>
      </c>
      <c r="AC248">
        <f t="shared" si="51"/>
        <v>0</v>
      </c>
      <c r="AD248">
        <f t="shared" si="52"/>
        <v>0</v>
      </c>
      <c r="AE248">
        <f t="shared" si="53"/>
        <v>0</v>
      </c>
      <c r="AF248" s="38">
        <f t="shared" si="54"/>
        <v>0</v>
      </c>
      <c r="AG248" s="38">
        <f t="shared" si="55"/>
        <v>0</v>
      </c>
      <c r="AH248" s="38">
        <f t="shared" si="56"/>
        <v>0</v>
      </c>
      <c r="AI248">
        <f t="shared" si="57"/>
        <v>1</v>
      </c>
      <c r="AJ248">
        <f t="shared" si="58"/>
        <v>0</v>
      </c>
      <c r="AK248">
        <f t="shared" si="59"/>
        <v>0</v>
      </c>
      <c r="AL248">
        <f t="shared" si="60"/>
        <v>0</v>
      </c>
      <c r="AM248">
        <f t="shared" si="61"/>
        <v>0</v>
      </c>
      <c r="AN248">
        <f t="shared" si="62"/>
        <v>0</v>
      </c>
      <c r="AO248">
        <f t="shared" si="63"/>
        <v>0</v>
      </c>
    </row>
    <row r="249" spans="1:41" ht="12.75">
      <c r="A249">
        <v>3016530</v>
      </c>
      <c r="B249">
        <v>522</v>
      </c>
      <c r="C249" t="s">
        <v>945</v>
      </c>
      <c r="D249" t="s">
        <v>946</v>
      </c>
      <c r="E249" t="s">
        <v>947</v>
      </c>
      <c r="F249" s="35">
        <v>59923</v>
      </c>
      <c r="G249" s="3" t="s">
        <v>44</v>
      </c>
      <c r="H249">
        <v>4062938813</v>
      </c>
      <c r="I249" s="4" t="s">
        <v>948</v>
      </c>
      <c r="J249" s="4" t="s">
        <v>46</v>
      </c>
      <c r="K249" t="s">
        <v>46</v>
      </c>
      <c r="L249" s="36"/>
      <c r="M249" s="36">
        <v>1604</v>
      </c>
      <c r="N249" s="36" t="s">
        <v>45</v>
      </c>
      <c r="O249" s="36" t="s">
        <v>46</v>
      </c>
      <c r="P249" s="37">
        <v>22.795908427</v>
      </c>
      <c r="Q249" t="s">
        <v>45</v>
      </c>
      <c r="R249" t="s">
        <v>46</v>
      </c>
      <c r="S249" t="s">
        <v>45</v>
      </c>
      <c r="T249" t="s">
        <v>46</v>
      </c>
      <c r="U249" s="36" t="s">
        <v>45</v>
      </c>
      <c r="V249" s="36">
        <v>167689</v>
      </c>
      <c r="W249" s="36">
        <v>19751</v>
      </c>
      <c r="X249" s="36">
        <v>21167</v>
      </c>
      <c r="Y249" s="36">
        <v>17993</v>
      </c>
      <c r="Z249">
        <f t="shared" si="48"/>
        <v>0</v>
      </c>
      <c r="AA249">
        <f t="shared" si="49"/>
        <v>1</v>
      </c>
      <c r="AB249">
        <f t="shared" si="50"/>
        <v>0</v>
      </c>
      <c r="AC249">
        <f t="shared" si="51"/>
        <v>0</v>
      </c>
      <c r="AD249">
        <f t="shared" si="52"/>
        <v>0</v>
      </c>
      <c r="AE249">
        <f t="shared" si="53"/>
        <v>0</v>
      </c>
      <c r="AF249" s="38">
        <f t="shared" si="54"/>
        <v>0</v>
      </c>
      <c r="AG249" s="38">
        <f t="shared" si="55"/>
        <v>0</v>
      </c>
      <c r="AH249" s="38">
        <f t="shared" si="56"/>
        <v>0</v>
      </c>
      <c r="AI249">
        <f t="shared" si="57"/>
        <v>1</v>
      </c>
      <c r="AJ249">
        <f t="shared" si="58"/>
        <v>1</v>
      </c>
      <c r="AK249" t="str">
        <f t="shared" si="59"/>
        <v>Initial</v>
      </c>
      <c r="AL249">
        <f t="shared" si="60"/>
        <v>0</v>
      </c>
      <c r="AM249" t="str">
        <f t="shared" si="61"/>
        <v>RLIS</v>
      </c>
      <c r="AN249">
        <f t="shared" si="62"/>
        <v>0</v>
      </c>
      <c r="AO249">
        <f t="shared" si="63"/>
        <v>0</v>
      </c>
    </row>
    <row r="250" spans="1:41" ht="12.75">
      <c r="A250">
        <v>3000093</v>
      </c>
      <c r="B250">
        <v>1224</v>
      </c>
      <c r="C250" t="s">
        <v>66</v>
      </c>
      <c r="D250" t="s">
        <v>67</v>
      </c>
      <c r="E250" t="s">
        <v>68</v>
      </c>
      <c r="F250" s="35">
        <v>59444</v>
      </c>
      <c r="G250" s="3" t="s">
        <v>44</v>
      </c>
      <c r="H250">
        <v>4062645825</v>
      </c>
      <c r="I250" s="4">
        <v>7</v>
      </c>
      <c r="J250" s="4" t="s">
        <v>45</v>
      </c>
      <c r="K250" t="s">
        <v>46</v>
      </c>
      <c r="L250" s="36"/>
      <c r="M250" s="36">
        <v>9</v>
      </c>
      <c r="N250" s="36" t="s">
        <v>45</v>
      </c>
      <c r="O250" s="36" t="s">
        <v>45</v>
      </c>
      <c r="P250" s="37">
        <v>25</v>
      </c>
      <c r="Q250" t="s">
        <v>45</v>
      </c>
      <c r="R250" t="s">
        <v>45</v>
      </c>
      <c r="S250" t="s">
        <v>45</v>
      </c>
      <c r="T250" t="s">
        <v>46</v>
      </c>
      <c r="U250" s="36"/>
      <c r="V250" s="36">
        <v>219</v>
      </c>
      <c r="W250" s="36">
        <v>0</v>
      </c>
      <c r="X250" s="36">
        <v>50</v>
      </c>
      <c r="Y250" s="36">
        <v>541</v>
      </c>
      <c r="Z250">
        <f t="shared" si="48"/>
        <v>1</v>
      </c>
      <c r="AA250">
        <f t="shared" si="49"/>
        <v>1</v>
      </c>
      <c r="AB250">
        <f t="shared" si="50"/>
        <v>0</v>
      </c>
      <c r="AC250">
        <f t="shared" si="51"/>
        <v>0</v>
      </c>
      <c r="AD250">
        <f t="shared" si="52"/>
        <v>0</v>
      </c>
      <c r="AE250">
        <f t="shared" si="53"/>
        <v>0</v>
      </c>
      <c r="AF250" s="38" t="str">
        <f t="shared" si="54"/>
        <v>SRSA</v>
      </c>
      <c r="AG250" s="38">
        <f t="shared" si="55"/>
        <v>0</v>
      </c>
      <c r="AH250" s="38">
        <f t="shared" si="56"/>
        <v>0</v>
      </c>
      <c r="AI250">
        <f t="shared" si="57"/>
        <v>1</v>
      </c>
      <c r="AJ250">
        <f t="shared" si="58"/>
        <v>1</v>
      </c>
      <c r="AK250" t="str">
        <f t="shared" si="59"/>
        <v>Initial</v>
      </c>
      <c r="AL250" t="str">
        <f t="shared" si="60"/>
        <v>SRSA</v>
      </c>
      <c r="AM250">
        <f t="shared" si="61"/>
        <v>0</v>
      </c>
      <c r="AN250">
        <f t="shared" si="62"/>
        <v>0</v>
      </c>
      <c r="AO250">
        <f t="shared" si="63"/>
        <v>0</v>
      </c>
    </row>
    <row r="251" spans="1:41" ht="12.75">
      <c r="A251">
        <v>3016710</v>
      </c>
      <c r="B251">
        <v>9</v>
      </c>
      <c r="C251" t="s">
        <v>563</v>
      </c>
      <c r="D251" t="s">
        <v>564</v>
      </c>
      <c r="E251" t="s">
        <v>565</v>
      </c>
      <c r="F251" s="35">
        <v>59739</v>
      </c>
      <c r="G251" s="3" t="s">
        <v>44</v>
      </c>
      <c r="H251">
        <v>4062763571</v>
      </c>
      <c r="I251" s="4">
        <v>7</v>
      </c>
      <c r="J251" s="4" t="s">
        <v>45</v>
      </c>
      <c r="K251" t="s">
        <v>46</v>
      </c>
      <c r="L251" s="36"/>
      <c r="M251" s="36">
        <v>109</v>
      </c>
      <c r="N251" s="36" t="s">
        <v>45</v>
      </c>
      <c r="O251" s="36" t="s">
        <v>45</v>
      </c>
      <c r="P251" s="37">
        <v>32.75862069</v>
      </c>
      <c r="Q251" t="s">
        <v>45</v>
      </c>
      <c r="R251" t="s">
        <v>46</v>
      </c>
      <c r="S251" t="s">
        <v>45</v>
      </c>
      <c r="T251" t="s">
        <v>46</v>
      </c>
      <c r="U251" s="36"/>
      <c r="V251" s="36">
        <v>7275</v>
      </c>
      <c r="W251" s="36">
        <v>852</v>
      </c>
      <c r="X251" s="36">
        <v>1046</v>
      </c>
      <c r="Y251" s="36">
        <v>1332</v>
      </c>
      <c r="Z251">
        <f t="shared" si="48"/>
        <v>1</v>
      </c>
      <c r="AA251">
        <f t="shared" si="49"/>
        <v>1</v>
      </c>
      <c r="AB251">
        <f t="shared" si="50"/>
        <v>0</v>
      </c>
      <c r="AC251">
        <f t="shared" si="51"/>
        <v>0</v>
      </c>
      <c r="AD251">
        <f t="shared" si="52"/>
        <v>0</v>
      </c>
      <c r="AE251">
        <f t="shared" si="53"/>
        <v>0</v>
      </c>
      <c r="AF251" s="38" t="str">
        <f t="shared" si="54"/>
        <v>SRSA</v>
      </c>
      <c r="AG251" s="38">
        <f t="shared" si="55"/>
        <v>0</v>
      </c>
      <c r="AH251" s="38">
        <f t="shared" si="56"/>
        <v>0</v>
      </c>
      <c r="AI251">
        <f t="shared" si="57"/>
        <v>1</v>
      </c>
      <c r="AJ251">
        <f t="shared" si="58"/>
        <v>1</v>
      </c>
      <c r="AK251" t="str">
        <f t="shared" si="59"/>
        <v>Initial</v>
      </c>
      <c r="AL251" t="str">
        <f t="shared" si="60"/>
        <v>SRSA</v>
      </c>
      <c r="AM251">
        <f t="shared" si="61"/>
        <v>0</v>
      </c>
      <c r="AN251">
        <f t="shared" si="62"/>
        <v>0</v>
      </c>
      <c r="AO251">
        <f t="shared" si="63"/>
        <v>0</v>
      </c>
    </row>
    <row r="252" spans="1:41" ht="12.75">
      <c r="A252">
        <v>3016770</v>
      </c>
      <c r="B252">
        <v>528</v>
      </c>
      <c r="C252" t="s">
        <v>566</v>
      </c>
      <c r="D252" t="s">
        <v>365</v>
      </c>
      <c r="E252" t="s">
        <v>366</v>
      </c>
      <c r="F252" s="35">
        <v>59917</v>
      </c>
      <c r="G252" s="3" t="s">
        <v>44</v>
      </c>
      <c r="H252">
        <v>4062972502</v>
      </c>
      <c r="I252" s="4">
        <v>7</v>
      </c>
      <c r="J252" s="4" t="s">
        <v>45</v>
      </c>
      <c r="K252" t="s">
        <v>46</v>
      </c>
      <c r="L252" s="36"/>
      <c r="M252" s="36">
        <v>347</v>
      </c>
      <c r="N252" s="36" t="s">
        <v>45</v>
      </c>
      <c r="O252" s="36" t="s">
        <v>45</v>
      </c>
      <c r="P252" s="37">
        <v>13.984168865</v>
      </c>
      <c r="Q252" t="s">
        <v>46</v>
      </c>
      <c r="R252" t="s">
        <v>46</v>
      </c>
      <c r="S252" t="s">
        <v>45</v>
      </c>
      <c r="T252" t="s">
        <v>46</v>
      </c>
      <c r="U252" s="36"/>
      <c r="V252" s="36">
        <v>15793</v>
      </c>
      <c r="W252" s="36">
        <v>1354</v>
      </c>
      <c r="X252" s="36">
        <v>2513</v>
      </c>
      <c r="Y252" s="36">
        <v>3246</v>
      </c>
      <c r="Z252">
        <f t="shared" si="48"/>
        <v>1</v>
      </c>
      <c r="AA252">
        <f t="shared" si="49"/>
        <v>1</v>
      </c>
      <c r="AB252">
        <f t="shared" si="50"/>
        <v>0</v>
      </c>
      <c r="AC252">
        <f t="shared" si="51"/>
        <v>0</v>
      </c>
      <c r="AD252">
        <f t="shared" si="52"/>
        <v>0</v>
      </c>
      <c r="AE252">
        <f t="shared" si="53"/>
        <v>0</v>
      </c>
      <c r="AF252" s="38" t="str">
        <f t="shared" si="54"/>
        <v>SRSA</v>
      </c>
      <c r="AG252" s="38">
        <f t="shared" si="55"/>
        <v>0</v>
      </c>
      <c r="AH252" s="38">
        <f t="shared" si="56"/>
        <v>0</v>
      </c>
      <c r="AI252">
        <f t="shared" si="57"/>
        <v>1</v>
      </c>
      <c r="AJ252">
        <f t="shared" si="58"/>
        <v>0</v>
      </c>
      <c r="AK252">
        <f t="shared" si="59"/>
        <v>0</v>
      </c>
      <c r="AL252">
        <f t="shared" si="60"/>
        <v>0</v>
      </c>
      <c r="AM252">
        <f t="shared" si="61"/>
        <v>0</v>
      </c>
      <c r="AN252">
        <f t="shared" si="62"/>
        <v>0</v>
      </c>
      <c r="AO252">
        <f t="shared" si="63"/>
        <v>0</v>
      </c>
    </row>
    <row r="253" spans="1:41" ht="12.75">
      <c r="A253">
        <v>3016810</v>
      </c>
      <c r="B253">
        <v>1221</v>
      </c>
      <c r="C253" t="s">
        <v>567</v>
      </c>
      <c r="D253" t="s">
        <v>568</v>
      </c>
      <c r="E253" t="s">
        <v>569</v>
      </c>
      <c r="F253" s="35">
        <v>59639</v>
      </c>
      <c r="G253" s="3" t="s">
        <v>44</v>
      </c>
      <c r="H253">
        <v>4063624201</v>
      </c>
      <c r="I253" s="4">
        <v>7</v>
      </c>
      <c r="J253" s="4" t="s">
        <v>45</v>
      </c>
      <c r="K253" t="s">
        <v>46</v>
      </c>
      <c r="L253" s="36"/>
      <c r="M253" s="36">
        <v>217</v>
      </c>
      <c r="N253" s="36" t="s">
        <v>46</v>
      </c>
      <c r="O253" s="36" t="s">
        <v>45</v>
      </c>
      <c r="P253" s="37">
        <v>28.947368421</v>
      </c>
      <c r="Q253" t="s">
        <v>45</v>
      </c>
      <c r="R253" t="s">
        <v>46</v>
      </c>
      <c r="S253" t="s">
        <v>45</v>
      </c>
      <c r="T253" t="s">
        <v>46</v>
      </c>
      <c r="U253" s="36"/>
      <c r="V253" s="36">
        <v>26484</v>
      </c>
      <c r="W253" s="36">
        <v>5158</v>
      </c>
      <c r="X253" s="36">
        <v>4784</v>
      </c>
      <c r="Y253" s="36">
        <v>2410</v>
      </c>
      <c r="Z253">
        <f t="shared" si="48"/>
        <v>1</v>
      </c>
      <c r="AA253">
        <f t="shared" si="49"/>
        <v>1</v>
      </c>
      <c r="AB253">
        <f t="shared" si="50"/>
        <v>0</v>
      </c>
      <c r="AC253">
        <f t="shared" si="51"/>
        <v>0</v>
      </c>
      <c r="AD253">
        <f t="shared" si="52"/>
        <v>0</v>
      </c>
      <c r="AE253">
        <f t="shared" si="53"/>
        <v>0</v>
      </c>
      <c r="AF253" s="38" t="str">
        <f t="shared" si="54"/>
        <v>SRSA</v>
      </c>
      <c r="AG253" s="38">
        <f t="shared" si="55"/>
        <v>0</v>
      </c>
      <c r="AH253" s="38">
        <f t="shared" si="56"/>
        <v>0</v>
      </c>
      <c r="AI253">
        <f t="shared" si="57"/>
        <v>1</v>
      </c>
      <c r="AJ253">
        <f t="shared" si="58"/>
        <v>1</v>
      </c>
      <c r="AK253" t="str">
        <f t="shared" si="59"/>
        <v>Initial</v>
      </c>
      <c r="AL253" t="str">
        <f t="shared" si="60"/>
        <v>SRSA</v>
      </c>
      <c r="AM253">
        <f t="shared" si="61"/>
        <v>0</v>
      </c>
      <c r="AN253">
        <f t="shared" si="62"/>
        <v>0</v>
      </c>
      <c r="AO253">
        <f t="shared" si="63"/>
        <v>0</v>
      </c>
    </row>
    <row r="254" spans="1:41" ht="12.75">
      <c r="A254">
        <v>3008400</v>
      </c>
      <c r="B254">
        <v>216</v>
      </c>
      <c r="C254" t="s">
        <v>305</v>
      </c>
      <c r="D254" t="s">
        <v>306</v>
      </c>
      <c r="E254" t="s">
        <v>307</v>
      </c>
      <c r="F254" s="35">
        <v>59339</v>
      </c>
      <c r="G254" s="3" t="s">
        <v>44</v>
      </c>
      <c r="H254">
        <v>4065847592</v>
      </c>
      <c r="I254" s="4">
        <v>7</v>
      </c>
      <c r="J254" s="4" t="s">
        <v>45</v>
      </c>
      <c r="K254" t="s">
        <v>46</v>
      </c>
      <c r="L254" s="36"/>
      <c r="M254" s="36">
        <v>8</v>
      </c>
      <c r="N254" s="36" t="s">
        <v>45</v>
      </c>
      <c r="O254" s="36" t="s">
        <v>45</v>
      </c>
      <c r="P254" s="37">
        <v>47.169811321</v>
      </c>
      <c r="Q254" t="s">
        <v>45</v>
      </c>
      <c r="R254" t="s">
        <v>46</v>
      </c>
      <c r="S254" t="s">
        <v>45</v>
      </c>
      <c r="T254" t="s">
        <v>46</v>
      </c>
      <c r="U254" s="36"/>
      <c r="V254" s="36">
        <v>6947</v>
      </c>
      <c r="W254" s="36">
        <v>1722</v>
      </c>
      <c r="X254" s="36">
        <v>1435</v>
      </c>
      <c r="Y254" s="36">
        <v>684</v>
      </c>
      <c r="Z254">
        <f t="shared" si="48"/>
        <v>1</v>
      </c>
      <c r="AA254">
        <f t="shared" si="49"/>
        <v>1</v>
      </c>
      <c r="AB254">
        <f t="shared" si="50"/>
        <v>0</v>
      </c>
      <c r="AC254">
        <f t="shared" si="51"/>
        <v>0</v>
      </c>
      <c r="AD254">
        <f t="shared" si="52"/>
        <v>0</v>
      </c>
      <c r="AE254">
        <f t="shared" si="53"/>
        <v>0</v>
      </c>
      <c r="AF254" s="38" t="str">
        <f t="shared" si="54"/>
        <v>SRSA</v>
      </c>
      <c r="AG254" s="38">
        <f t="shared" si="55"/>
        <v>0</v>
      </c>
      <c r="AH254" s="38">
        <f t="shared" si="56"/>
        <v>0</v>
      </c>
      <c r="AI254">
        <f t="shared" si="57"/>
        <v>1</v>
      </c>
      <c r="AJ254">
        <f t="shared" si="58"/>
        <v>1</v>
      </c>
      <c r="AK254" t="str">
        <f t="shared" si="59"/>
        <v>Initial</v>
      </c>
      <c r="AL254" t="str">
        <f t="shared" si="60"/>
        <v>SRSA</v>
      </c>
      <c r="AM254">
        <f t="shared" si="61"/>
        <v>0</v>
      </c>
      <c r="AN254">
        <f t="shared" si="62"/>
        <v>0</v>
      </c>
      <c r="AO254">
        <f t="shared" si="63"/>
        <v>0</v>
      </c>
    </row>
    <row r="255" spans="1:41" ht="12.75">
      <c r="A255">
        <v>3016880</v>
      </c>
      <c r="B255">
        <v>612</v>
      </c>
      <c r="C255" t="s">
        <v>1024</v>
      </c>
      <c r="D255" t="s">
        <v>1025</v>
      </c>
      <c r="E255" t="s">
        <v>668</v>
      </c>
      <c r="F255" s="35">
        <v>59047</v>
      </c>
      <c r="G255" s="3" t="s">
        <v>44</v>
      </c>
      <c r="H255">
        <v>4062220863</v>
      </c>
      <c r="I255" s="4">
        <v>6</v>
      </c>
      <c r="J255" s="4" t="s">
        <v>46</v>
      </c>
      <c r="K255" t="s">
        <v>46</v>
      </c>
      <c r="L255" s="36"/>
      <c r="M255" s="36">
        <v>914</v>
      </c>
      <c r="N255" s="36" t="s">
        <v>45</v>
      </c>
      <c r="O255" s="36" t="s">
        <v>46</v>
      </c>
      <c r="P255" s="37">
        <v>15.865751335</v>
      </c>
      <c r="Q255" t="s">
        <v>46</v>
      </c>
      <c r="R255" t="s">
        <v>46</v>
      </c>
      <c r="S255" t="s">
        <v>45</v>
      </c>
      <c r="T255" t="s">
        <v>46</v>
      </c>
      <c r="U255" s="36"/>
      <c r="V255" s="36">
        <v>109363</v>
      </c>
      <c r="W255" s="36">
        <v>11663</v>
      </c>
      <c r="X255" s="36">
        <v>13648</v>
      </c>
      <c r="Y255" s="36">
        <v>11894</v>
      </c>
      <c r="Z255">
        <f t="shared" si="48"/>
        <v>0</v>
      </c>
      <c r="AA255">
        <f t="shared" si="49"/>
        <v>1</v>
      </c>
      <c r="AB255">
        <f t="shared" si="50"/>
        <v>0</v>
      </c>
      <c r="AC255">
        <f t="shared" si="51"/>
        <v>0</v>
      </c>
      <c r="AD255">
        <f t="shared" si="52"/>
        <v>0</v>
      </c>
      <c r="AE255">
        <f t="shared" si="53"/>
        <v>0</v>
      </c>
      <c r="AF255" s="38">
        <f t="shared" si="54"/>
        <v>0</v>
      </c>
      <c r="AG255" s="38">
        <f t="shared" si="55"/>
        <v>0</v>
      </c>
      <c r="AH255" s="38">
        <f t="shared" si="56"/>
        <v>0</v>
      </c>
      <c r="AI255">
        <f t="shared" si="57"/>
        <v>1</v>
      </c>
      <c r="AJ255">
        <f t="shared" si="58"/>
        <v>0</v>
      </c>
      <c r="AK255">
        <f t="shared" si="59"/>
        <v>0</v>
      </c>
      <c r="AL255">
        <f t="shared" si="60"/>
        <v>0</v>
      </c>
      <c r="AM255">
        <f t="shared" si="61"/>
        <v>0</v>
      </c>
      <c r="AN255">
        <f t="shared" si="62"/>
        <v>0</v>
      </c>
      <c r="AO255">
        <f t="shared" si="63"/>
        <v>0</v>
      </c>
    </row>
    <row r="256" spans="1:41" ht="12.75">
      <c r="A256">
        <v>3016930</v>
      </c>
      <c r="B256">
        <v>36</v>
      </c>
      <c r="C256" t="s">
        <v>570</v>
      </c>
      <c r="D256" t="s">
        <v>571</v>
      </c>
      <c r="E256" t="s">
        <v>572</v>
      </c>
      <c r="F256" s="35">
        <v>59535</v>
      </c>
      <c r="G256" s="3" t="s">
        <v>44</v>
      </c>
      <c r="H256">
        <v>4063573885</v>
      </c>
      <c r="I256" s="4">
        <v>7</v>
      </c>
      <c r="J256" s="4" t="s">
        <v>45</v>
      </c>
      <c r="K256" t="s">
        <v>46</v>
      </c>
      <c r="L256" s="36"/>
      <c r="M256" s="36">
        <v>1</v>
      </c>
      <c r="N256" s="36" t="s">
        <v>45</v>
      </c>
      <c r="O256" s="36" t="s">
        <v>45</v>
      </c>
      <c r="P256" s="37">
        <v>33.333333333</v>
      </c>
      <c r="Q256" t="s">
        <v>45</v>
      </c>
      <c r="R256" t="s">
        <v>46</v>
      </c>
      <c r="S256" t="s">
        <v>45</v>
      </c>
      <c r="T256" t="s">
        <v>46</v>
      </c>
      <c r="U256" s="36"/>
      <c r="V256" s="36">
        <v>274</v>
      </c>
      <c r="W256" s="36">
        <v>0</v>
      </c>
      <c r="X256" s="36">
        <v>17</v>
      </c>
      <c r="Y256" s="36">
        <v>533</v>
      </c>
      <c r="Z256">
        <f t="shared" si="48"/>
        <v>1</v>
      </c>
      <c r="AA256">
        <f t="shared" si="49"/>
        <v>1</v>
      </c>
      <c r="AB256">
        <f t="shared" si="50"/>
        <v>0</v>
      </c>
      <c r="AC256">
        <f t="shared" si="51"/>
        <v>0</v>
      </c>
      <c r="AD256">
        <f t="shared" si="52"/>
        <v>0</v>
      </c>
      <c r="AE256">
        <f t="shared" si="53"/>
        <v>0</v>
      </c>
      <c r="AF256" s="38" t="str">
        <f t="shared" si="54"/>
        <v>SRSA</v>
      </c>
      <c r="AG256" s="38">
        <f t="shared" si="55"/>
        <v>0</v>
      </c>
      <c r="AH256" s="38">
        <f t="shared" si="56"/>
        <v>0</v>
      </c>
      <c r="AI256">
        <f t="shared" si="57"/>
        <v>1</v>
      </c>
      <c r="AJ256">
        <f t="shared" si="58"/>
        <v>1</v>
      </c>
      <c r="AK256" t="str">
        <f t="shared" si="59"/>
        <v>Initial</v>
      </c>
      <c r="AL256" t="str">
        <f t="shared" si="60"/>
        <v>SRSA</v>
      </c>
      <c r="AM256">
        <f t="shared" si="61"/>
        <v>0</v>
      </c>
      <c r="AN256">
        <f t="shared" si="62"/>
        <v>0</v>
      </c>
      <c r="AO256">
        <f t="shared" si="63"/>
        <v>0</v>
      </c>
    </row>
    <row r="257" spans="1:41" ht="12.75">
      <c r="A257">
        <v>3016950</v>
      </c>
      <c r="B257">
        <v>967</v>
      </c>
      <c r="C257" t="s">
        <v>1026</v>
      </c>
      <c r="D257" t="s">
        <v>1027</v>
      </c>
      <c r="E257" t="s">
        <v>172</v>
      </c>
      <c r="F257" s="35">
        <v>59101</v>
      </c>
      <c r="G257" s="3" t="s">
        <v>44</v>
      </c>
      <c r="H257">
        <v>4062526022</v>
      </c>
      <c r="I257" s="4">
        <v>4</v>
      </c>
      <c r="J257" s="4" t="s">
        <v>46</v>
      </c>
      <c r="K257" t="s">
        <v>46</v>
      </c>
      <c r="L257" s="36"/>
      <c r="M257" s="36">
        <v>1132</v>
      </c>
      <c r="N257" s="36" t="s">
        <v>46</v>
      </c>
      <c r="O257" s="36" t="s">
        <v>46</v>
      </c>
      <c r="P257" s="37">
        <v>8</v>
      </c>
      <c r="Q257" t="s">
        <v>46</v>
      </c>
      <c r="R257" t="s">
        <v>46</v>
      </c>
      <c r="S257" t="s">
        <v>46</v>
      </c>
      <c r="T257" t="s">
        <v>46</v>
      </c>
      <c r="U257" s="36"/>
      <c r="V257" s="36">
        <v>92048</v>
      </c>
      <c r="W257" s="36">
        <v>10794</v>
      </c>
      <c r="X257" s="36">
        <v>12679</v>
      </c>
      <c r="Y257" s="36">
        <v>11788</v>
      </c>
      <c r="Z257">
        <f t="shared" si="48"/>
        <v>0</v>
      </c>
      <c r="AA257">
        <f t="shared" si="49"/>
        <v>0</v>
      </c>
      <c r="AB257">
        <f t="shared" si="50"/>
        <v>0</v>
      </c>
      <c r="AC257">
        <f t="shared" si="51"/>
        <v>0</v>
      </c>
      <c r="AD257">
        <f t="shared" si="52"/>
        <v>0</v>
      </c>
      <c r="AE257">
        <f t="shared" si="53"/>
        <v>0</v>
      </c>
      <c r="AF257" s="38">
        <f t="shared" si="54"/>
        <v>0</v>
      </c>
      <c r="AG257" s="38">
        <f t="shared" si="55"/>
        <v>0</v>
      </c>
      <c r="AH257" s="38">
        <f t="shared" si="56"/>
        <v>0</v>
      </c>
      <c r="AI257">
        <f t="shared" si="57"/>
        <v>0</v>
      </c>
      <c r="AJ257">
        <f t="shared" si="58"/>
        <v>0</v>
      </c>
      <c r="AK257">
        <f t="shared" si="59"/>
        <v>0</v>
      </c>
      <c r="AL257">
        <f t="shared" si="60"/>
        <v>0</v>
      </c>
      <c r="AM257">
        <f t="shared" si="61"/>
        <v>0</v>
      </c>
      <c r="AN257">
        <f t="shared" si="62"/>
        <v>0</v>
      </c>
      <c r="AO257">
        <f t="shared" si="63"/>
        <v>0</v>
      </c>
    </row>
    <row r="258" spans="1:41" ht="12.75">
      <c r="A258">
        <v>3017010</v>
      </c>
      <c r="B258">
        <v>25</v>
      </c>
      <c r="C258" t="s">
        <v>573</v>
      </c>
      <c r="D258" t="s">
        <v>574</v>
      </c>
      <c r="E258" t="s">
        <v>575</v>
      </c>
      <c r="F258" s="35">
        <v>59050</v>
      </c>
      <c r="G258" s="3">
        <v>559</v>
      </c>
      <c r="H258">
        <v>4066392304</v>
      </c>
      <c r="I258" s="4">
        <v>7</v>
      </c>
      <c r="J258" s="4" t="s">
        <v>45</v>
      </c>
      <c r="K258" t="s">
        <v>46</v>
      </c>
      <c r="L258" s="36"/>
      <c r="M258" s="36">
        <v>313</v>
      </c>
      <c r="N258" s="36" t="s">
        <v>45</v>
      </c>
      <c r="O258" s="36" t="s">
        <v>45</v>
      </c>
      <c r="P258" s="37">
        <v>36.096256684</v>
      </c>
      <c r="Q258" t="s">
        <v>45</v>
      </c>
      <c r="R258" t="s">
        <v>46</v>
      </c>
      <c r="S258" t="s">
        <v>45</v>
      </c>
      <c r="T258" t="s">
        <v>46</v>
      </c>
      <c r="U258" s="36"/>
      <c r="V258" s="36">
        <v>80593</v>
      </c>
      <c r="W258" s="36">
        <v>12276</v>
      </c>
      <c r="X258" s="36">
        <v>8585</v>
      </c>
      <c r="Y258" s="36">
        <v>4648</v>
      </c>
      <c r="Z258">
        <f t="shared" si="48"/>
        <v>1</v>
      </c>
      <c r="AA258">
        <f t="shared" si="49"/>
        <v>1</v>
      </c>
      <c r="AB258">
        <f t="shared" si="50"/>
        <v>0</v>
      </c>
      <c r="AC258">
        <f t="shared" si="51"/>
        <v>0</v>
      </c>
      <c r="AD258">
        <f t="shared" si="52"/>
        <v>0</v>
      </c>
      <c r="AE258">
        <f t="shared" si="53"/>
        <v>0</v>
      </c>
      <c r="AF258" s="38" t="str">
        <f t="shared" si="54"/>
        <v>SRSA</v>
      </c>
      <c r="AG258" s="38">
        <f t="shared" si="55"/>
        <v>0</v>
      </c>
      <c r="AH258" s="38">
        <f t="shared" si="56"/>
        <v>0</v>
      </c>
      <c r="AI258">
        <f t="shared" si="57"/>
        <v>1</v>
      </c>
      <c r="AJ258">
        <f t="shared" si="58"/>
        <v>1</v>
      </c>
      <c r="AK258" t="str">
        <f t="shared" si="59"/>
        <v>Initial</v>
      </c>
      <c r="AL258" t="str">
        <f t="shared" si="60"/>
        <v>SRSA</v>
      </c>
      <c r="AM258">
        <f t="shared" si="61"/>
        <v>0</v>
      </c>
      <c r="AN258">
        <f t="shared" si="62"/>
        <v>0</v>
      </c>
      <c r="AO258">
        <f t="shared" si="63"/>
        <v>0</v>
      </c>
    </row>
    <row r="259" spans="1:41" ht="12.75">
      <c r="A259">
        <v>3017040</v>
      </c>
      <c r="B259">
        <v>1190</v>
      </c>
      <c r="C259" t="s">
        <v>576</v>
      </c>
      <c r="D259" t="s">
        <v>574</v>
      </c>
      <c r="E259" t="s">
        <v>575</v>
      </c>
      <c r="F259" s="35">
        <v>59050</v>
      </c>
      <c r="G259" s="3">
        <v>559</v>
      </c>
      <c r="H259">
        <v>4066392304</v>
      </c>
      <c r="I259" s="4">
        <v>7</v>
      </c>
      <c r="J259" s="4" t="s">
        <v>45</v>
      </c>
      <c r="K259" t="s">
        <v>46</v>
      </c>
      <c r="L259" s="36"/>
      <c r="M259" s="36">
        <v>150</v>
      </c>
      <c r="N259" s="36" t="s">
        <v>45</v>
      </c>
      <c r="O259" s="36" t="s">
        <v>45</v>
      </c>
      <c r="P259" s="37">
        <v>31.891891892</v>
      </c>
      <c r="Q259" t="s">
        <v>45</v>
      </c>
      <c r="R259" t="s">
        <v>46</v>
      </c>
      <c r="S259" t="s">
        <v>45</v>
      </c>
      <c r="T259" t="s">
        <v>46</v>
      </c>
      <c r="U259" s="36"/>
      <c r="V259" s="36">
        <v>29146</v>
      </c>
      <c r="W259" s="36">
        <v>4916</v>
      </c>
      <c r="X259" s="36">
        <v>3966</v>
      </c>
      <c r="Y259" s="36">
        <v>1959</v>
      </c>
      <c r="Z259">
        <f t="shared" si="48"/>
        <v>1</v>
      </c>
      <c r="AA259">
        <f t="shared" si="49"/>
        <v>1</v>
      </c>
      <c r="AB259">
        <f t="shared" si="50"/>
        <v>0</v>
      </c>
      <c r="AC259">
        <f t="shared" si="51"/>
        <v>0</v>
      </c>
      <c r="AD259">
        <f t="shared" si="52"/>
        <v>0</v>
      </c>
      <c r="AE259">
        <f t="shared" si="53"/>
        <v>0</v>
      </c>
      <c r="AF259" s="38" t="str">
        <f t="shared" si="54"/>
        <v>SRSA</v>
      </c>
      <c r="AG259" s="38">
        <f t="shared" si="55"/>
        <v>0</v>
      </c>
      <c r="AH259" s="38">
        <f t="shared" si="56"/>
        <v>0</v>
      </c>
      <c r="AI259">
        <f t="shared" si="57"/>
        <v>1</v>
      </c>
      <c r="AJ259">
        <f t="shared" si="58"/>
        <v>1</v>
      </c>
      <c r="AK259" t="str">
        <f t="shared" si="59"/>
        <v>Initial</v>
      </c>
      <c r="AL259" t="str">
        <f t="shared" si="60"/>
        <v>SRSA</v>
      </c>
      <c r="AM259">
        <f t="shared" si="61"/>
        <v>0</v>
      </c>
      <c r="AN259">
        <f t="shared" si="62"/>
        <v>0</v>
      </c>
      <c r="AO259">
        <f t="shared" si="63"/>
        <v>0</v>
      </c>
    </row>
    <row r="260" spans="1:41" ht="12.75">
      <c r="A260">
        <v>3017130</v>
      </c>
      <c r="B260">
        <v>588</v>
      </c>
      <c r="C260" t="s">
        <v>577</v>
      </c>
      <c r="D260" t="s">
        <v>578</v>
      </c>
      <c r="E260" t="s">
        <v>579</v>
      </c>
      <c r="F260" s="35">
        <v>59847</v>
      </c>
      <c r="G260" s="3" t="s">
        <v>44</v>
      </c>
      <c r="H260">
        <v>4062730451</v>
      </c>
      <c r="I260" s="4">
        <v>7</v>
      </c>
      <c r="J260" s="4" t="s">
        <v>45</v>
      </c>
      <c r="K260" t="s">
        <v>46</v>
      </c>
      <c r="L260" s="36"/>
      <c r="M260" s="36">
        <v>515</v>
      </c>
      <c r="N260" s="36" t="s">
        <v>46</v>
      </c>
      <c r="O260" s="36" t="s">
        <v>45</v>
      </c>
      <c r="P260" s="37">
        <v>6.640625</v>
      </c>
      <c r="Q260" t="s">
        <v>46</v>
      </c>
      <c r="R260" t="s">
        <v>45</v>
      </c>
      <c r="S260" t="s">
        <v>45</v>
      </c>
      <c r="T260" t="s">
        <v>46</v>
      </c>
      <c r="U260" s="36"/>
      <c r="V260" s="36">
        <v>58028</v>
      </c>
      <c r="W260" s="36">
        <v>6397</v>
      </c>
      <c r="X260" s="36">
        <v>7093</v>
      </c>
      <c r="Y260" s="36">
        <v>5943</v>
      </c>
      <c r="Z260">
        <f t="shared" si="48"/>
        <v>1</v>
      </c>
      <c r="AA260">
        <f t="shared" si="49"/>
        <v>1</v>
      </c>
      <c r="AB260">
        <f t="shared" si="50"/>
        <v>0</v>
      </c>
      <c r="AC260">
        <f t="shared" si="51"/>
        <v>0</v>
      </c>
      <c r="AD260">
        <f t="shared" si="52"/>
        <v>0</v>
      </c>
      <c r="AE260">
        <f t="shared" si="53"/>
        <v>0</v>
      </c>
      <c r="AF260" s="38" t="str">
        <f t="shared" si="54"/>
        <v>SRSA</v>
      </c>
      <c r="AG260" s="38">
        <f t="shared" si="55"/>
        <v>0</v>
      </c>
      <c r="AH260" s="38">
        <f t="shared" si="56"/>
        <v>0</v>
      </c>
      <c r="AI260">
        <f t="shared" si="57"/>
        <v>1</v>
      </c>
      <c r="AJ260">
        <f t="shared" si="58"/>
        <v>0</v>
      </c>
      <c r="AK260">
        <f t="shared" si="59"/>
        <v>0</v>
      </c>
      <c r="AL260">
        <f t="shared" si="60"/>
        <v>0</v>
      </c>
      <c r="AM260">
        <f t="shared" si="61"/>
        <v>0</v>
      </c>
      <c r="AN260">
        <f t="shared" si="62"/>
        <v>0</v>
      </c>
      <c r="AO260">
        <f t="shared" si="63"/>
        <v>0</v>
      </c>
    </row>
    <row r="261" spans="1:41" ht="12.75">
      <c r="A261">
        <v>3017170</v>
      </c>
      <c r="B261">
        <v>135</v>
      </c>
      <c r="C261" t="s">
        <v>580</v>
      </c>
      <c r="D261" t="s">
        <v>581</v>
      </c>
      <c r="E261" t="s">
        <v>582</v>
      </c>
      <c r="F261" s="35">
        <v>59460</v>
      </c>
      <c r="G261" s="3" t="s">
        <v>44</v>
      </c>
      <c r="H261">
        <v>4067394311</v>
      </c>
      <c r="I261" s="4">
        <v>7</v>
      </c>
      <c r="J261" s="4" t="s">
        <v>45</v>
      </c>
      <c r="K261" t="s">
        <v>46</v>
      </c>
      <c r="L261" s="36"/>
      <c r="M261" s="36">
        <v>3</v>
      </c>
      <c r="N261" s="36" t="s">
        <v>45</v>
      </c>
      <c r="O261" s="36" t="s">
        <v>45</v>
      </c>
      <c r="P261" s="37">
        <v>14.285714286</v>
      </c>
      <c r="Q261" t="s">
        <v>46</v>
      </c>
      <c r="R261" t="s">
        <v>45</v>
      </c>
      <c r="S261" t="s">
        <v>45</v>
      </c>
      <c r="T261" t="s">
        <v>46</v>
      </c>
      <c r="U261" s="36"/>
      <c r="V261" s="36">
        <v>2347</v>
      </c>
      <c r="W261" s="36">
        <v>96</v>
      </c>
      <c r="X261" s="36">
        <v>112</v>
      </c>
      <c r="Y261" s="36">
        <v>574</v>
      </c>
      <c r="Z261">
        <f aca="true" t="shared" si="64" ref="Z261:Z324">IF(OR(J261="YES",L261="YES"),1,0)</f>
        <v>1</v>
      </c>
      <c r="AA261">
        <f aca="true" t="shared" si="65" ref="AA261:AA324">IF(OR(M261&lt;600,N261="YES"),1,0)</f>
        <v>1</v>
      </c>
      <c r="AB261">
        <f aca="true" t="shared" si="66" ref="AB261:AB324">IF(AND(OR(J261="YES",L261="YES"),(Z261=0)),"Trouble",0)</f>
        <v>0</v>
      </c>
      <c r="AC261">
        <f aca="true" t="shared" si="67" ref="AC261:AC324">IF(AND(OR(M261&lt;600,N261="YES"),(AA261=0)),"Trouble",0)</f>
        <v>0</v>
      </c>
      <c r="AD261">
        <f aca="true" t="shared" si="68" ref="AD261:AD324">IF(AND(AND(J261="NO",L261="NO"),(O261="YES")),"Trouble",0)</f>
        <v>0</v>
      </c>
      <c r="AE261">
        <f aca="true" t="shared" si="69" ref="AE261:AE324">IF(AND(AND(M261&gt;=600,N261="NO"),(O261="YES")),"Trouble",0)</f>
        <v>0</v>
      </c>
      <c r="AF261" s="38" t="str">
        <f aca="true" t="shared" si="70" ref="AF261:AF324">IF(AND(Z261=1,AA261=1),"SRSA",0)</f>
        <v>SRSA</v>
      </c>
      <c r="AG261" s="38">
        <f aca="true" t="shared" si="71" ref="AG261:AG324">IF(AND(AF261=0,O261="YES"),"Trouble",0)</f>
        <v>0</v>
      </c>
      <c r="AH261" s="38">
        <f aca="true" t="shared" si="72" ref="AH261:AH324">IF(AND(AF261="SRSA",O261="NO"),"Trouble",0)</f>
        <v>0</v>
      </c>
      <c r="AI261">
        <f aca="true" t="shared" si="73" ref="AI261:AI324">IF(S261="YES",1,0)</f>
        <v>1</v>
      </c>
      <c r="AJ261">
        <f aca="true" t="shared" si="74" ref="AJ261:AJ324">IF(P261&gt;=20,1,0)</f>
        <v>0</v>
      </c>
      <c r="AK261">
        <f aca="true" t="shared" si="75" ref="AK261:AK324">IF(AND(AI261=1,AJ261=1),"Initial",0)</f>
        <v>0</v>
      </c>
      <c r="AL261">
        <f aca="true" t="shared" si="76" ref="AL261:AL324">IF(AND(AF261="SRSA",AK261="Initial"),"SRSA",0)</f>
        <v>0</v>
      </c>
      <c r="AM261">
        <f aca="true" t="shared" si="77" ref="AM261:AM324">IF(AND(AK261="Initial",AL261=0),"RLIS",0)</f>
        <v>0</v>
      </c>
      <c r="AN261">
        <f aca="true" t="shared" si="78" ref="AN261:AN324">IF(AND(AM261=0,U261="YES"),"Trouble",0)</f>
        <v>0</v>
      </c>
      <c r="AO261">
        <f aca="true" t="shared" si="79" ref="AO261:AO324">IF(AND(U261="NO",AM261="RLIS"),"Trouble",0)</f>
        <v>0</v>
      </c>
    </row>
    <row r="262" spans="1:41" ht="12.75">
      <c r="A262">
        <v>3017190</v>
      </c>
      <c r="B262">
        <v>741</v>
      </c>
      <c r="C262" t="s">
        <v>583</v>
      </c>
      <c r="D262" t="s">
        <v>584</v>
      </c>
      <c r="E262" t="s">
        <v>585</v>
      </c>
      <c r="F262" s="35">
        <v>59870</v>
      </c>
      <c r="G262" s="3" t="s">
        <v>44</v>
      </c>
      <c r="H262">
        <v>4067773314</v>
      </c>
      <c r="I262" s="4">
        <v>7</v>
      </c>
      <c r="J262" s="4" t="s">
        <v>45</v>
      </c>
      <c r="K262" t="s">
        <v>46</v>
      </c>
      <c r="L262" s="36"/>
      <c r="M262" s="36">
        <v>279</v>
      </c>
      <c r="N262" s="36" t="s">
        <v>46</v>
      </c>
      <c r="O262" s="36" t="s">
        <v>45</v>
      </c>
      <c r="P262" s="37">
        <v>20</v>
      </c>
      <c r="Q262" t="s">
        <v>45</v>
      </c>
      <c r="R262" t="s">
        <v>45</v>
      </c>
      <c r="S262" t="s">
        <v>45</v>
      </c>
      <c r="T262" t="s">
        <v>46</v>
      </c>
      <c r="U262" s="36"/>
      <c r="V262" s="36">
        <v>18669</v>
      </c>
      <c r="W262" s="36">
        <v>1705</v>
      </c>
      <c r="X262" s="36">
        <v>2384</v>
      </c>
      <c r="Y262" s="36">
        <v>2697</v>
      </c>
      <c r="Z262">
        <f t="shared" si="64"/>
        <v>1</v>
      </c>
      <c r="AA262">
        <f t="shared" si="65"/>
        <v>1</v>
      </c>
      <c r="AB262">
        <f t="shared" si="66"/>
        <v>0</v>
      </c>
      <c r="AC262">
        <f t="shared" si="67"/>
        <v>0</v>
      </c>
      <c r="AD262">
        <f t="shared" si="68"/>
        <v>0</v>
      </c>
      <c r="AE262">
        <f t="shared" si="69"/>
        <v>0</v>
      </c>
      <c r="AF262" s="38" t="str">
        <f t="shared" si="70"/>
        <v>SRSA</v>
      </c>
      <c r="AG262" s="38">
        <f t="shared" si="71"/>
        <v>0</v>
      </c>
      <c r="AH262" s="38">
        <f t="shared" si="72"/>
        <v>0</v>
      </c>
      <c r="AI262">
        <f t="shared" si="73"/>
        <v>1</v>
      </c>
      <c r="AJ262">
        <f t="shared" si="74"/>
        <v>1</v>
      </c>
      <c r="AK262" t="str">
        <f t="shared" si="75"/>
        <v>Initial</v>
      </c>
      <c r="AL262" t="str">
        <f t="shared" si="76"/>
        <v>SRSA</v>
      </c>
      <c r="AM262">
        <f t="shared" si="77"/>
        <v>0</v>
      </c>
      <c r="AN262">
        <f t="shared" si="78"/>
        <v>0</v>
      </c>
      <c r="AO262">
        <f t="shared" si="79"/>
        <v>0</v>
      </c>
    </row>
    <row r="263" spans="1:41" ht="12.75">
      <c r="A263">
        <v>3017340</v>
      </c>
      <c r="B263">
        <v>941</v>
      </c>
      <c r="C263" t="s">
        <v>586</v>
      </c>
      <c r="D263" t="s">
        <v>587</v>
      </c>
      <c r="E263" t="s">
        <v>400</v>
      </c>
      <c r="F263" s="35">
        <v>59225</v>
      </c>
      <c r="G263" s="3" t="s">
        <v>44</v>
      </c>
      <c r="H263">
        <v>4063925362</v>
      </c>
      <c r="I263" s="4">
        <v>7</v>
      </c>
      <c r="J263" s="4" t="s">
        <v>45</v>
      </c>
      <c r="K263" t="s">
        <v>46</v>
      </c>
      <c r="L263" s="36"/>
      <c r="M263" s="36">
        <v>32</v>
      </c>
      <c r="N263" s="36" t="s">
        <v>45</v>
      </c>
      <c r="O263" s="36" t="s">
        <v>45</v>
      </c>
      <c r="P263" s="37">
        <v>21.875</v>
      </c>
      <c r="Q263" t="s">
        <v>45</v>
      </c>
      <c r="R263" t="s">
        <v>45</v>
      </c>
      <c r="S263" t="s">
        <v>45</v>
      </c>
      <c r="T263" t="s">
        <v>46</v>
      </c>
      <c r="U263" s="36"/>
      <c r="V263" s="36">
        <v>2604</v>
      </c>
      <c r="W263" s="36">
        <v>0</v>
      </c>
      <c r="X263" s="36">
        <v>134</v>
      </c>
      <c r="Y263" s="36">
        <v>660</v>
      </c>
      <c r="Z263">
        <f t="shared" si="64"/>
        <v>1</v>
      </c>
      <c r="AA263">
        <f t="shared" si="65"/>
        <v>1</v>
      </c>
      <c r="AB263">
        <f t="shared" si="66"/>
        <v>0</v>
      </c>
      <c r="AC263">
        <f t="shared" si="67"/>
        <v>0</v>
      </c>
      <c r="AD263">
        <f t="shared" si="68"/>
        <v>0</v>
      </c>
      <c r="AE263">
        <f t="shared" si="69"/>
        <v>0</v>
      </c>
      <c r="AF263" s="38" t="str">
        <f t="shared" si="70"/>
        <v>SRSA</v>
      </c>
      <c r="AG263" s="38">
        <f t="shared" si="71"/>
        <v>0</v>
      </c>
      <c r="AH263" s="38">
        <f t="shared" si="72"/>
        <v>0</v>
      </c>
      <c r="AI263">
        <f t="shared" si="73"/>
        <v>1</v>
      </c>
      <c r="AJ263">
        <f t="shared" si="74"/>
        <v>1</v>
      </c>
      <c r="AK263" t="str">
        <f t="shared" si="75"/>
        <v>Initial</v>
      </c>
      <c r="AL263" t="str">
        <f t="shared" si="76"/>
        <v>SRSA</v>
      </c>
      <c r="AM263">
        <f t="shared" si="77"/>
        <v>0</v>
      </c>
      <c r="AN263">
        <f t="shared" si="78"/>
        <v>0</v>
      </c>
      <c r="AO263">
        <f t="shared" si="79"/>
        <v>0</v>
      </c>
    </row>
    <row r="264" spans="1:41" ht="12.75">
      <c r="A264">
        <v>3017370</v>
      </c>
      <c r="B264">
        <v>1231</v>
      </c>
      <c r="C264" t="s">
        <v>588</v>
      </c>
      <c r="D264" t="s">
        <v>589</v>
      </c>
      <c r="E264" t="s">
        <v>590</v>
      </c>
      <c r="F264" s="35">
        <v>59068</v>
      </c>
      <c r="G264" s="3" t="s">
        <v>44</v>
      </c>
      <c r="H264">
        <v>4064463875</v>
      </c>
      <c r="I264" s="4">
        <v>7</v>
      </c>
      <c r="J264" s="4" t="s">
        <v>45</v>
      </c>
      <c r="K264" t="s">
        <v>46</v>
      </c>
      <c r="L264" s="36"/>
      <c r="M264" s="36">
        <v>36</v>
      </c>
      <c r="N264" s="36" t="s">
        <v>45</v>
      </c>
      <c r="O264" s="36" t="s">
        <v>45</v>
      </c>
      <c r="P264" s="37">
        <v>4.1666666667</v>
      </c>
      <c r="Q264" t="s">
        <v>46</v>
      </c>
      <c r="R264" t="s">
        <v>45</v>
      </c>
      <c r="S264" t="s">
        <v>45</v>
      </c>
      <c r="T264" t="s">
        <v>46</v>
      </c>
      <c r="U264" s="36"/>
      <c r="V264" s="36">
        <v>2926</v>
      </c>
      <c r="W264" s="36">
        <v>0</v>
      </c>
      <c r="X264" s="36">
        <v>130</v>
      </c>
      <c r="Y264" s="36">
        <v>684</v>
      </c>
      <c r="Z264">
        <f t="shared" si="64"/>
        <v>1</v>
      </c>
      <c r="AA264">
        <f t="shared" si="65"/>
        <v>1</v>
      </c>
      <c r="AB264">
        <f t="shared" si="66"/>
        <v>0</v>
      </c>
      <c r="AC264">
        <f t="shared" si="67"/>
        <v>0</v>
      </c>
      <c r="AD264">
        <f t="shared" si="68"/>
        <v>0</v>
      </c>
      <c r="AE264">
        <f t="shared" si="69"/>
        <v>0</v>
      </c>
      <c r="AF264" s="38" t="str">
        <f t="shared" si="70"/>
        <v>SRSA</v>
      </c>
      <c r="AG264" s="38">
        <f t="shared" si="71"/>
        <v>0</v>
      </c>
      <c r="AH264" s="38">
        <f t="shared" si="72"/>
        <v>0</v>
      </c>
      <c r="AI264">
        <f t="shared" si="73"/>
        <v>1</v>
      </c>
      <c r="AJ264">
        <f t="shared" si="74"/>
        <v>0</v>
      </c>
      <c r="AK264">
        <f t="shared" si="75"/>
        <v>0</v>
      </c>
      <c r="AL264">
        <f t="shared" si="76"/>
        <v>0</v>
      </c>
      <c r="AM264">
        <f t="shared" si="77"/>
        <v>0</v>
      </c>
      <c r="AN264">
        <f t="shared" si="78"/>
        <v>0</v>
      </c>
      <c r="AO264">
        <f t="shared" si="79"/>
        <v>0</v>
      </c>
    </row>
    <row r="265" spans="1:41" ht="12.75">
      <c r="A265">
        <v>3017520</v>
      </c>
      <c r="B265">
        <v>370</v>
      </c>
      <c r="C265" t="s">
        <v>593</v>
      </c>
      <c r="G265"/>
      <c r="I265"/>
      <c r="L265" t="s">
        <v>45</v>
      </c>
      <c r="M265" s="36">
        <v>8</v>
      </c>
      <c r="N265" s="36" t="s">
        <v>46</v>
      </c>
      <c r="O265" s="36" t="s">
        <v>45</v>
      </c>
      <c r="U265"/>
      <c r="V265" s="36">
        <v>0</v>
      </c>
      <c r="W265" s="36">
        <v>0</v>
      </c>
      <c r="X265" s="36">
        <v>0</v>
      </c>
      <c r="Y265" s="36">
        <v>0</v>
      </c>
      <c r="Z265">
        <f t="shared" si="64"/>
        <v>1</v>
      </c>
      <c r="AA265">
        <f t="shared" si="65"/>
        <v>1</v>
      </c>
      <c r="AB265">
        <f t="shared" si="66"/>
        <v>0</v>
      </c>
      <c r="AC265">
        <f t="shared" si="67"/>
        <v>0</v>
      </c>
      <c r="AD265">
        <f t="shared" si="68"/>
        <v>0</v>
      </c>
      <c r="AE265">
        <f t="shared" si="69"/>
        <v>0</v>
      </c>
      <c r="AF265" s="38" t="str">
        <f t="shared" si="70"/>
        <v>SRSA</v>
      </c>
      <c r="AG265" s="38">
        <f t="shared" si="71"/>
        <v>0</v>
      </c>
      <c r="AH265" s="38">
        <f t="shared" si="72"/>
        <v>0</v>
      </c>
      <c r="AI265">
        <f t="shared" si="73"/>
        <v>0</v>
      </c>
      <c r="AJ265">
        <f t="shared" si="74"/>
        <v>0</v>
      </c>
      <c r="AK265">
        <f t="shared" si="75"/>
        <v>0</v>
      </c>
      <c r="AL265">
        <f t="shared" si="76"/>
        <v>0</v>
      </c>
      <c r="AM265">
        <f t="shared" si="77"/>
        <v>0</v>
      </c>
      <c r="AN265">
        <f t="shared" si="78"/>
        <v>0</v>
      </c>
      <c r="AO265">
        <f t="shared" si="79"/>
        <v>0</v>
      </c>
    </row>
    <row r="266" spans="1:41" ht="12.75">
      <c r="A266">
        <v>3017580</v>
      </c>
      <c r="B266">
        <v>659</v>
      </c>
      <c r="C266" t="s">
        <v>594</v>
      </c>
      <c r="D266" t="s">
        <v>595</v>
      </c>
      <c r="E266" t="s">
        <v>596</v>
      </c>
      <c r="F266" s="35">
        <v>59538</v>
      </c>
      <c r="G266" s="3" t="s">
        <v>44</v>
      </c>
      <c r="H266">
        <v>4066541871</v>
      </c>
      <c r="I266" s="4">
        <v>7</v>
      </c>
      <c r="J266" s="4" t="s">
        <v>45</v>
      </c>
      <c r="K266" t="s">
        <v>46</v>
      </c>
      <c r="L266" s="36"/>
      <c r="M266" s="36">
        <v>577</v>
      </c>
      <c r="N266" s="36" t="s">
        <v>45</v>
      </c>
      <c r="O266" s="36" t="s">
        <v>45</v>
      </c>
      <c r="P266" s="37">
        <v>17.88170564</v>
      </c>
      <c r="Q266" t="s">
        <v>46</v>
      </c>
      <c r="R266" t="s">
        <v>46</v>
      </c>
      <c r="S266" t="s">
        <v>45</v>
      </c>
      <c r="T266" t="s">
        <v>46</v>
      </c>
      <c r="U266" s="36"/>
      <c r="V266" s="36">
        <v>51348</v>
      </c>
      <c r="W266" s="36">
        <v>5923</v>
      </c>
      <c r="X266" s="36">
        <v>6793</v>
      </c>
      <c r="Y266" s="36">
        <v>6279</v>
      </c>
      <c r="Z266">
        <f t="shared" si="64"/>
        <v>1</v>
      </c>
      <c r="AA266">
        <f t="shared" si="65"/>
        <v>1</v>
      </c>
      <c r="AB266">
        <f t="shared" si="66"/>
        <v>0</v>
      </c>
      <c r="AC266">
        <f t="shared" si="67"/>
        <v>0</v>
      </c>
      <c r="AD266">
        <f t="shared" si="68"/>
        <v>0</v>
      </c>
      <c r="AE266">
        <f t="shared" si="69"/>
        <v>0</v>
      </c>
      <c r="AF266" s="38" t="str">
        <f t="shared" si="70"/>
        <v>SRSA</v>
      </c>
      <c r="AG266" s="38">
        <f t="shared" si="71"/>
        <v>0</v>
      </c>
      <c r="AH266" s="38">
        <f t="shared" si="72"/>
        <v>0</v>
      </c>
      <c r="AI266">
        <f t="shared" si="73"/>
        <v>1</v>
      </c>
      <c r="AJ266">
        <f t="shared" si="74"/>
        <v>0</v>
      </c>
      <c r="AK266">
        <f t="shared" si="75"/>
        <v>0</v>
      </c>
      <c r="AL266">
        <f t="shared" si="76"/>
        <v>0</v>
      </c>
      <c r="AM266">
        <f t="shared" si="77"/>
        <v>0</v>
      </c>
      <c r="AN266">
        <f t="shared" si="78"/>
        <v>0</v>
      </c>
      <c r="AO266">
        <f t="shared" si="79"/>
        <v>0</v>
      </c>
    </row>
    <row r="267" spans="1:41" ht="12.75">
      <c r="A267">
        <v>3017610</v>
      </c>
      <c r="B267">
        <v>347</v>
      </c>
      <c r="C267" t="s">
        <v>597</v>
      </c>
      <c r="D267" t="s">
        <v>598</v>
      </c>
      <c r="E267" t="s">
        <v>94</v>
      </c>
      <c r="F267" s="35">
        <v>59741</v>
      </c>
      <c r="G267" s="3">
        <v>425</v>
      </c>
      <c r="H267">
        <v>4062846460</v>
      </c>
      <c r="I267" s="4">
        <v>7</v>
      </c>
      <c r="J267" s="4" t="s">
        <v>45</v>
      </c>
      <c r="K267" t="s">
        <v>46</v>
      </c>
      <c r="L267" s="36"/>
      <c r="M267" s="36">
        <v>296</v>
      </c>
      <c r="N267" s="36" t="s">
        <v>46</v>
      </c>
      <c r="O267" s="36" t="s">
        <v>45</v>
      </c>
      <c r="P267" s="37">
        <v>14.945652174</v>
      </c>
      <c r="Q267" t="s">
        <v>46</v>
      </c>
      <c r="R267" t="s">
        <v>46</v>
      </c>
      <c r="S267" t="s">
        <v>45</v>
      </c>
      <c r="T267" t="s">
        <v>46</v>
      </c>
      <c r="U267" s="36"/>
      <c r="V267" s="36">
        <v>19131</v>
      </c>
      <c r="W267" s="36">
        <v>1571</v>
      </c>
      <c r="X267" s="36">
        <v>2554</v>
      </c>
      <c r="Y267" s="36">
        <v>3099</v>
      </c>
      <c r="Z267">
        <f t="shared" si="64"/>
        <v>1</v>
      </c>
      <c r="AA267">
        <f t="shared" si="65"/>
        <v>1</v>
      </c>
      <c r="AB267">
        <f t="shared" si="66"/>
        <v>0</v>
      </c>
      <c r="AC267">
        <f t="shared" si="67"/>
        <v>0</v>
      </c>
      <c r="AD267">
        <f t="shared" si="68"/>
        <v>0</v>
      </c>
      <c r="AE267">
        <f t="shared" si="69"/>
        <v>0</v>
      </c>
      <c r="AF267" s="38" t="str">
        <f t="shared" si="70"/>
        <v>SRSA</v>
      </c>
      <c r="AG267" s="38">
        <f t="shared" si="71"/>
        <v>0</v>
      </c>
      <c r="AH267" s="38">
        <f t="shared" si="72"/>
        <v>0</v>
      </c>
      <c r="AI267">
        <f t="shared" si="73"/>
        <v>1</v>
      </c>
      <c r="AJ267">
        <f t="shared" si="74"/>
        <v>0</v>
      </c>
      <c r="AK267">
        <f t="shared" si="75"/>
        <v>0</v>
      </c>
      <c r="AL267">
        <f t="shared" si="76"/>
        <v>0</v>
      </c>
      <c r="AM267">
        <f t="shared" si="77"/>
        <v>0</v>
      </c>
      <c r="AN267">
        <f t="shared" si="78"/>
        <v>0</v>
      </c>
      <c r="AO267">
        <f t="shared" si="79"/>
        <v>0</v>
      </c>
    </row>
    <row r="268" spans="1:41" ht="12.75">
      <c r="A268">
        <v>3017640</v>
      </c>
      <c r="B268">
        <v>348</v>
      </c>
      <c r="C268" t="s">
        <v>599</v>
      </c>
      <c r="D268" t="s">
        <v>598</v>
      </c>
      <c r="E268" t="s">
        <v>94</v>
      </c>
      <c r="F268" s="35">
        <v>59741</v>
      </c>
      <c r="G268" s="3">
        <v>425</v>
      </c>
      <c r="H268">
        <v>4062846460</v>
      </c>
      <c r="I268" s="4">
        <v>7</v>
      </c>
      <c r="J268" s="4" t="s">
        <v>45</v>
      </c>
      <c r="K268" t="s">
        <v>46</v>
      </c>
      <c r="L268" s="36"/>
      <c r="M268" s="36">
        <v>192</v>
      </c>
      <c r="N268" s="36" t="s">
        <v>46</v>
      </c>
      <c r="O268" s="36" t="s">
        <v>45</v>
      </c>
      <c r="P268" s="37">
        <v>12.840466926</v>
      </c>
      <c r="Q268" t="s">
        <v>46</v>
      </c>
      <c r="R268" t="s">
        <v>46</v>
      </c>
      <c r="S268" t="s">
        <v>45</v>
      </c>
      <c r="T268" t="s">
        <v>46</v>
      </c>
      <c r="U268" s="36"/>
      <c r="V268" s="36">
        <v>9616</v>
      </c>
      <c r="W268" s="36">
        <v>426</v>
      </c>
      <c r="X268" s="36">
        <v>1795</v>
      </c>
      <c r="Y268" s="36">
        <v>2762</v>
      </c>
      <c r="Z268">
        <f t="shared" si="64"/>
        <v>1</v>
      </c>
      <c r="AA268">
        <f t="shared" si="65"/>
        <v>1</v>
      </c>
      <c r="AB268">
        <f t="shared" si="66"/>
        <v>0</v>
      </c>
      <c r="AC268">
        <f t="shared" si="67"/>
        <v>0</v>
      </c>
      <c r="AD268">
        <f t="shared" si="68"/>
        <v>0</v>
      </c>
      <c r="AE268">
        <f t="shared" si="69"/>
        <v>0</v>
      </c>
      <c r="AF268" s="38" t="str">
        <f t="shared" si="70"/>
        <v>SRSA</v>
      </c>
      <c r="AG268" s="38">
        <f t="shared" si="71"/>
        <v>0</v>
      </c>
      <c r="AH268" s="38">
        <f t="shared" si="72"/>
        <v>0</v>
      </c>
      <c r="AI268">
        <f t="shared" si="73"/>
        <v>1</v>
      </c>
      <c r="AJ268">
        <f t="shared" si="74"/>
        <v>0</v>
      </c>
      <c r="AK268">
        <f t="shared" si="75"/>
        <v>0</v>
      </c>
      <c r="AL268">
        <f t="shared" si="76"/>
        <v>0</v>
      </c>
      <c r="AM268">
        <f t="shared" si="77"/>
        <v>0</v>
      </c>
      <c r="AN268">
        <f t="shared" si="78"/>
        <v>0</v>
      </c>
      <c r="AO268">
        <f t="shared" si="79"/>
        <v>0</v>
      </c>
    </row>
    <row r="269" spans="1:41" ht="12.75">
      <c r="A269">
        <v>3017700</v>
      </c>
      <c r="B269">
        <v>341</v>
      </c>
      <c r="C269" t="s">
        <v>600</v>
      </c>
      <c r="D269" t="s">
        <v>601</v>
      </c>
      <c r="E269" t="s">
        <v>602</v>
      </c>
      <c r="F269" s="35">
        <v>59925</v>
      </c>
      <c r="G269" s="3" t="s">
        <v>44</v>
      </c>
      <c r="H269">
        <v>4068542333</v>
      </c>
      <c r="I269" s="4">
        <v>7</v>
      </c>
      <c r="J269" s="4" t="s">
        <v>45</v>
      </c>
      <c r="K269" t="s">
        <v>46</v>
      </c>
      <c r="L269" s="36"/>
      <c r="M269" s="36">
        <v>108</v>
      </c>
      <c r="N269" s="36" t="s">
        <v>46</v>
      </c>
      <c r="O269" s="36" t="s">
        <v>45</v>
      </c>
      <c r="P269" s="37">
        <v>16.806722689</v>
      </c>
      <c r="Q269" t="s">
        <v>46</v>
      </c>
      <c r="R269" t="s">
        <v>46</v>
      </c>
      <c r="S269" t="s">
        <v>45</v>
      </c>
      <c r="T269" t="s">
        <v>46</v>
      </c>
      <c r="U269" s="36"/>
      <c r="V269" s="36">
        <v>7350</v>
      </c>
      <c r="W269" s="36">
        <v>798</v>
      </c>
      <c r="X269" s="36">
        <v>1080</v>
      </c>
      <c r="Y269" s="36">
        <v>1115</v>
      </c>
      <c r="Z269">
        <f t="shared" si="64"/>
        <v>1</v>
      </c>
      <c r="AA269">
        <f t="shared" si="65"/>
        <v>1</v>
      </c>
      <c r="AB269">
        <f t="shared" si="66"/>
        <v>0</v>
      </c>
      <c r="AC269">
        <f t="shared" si="67"/>
        <v>0</v>
      </c>
      <c r="AD269">
        <f t="shared" si="68"/>
        <v>0</v>
      </c>
      <c r="AE269">
        <f t="shared" si="69"/>
        <v>0</v>
      </c>
      <c r="AF269" s="38" t="str">
        <f t="shared" si="70"/>
        <v>SRSA</v>
      </c>
      <c r="AG269" s="38">
        <f t="shared" si="71"/>
        <v>0</v>
      </c>
      <c r="AH269" s="38">
        <f t="shared" si="72"/>
        <v>0</v>
      </c>
      <c r="AI269">
        <f t="shared" si="73"/>
        <v>1</v>
      </c>
      <c r="AJ269">
        <f t="shared" si="74"/>
        <v>0</v>
      </c>
      <c r="AK269">
        <f t="shared" si="75"/>
        <v>0</v>
      </c>
      <c r="AL269">
        <f t="shared" si="76"/>
        <v>0</v>
      </c>
      <c r="AM269">
        <f t="shared" si="77"/>
        <v>0</v>
      </c>
      <c r="AN269">
        <f t="shared" si="78"/>
        <v>0</v>
      </c>
      <c r="AO269">
        <f t="shared" si="79"/>
        <v>0</v>
      </c>
    </row>
    <row r="270" spans="1:41" ht="12.75">
      <c r="A270">
        <v>3006030</v>
      </c>
      <c r="B270">
        <v>530</v>
      </c>
      <c r="C270" t="s">
        <v>235</v>
      </c>
      <c r="D270" t="s">
        <v>236</v>
      </c>
      <c r="E270" t="s">
        <v>237</v>
      </c>
      <c r="F270" s="35">
        <v>59935</v>
      </c>
      <c r="G270" s="3" t="s">
        <v>44</v>
      </c>
      <c r="H270">
        <v>4062954688</v>
      </c>
      <c r="I270" s="4">
        <v>7</v>
      </c>
      <c r="J270" s="4" t="s">
        <v>45</v>
      </c>
      <c r="K270" t="s">
        <v>46</v>
      </c>
      <c r="L270" s="36"/>
      <c r="M270" s="36">
        <v>11</v>
      </c>
      <c r="N270" s="36" t="s">
        <v>45</v>
      </c>
      <c r="O270" s="36" t="s">
        <v>45</v>
      </c>
      <c r="P270" s="37">
        <v>20.833333333</v>
      </c>
      <c r="Q270" t="s">
        <v>45</v>
      </c>
      <c r="R270" t="s">
        <v>46</v>
      </c>
      <c r="S270" t="s">
        <v>45</v>
      </c>
      <c r="T270" t="s">
        <v>46</v>
      </c>
      <c r="U270" s="36"/>
      <c r="V270" s="36">
        <v>6551</v>
      </c>
      <c r="W270" s="36">
        <v>962</v>
      </c>
      <c r="X270" s="36">
        <v>692</v>
      </c>
      <c r="Y270" s="36">
        <v>709</v>
      </c>
      <c r="Z270">
        <f t="shared" si="64"/>
        <v>1</v>
      </c>
      <c r="AA270">
        <f t="shared" si="65"/>
        <v>1</v>
      </c>
      <c r="AB270">
        <f t="shared" si="66"/>
        <v>0</v>
      </c>
      <c r="AC270">
        <f t="shared" si="67"/>
        <v>0</v>
      </c>
      <c r="AD270">
        <f t="shared" si="68"/>
        <v>0</v>
      </c>
      <c r="AE270">
        <f t="shared" si="69"/>
        <v>0</v>
      </c>
      <c r="AF270" s="38" t="str">
        <f t="shared" si="70"/>
        <v>SRSA</v>
      </c>
      <c r="AG270" s="38">
        <f t="shared" si="71"/>
        <v>0</v>
      </c>
      <c r="AH270" s="38">
        <f t="shared" si="72"/>
        <v>0</v>
      </c>
      <c r="AI270">
        <f t="shared" si="73"/>
        <v>1</v>
      </c>
      <c r="AJ270">
        <f t="shared" si="74"/>
        <v>1</v>
      </c>
      <c r="AK270" t="str">
        <f t="shared" si="75"/>
        <v>Initial</v>
      </c>
      <c r="AL270" t="str">
        <f t="shared" si="76"/>
        <v>SRSA</v>
      </c>
      <c r="AM270">
        <f t="shared" si="77"/>
        <v>0</v>
      </c>
      <c r="AN270">
        <f t="shared" si="78"/>
        <v>0</v>
      </c>
      <c r="AO270">
        <f t="shared" si="79"/>
        <v>0</v>
      </c>
    </row>
    <row r="271" spans="1:41" ht="12.75">
      <c r="A271">
        <v>3018060</v>
      </c>
      <c r="B271">
        <v>875</v>
      </c>
      <c r="C271" t="s">
        <v>603</v>
      </c>
      <c r="D271" t="s">
        <v>604</v>
      </c>
      <c r="E271" t="s">
        <v>605</v>
      </c>
      <c r="F271" s="35">
        <v>59052</v>
      </c>
      <c r="G271" s="3" t="s">
        <v>44</v>
      </c>
      <c r="H271">
        <v>4069326187</v>
      </c>
      <c r="I271" s="4">
        <v>7</v>
      </c>
      <c r="J271" s="4" t="s">
        <v>45</v>
      </c>
      <c r="K271" t="s">
        <v>46</v>
      </c>
      <c r="L271" s="36"/>
      <c r="M271" s="36">
        <v>10</v>
      </c>
      <c r="N271" s="36" t="s">
        <v>45</v>
      </c>
      <c r="O271" s="36" t="s">
        <v>45</v>
      </c>
      <c r="P271" s="37">
        <v>5.2631578947</v>
      </c>
      <c r="Q271" t="s">
        <v>46</v>
      </c>
      <c r="R271" t="s">
        <v>46</v>
      </c>
      <c r="S271" t="s">
        <v>45</v>
      </c>
      <c r="T271" t="s">
        <v>46</v>
      </c>
      <c r="U271" s="36"/>
      <c r="V271" s="36">
        <v>944</v>
      </c>
      <c r="W271" s="36">
        <v>0</v>
      </c>
      <c r="X271" s="36">
        <v>96</v>
      </c>
      <c r="Y271" s="36">
        <v>590</v>
      </c>
      <c r="Z271">
        <f t="shared" si="64"/>
        <v>1</v>
      </c>
      <c r="AA271">
        <f t="shared" si="65"/>
        <v>1</v>
      </c>
      <c r="AB271">
        <f t="shared" si="66"/>
        <v>0</v>
      </c>
      <c r="AC271">
        <f t="shared" si="67"/>
        <v>0</v>
      </c>
      <c r="AD271">
        <f t="shared" si="68"/>
        <v>0</v>
      </c>
      <c r="AE271">
        <f t="shared" si="69"/>
        <v>0</v>
      </c>
      <c r="AF271" s="38" t="str">
        <f t="shared" si="70"/>
        <v>SRSA</v>
      </c>
      <c r="AG271" s="38">
        <f t="shared" si="71"/>
        <v>0</v>
      </c>
      <c r="AH271" s="38">
        <f t="shared" si="72"/>
        <v>0</v>
      </c>
      <c r="AI271">
        <f t="shared" si="73"/>
        <v>1</v>
      </c>
      <c r="AJ271">
        <f t="shared" si="74"/>
        <v>0</v>
      </c>
      <c r="AK271">
        <f t="shared" si="75"/>
        <v>0</v>
      </c>
      <c r="AL271">
        <f t="shared" si="76"/>
        <v>0</v>
      </c>
      <c r="AM271">
        <f t="shared" si="77"/>
        <v>0</v>
      </c>
      <c r="AN271">
        <f t="shared" si="78"/>
        <v>0</v>
      </c>
      <c r="AO271">
        <f t="shared" si="79"/>
        <v>0</v>
      </c>
    </row>
    <row r="272" spans="1:41" ht="12.75">
      <c r="A272">
        <v>3018170</v>
      </c>
      <c r="B272">
        <v>822</v>
      </c>
      <c r="C272" t="s">
        <v>606</v>
      </c>
      <c r="D272" t="s">
        <v>607</v>
      </c>
      <c r="E272" t="s">
        <v>608</v>
      </c>
      <c r="F272" s="35">
        <v>59247</v>
      </c>
      <c r="G272" s="3" t="s">
        <v>44</v>
      </c>
      <c r="H272">
        <v>4067892211</v>
      </c>
      <c r="I272" s="4">
        <v>7</v>
      </c>
      <c r="J272" s="4" t="s">
        <v>45</v>
      </c>
      <c r="K272" t="s">
        <v>46</v>
      </c>
      <c r="L272" s="36"/>
      <c r="M272" s="36">
        <v>96</v>
      </c>
      <c r="N272" s="36" t="s">
        <v>45</v>
      </c>
      <c r="O272" s="36" t="s">
        <v>45</v>
      </c>
      <c r="P272" s="37">
        <v>20.27972028</v>
      </c>
      <c r="Q272" t="s">
        <v>45</v>
      </c>
      <c r="R272" t="s">
        <v>46</v>
      </c>
      <c r="S272" t="s">
        <v>45</v>
      </c>
      <c r="T272" t="s">
        <v>46</v>
      </c>
      <c r="U272" s="36"/>
      <c r="V272" s="36">
        <v>18561</v>
      </c>
      <c r="W272" s="36">
        <v>3484</v>
      </c>
      <c r="X272" s="36">
        <v>3455</v>
      </c>
      <c r="Y272" s="36">
        <v>1668</v>
      </c>
      <c r="Z272">
        <f t="shared" si="64"/>
        <v>1</v>
      </c>
      <c r="AA272">
        <f t="shared" si="65"/>
        <v>1</v>
      </c>
      <c r="AB272">
        <f t="shared" si="66"/>
        <v>0</v>
      </c>
      <c r="AC272">
        <f t="shared" si="67"/>
        <v>0</v>
      </c>
      <c r="AD272">
        <f t="shared" si="68"/>
        <v>0</v>
      </c>
      <c r="AE272">
        <f t="shared" si="69"/>
        <v>0</v>
      </c>
      <c r="AF272" s="38" t="str">
        <f t="shared" si="70"/>
        <v>SRSA</v>
      </c>
      <c r="AG272" s="38">
        <f t="shared" si="71"/>
        <v>0</v>
      </c>
      <c r="AH272" s="38">
        <f t="shared" si="72"/>
        <v>0</v>
      </c>
      <c r="AI272">
        <f t="shared" si="73"/>
        <v>1</v>
      </c>
      <c r="AJ272">
        <f t="shared" si="74"/>
        <v>1</v>
      </c>
      <c r="AK272" t="str">
        <f t="shared" si="75"/>
        <v>Initial</v>
      </c>
      <c r="AL272" t="str">
        <f t="shared" si="76"/>
        <v>SRSA</v>
      </c>
      <c r="AM272">
        <f t="shared" si="77"/>
        <v>0</v>
      </c>
      <c r="AN272">
        <f t="shared" si="78"/>
        <v>0</v>
      </c>
      <c r="AO272">
        <f t="shared" si="79"/>
        <v>0</v>
      </c>
    </row>
    <row r="273" spans="1:41" ht="12.75">
      <c r="A273">
        <v>3018210</v>
      </c>
      <c r="B273">
        <v>844</v>
      </c>
      <c r="C273" t="s">
        <v>609</v>
      </c>
      <c r="D273" t="s">
        <v>124</v>
      </c>
      <c r="E273" t="s">
        <v>610</v>
      </c>
      <c r="F273" s="35">
        <v>59743</v>
      </c>
      <c r="G273" s="3" t="s">
        <v>44</v>
      </c>
      <c r="H273">
        <v>4068353801</v>
      </c>
      <c r="I273" s="4">
        <v>7</v>
      </c>
      <c r="J273" s="4" t="s">
        <v>45</v>
      </c>
      <c r="K273" t="s">
        <v>46</v>
      </c>
      <c r="L273" s="36"/>
      <c r="M273" s="36">
        <v>9</v>
      </c>
      <c r="N273" s="36" t="s">
        <v>46</v>
      </c>
      <c r="O273" s="36" t="s">
        <v>45</v>
      </c>
      <c r="P273" s="37">
        <v>16.666666667</v>
      </c>
      <c r="Q273" t="s">
        <v>46</v>
      </c>
      <c r="R273" t="s">
        <v>46</v>
      </c>
      <c r="S273" t="s">
        <v>45</v>
      </c>
      <c r="T273" t="s">
        <v>46</v>
      </c>
      <c r="U273" s="36"/>
      <c r="V273" s="36">
        <v>1350</v>
      </c>
      <c r="W273" s="36">
        <v>0</v>
      </c>
      <c r="X273" s="36">
        <v>50</v>
      </c>
      <c r="Y273" s="36">
        <v>574</v>
      </c>
      <c r="Z273">
        <f t="shared" si="64"/>
        <v>1</v>
      </c>
      <c r="AA273">
        <f t="shared" si="65"/>
        <v>1</v>
      </c>
      <c r="AB273">
        <f t="shared" si="66"/>
        <v>0</v>
      </c>
      <c r="AC273">
        <f t="shared" si="67"/>
        <v>0</v>
      </c>
      <c r="AD273">
        <f t="shared" si="68"/>
        <v>0</v>
      </c>
      <c r="AE273">
        <f t="shared" si="69"/>
        <v>0</v>
      </c>
      <c r="AF273" s="38" t="str">
        <f t="shared" si="70"/>
        <v>SRSA</v>
      </c>
      <c r="AG273" s="38">
        <f t="shared" si="71"/>
        <v>0</v>
      </c>
      <c r="AH273" s="38">
        <f t="shared" si="72"/>
        <v>0</v>
      </c>
      <c r="AI273">
        <f t="shared" si="73"/>
        <v>1</v>
      </c>
      <c r="AJ273">
        <f t="shared" si="74"/>
        <v>0</v>
      </c>
      <c r="AK273">
        <f t="shared" si="75"/>
        <v>0</v>
      </c>
      <c r="AL273">
        <f t="shared" si="76"/>
        <v>0</v>
      </c>
      <c r="AM273">
        <f t="shared" si="77"/>
        <v>0</v>
      </c>
      <c r="AN273">
        <f t="shared" si="78"/>
        <v>0</v>
      </c>
      <c r="AO273">
        <f t="shared" si="79"/>
        <v>0</v>
      </c>
    </row>
    <row r="274" spans="1:41" ht="12.75">
      <c r="A274">
        <v>3018240</v>
      </c>
      <c r="B274">
        <v>607</v>
      </c>
      <c r="C274" t="s">
        <v>611</v>
      </c>
      <c r="D274" t="s">
        <v>612</v>
      </c>
      <c r="E274" t="s">
        <v>613</v>
      </c>
      <c r="F274" s="35">
        <v>59054</v>
      </c>
      <c r="G274" s="3" t="s">
        <v>44</v>
      </c>
      <c r="H274">
        <v>4063582352</v>
      </c>
      <c r="I274" s="4">
        <v>7</v>
      </c>
      <c r="J274" s="4" t="s">
        <v>45</v>
      </c>
      <c r="K274" t="s">
        <v>46</v>
      </c>
      <c r="L274" s="36"/>
      <c r="M274" s="36">
        <v>47</v>
      </c>
      <c r="N274" s="36" t="s">
        <v>45</v>
      </c>
      <c r="O274" s="36" t="s">
        <v>45</v>
      </c>
      <c r="P274" s="37">
        <v>36.363636364</v>
      </c>
      <c r="Q274" t="s">
        <v>45</v>
      </c>
      <c r="R274" t="s">
        <v>46</v>
      </c>
      <c r="S274" t="s">
        <v>45</v>
      </c>
      <c r="T274" t="s">
        <v>46</v>
      </c>
      <c r="U274" s="36"/>
      <c r="V274" s="36">
        <v>5563</v>
      </c>
      <c r="W274" s="36">
        <v>655</v>
      </c>
      <c r="X274" s="36">
        <v>703</v>
      </c>
      <c r="Y274" s="36">
        <v>840</v>
      </c>
      <c r="Z274">
        <f t="shared" si="64"/>
        <v>1</v>
      </c>
      <c r="AA274">
        <f t="shared" si="65"/>
        <v>1</v>
      </c>
      <c r="AB274">
        <f t="shared" si="66"/>
        <v>0</v>
      </c>
      <c r="AC274">
        <f t="shared" si="67"/>
        <v>0</v>
      </c>
      <c r="AD274">
        <f t="shared" si="68"/>
        <v>0</v>
      </c>
      <c r="AE274">
        <f t="shared" si="69"/>
        <v>0</v>
      </c>
      <c r="AF274" s="38" t="str">
        <f t="shared" si="70"/>
        <v>SRSA</v>
      </c>
      <c r="AG274" s="38">
        <f t="shared" si="71"/>
        <v>0</v>
      </c>
      <c r="AH274" s="38">
        <f t="shared" si="72"/>
        <v>0</v>
      </c>
      <c r="AI274">
        <f t="shared" si="73"/>
        <v>1</v>
      </c>
      <c r="AJ274">
        <f t="shared" si="74"/>
        <v>1</v>
      </c>
      <c r="AK274" t="str">
        <f t="shared" si="75"/>
        <v>Initial</v>
      </c>
      <c r="AL274" t="str">
        <f t="shared" si="76"/>
        <v>SRSA</v>
      </c>
      <c r="AM274">
        <f t="shared" si="77"/>
        <v>0</v>
      </c>
      <c r="AN274">
        <f t="shared" si="78"/>
        <v>0</v>
      </c>
      <c r="AO274">
        <f t="shared" si="79"/>
        <v>0</v>
      </c>
    </row>
    <row r="275" spans="1:41" ht="12.75">
      <c r="A275">
        <v>3018270</v>
      </c>
      <c r="B275">
        <v>608</v>
      </c>
      <c r="C275" t="s">
        <v>614</v>
      </c>
      <c r="D275" t="s">
        <v>612</v>
      </c>
      <c r="E275" t="s">
        <v>613</v>
      </c>
      <c r="F275" s="35">
        <v>59054</v>
      </c>
      <c r="G275" s="3" t="s">
        <v>44</v>
      </c>
      <c r="H275">
        <v>4063582352</v>
      </c>
      <c r="I275" s="4">
        <v>7</v>
      </c>
      <c r="J275" s="4" t="s">
        <v>45</v>
      </c>
      <c r="K275" t="s">
        <v>46</v>
      </c>
      <c r="L275" s="36"/>
      <c r="M275" s="36">
        <v>27</v>
      </c>
      <c r="N275" s="36" t="s">
        <v>45</v>
      </c>
      <c r="O275" s="36" t="s">
        <v>45</v>
      </c>
      <c r="P275" s="37">
        <v>13.043478261</v>
      </c>
      <c r="Q275" t="s">
        <v>46</v>
      </c>
      <c r="R275" t="s">
        <v>45</v>
      </c>
      <c r="S275" t="s">
        <v>45</v>
      </c>
      <c r="T275" t="s">
        <v>46</v>
      </c>
      <c r="U275" s="36"/>
      <c r="V275" s="36">
        <v>3765</v>
      </c>
      <c r="W275" s="36">
        <v>602</v>
      </c>
      <c r="X275" s="36">
        <v>568</v>
      </c>
      <c r="Y275" s="36">
        <v>463</v>
      </c>
      <c r="Z275">
        <f t="shared" si="64"/>
        <v>1</v>
      </c>
      <c r="AA275">
        <f t="shared" si="65"/>
        <v>1</v>
      </c>
      <c r="AB275">
        <f t="shared" si="66"/>
        <v>0</v>
      </c>
      <c r="AC275">
        <f t="shared" si="67"/>
        <v>0</v>
      </c>
      <c r="AD275">
        <f t="shared" si="68"/>
        <v>0</v>
      </c>
      <c r="AE275">
        <f t="shared" si="69"/>
        <v>0</v>
      </c>
      <c r="AF275" s="38" t="str">
        <f t="shared" si="70"/>
        <v>SRSA</v>
      </c>
      <c r="AG275" s="38">
        <f t="shared" si="71"/>
        <v>0</v>
      </c>
      <c r="AH275" s="38">
        <f t="shared" si="72"/>
        <v>0</v>
      </c>
      <c r="AI275">
        <f t="shared" si="73"/>
        <v>1</v>
      </c>
      <c r="AJ275">
        <f t="shared" si="74"/>
        <v>0</v>
      </c>
      <c r="AK275">
        <f t="shared" si="75"/>
        <v>0</v>
      </c>
      <c r="AL275">
        <f t="shared" si="76"/>
        <v>0</v>
      </c>
      <c r="AM275">
        <f t="shared" si="77"/>
        <v>0</v>
      </c>
      <c r="AN275">
        <f t="shared" si="78"/>
        <v>0</v>
      </c>
      <c r="AO275">
        <f t="shared" si="79"/>
        <v>0</v>
      </c>
    </row>
    <row r="276" spans="1:41" ht="12.75">
      <c r="A276">
        <v>3018290</v>
      </c>
      <c r="B276">
        <v>868</v>
      </c>
      <c r="C276" t="s">
        <v>615</v>
      </c>
      <c r="D276" t="s">
        <v>616</v>
      </c>
      <c r="E276" t="s">
        <v>617</v>
      </c>
      <c r="F276" s="35">
        <v>59055</v>
      </c>
      <c r="G276" s="3" t="s">
        <v>44</v>
      </c>
      <c r="H276">
        <v>4069325993</v>
      </c>
      <c r="I276" s="4">
        <v>7</v>
      </c>
      <c r="J276" s="4" t="s">
        <v>45</v>
      </c>
      <c r="K276" t="s">
        <v>46</v>
      </c>
      <c r="L276" s="36"/>
      <c r="M276" s="36">
        <v>18</v>
      </c>
      <c r="N276" s="36" t="s">
        <v>45</v>
      </c>
      <c r="O276" s="36" t="s">
        <v>45</v>
      </c>
      <c r="P276" s="37">
        <v>31.578947368</v>
      </c>
      <c r="Q276" t="s">
        <v>45</v>
      </c>
      <c r="R276" t="s">
        <v>45</v>
      </c>
      <c r="S276" t="s">
        <v>45</v>
      </c>
      <c r="T276" t="s">
        <v>46</v>
      </c>
      <c r="U276" s="36"/>
      <c r="V276" s="36">
        <v>2899</v>
      </c>
      <c r="W276" s="36">
        <v>520</v>
      </c>
      <c r="X276" s="36">
        <v>441</v>
      </c>
      <c r="Y276" s="36">
        <v>660</v>
      </c>
      <c r="Z276">
        <f t="shared" si="64"/>
        <v>1</v>
      </c>
      <c r="AA276">
        <f t="shared" si="65"/>
        <v>1</v>
      </c>
      <c r="AB276">
        <f t="shared" si="66"/>
        <v>0</v>
      </c>
      <c r="AC276">
        <f t="shared" si="67"/>
        <v>0</v>
      </c>
      <c r="AD276">
        <f t="shared" si="68"/>
        <v>0</v>
      </c>
      <c r="AE276">
        <f t="shared" si="69"/>
        <v>0</v>
      </c>
      <c r="AF276" s="38" t="str">
        <f t="shared" si="70"/>
        <v>SRSA</v>
      </c>
      <c r="AG276" s="38">
        <f t="shared" si="71"/>
        <v>0</v>
      </c>
      <c r="AH276" s="38">
        <f t="shared" si="72"/>
        <v>0</v>
      </c>
      <c r="AI276">
        <f t="shared" si="73"/>
        <v>1</v>
      </c>
      <c r="AJ276">
        <f t="shared" si="74"/>
        <v>1</v>
      </c>
      <c r="AK276" t="str">
        <f t="shared" si="75"/>
        <v>Initial</v>
      </c>
      <c r="AL276" t="str">
        <f t="shared" si="76"/>
        <v>SRSA</v>
      </c>
      <c r="AM276">
        <f t="shared" si="77"/>
        <v>0</v>
      </c>
      <c r="AN276">
        <f t="shared" si="78"/>
        <v>0</v>
      </c>
      <c r="AO276">
        <f t="shared" si="79"/>
        <v>0</v>
      </c>
    </row>
    <row r="277" spans="1:41" ht="12.75">
      <c r="A277">
        <v>3021150</v>
      </c>
      <c r="B277">
        <v>684</v>
      </c>
      <c r="C277" t="s">
        <v>685</v>
      </c>
      <c r="D277" t="s">
        <v>686</v>
      </c>
      <c r="E277" t="s">
        <v>687</v>
      </c>
      <c r="F277" s="35">
        <v>59425</v>
      </c>
      <c r="G277" s="3">
        <v>2510</v>
      </c>
      <c r="H277">
        <v>4062783603</v>
      </c>
      <c r="I277" s="4">
        <v>7</v>
      </c>
      <c r="J277" s="4" t="s">
        <v>45</v>
      </c>
      <c r="K277" t="s">
        <v>45</v>
      </c>
      <c r="L277" s="36"/>
      <c r="M277" s="36">
        <v>12</v>
      </c>
      <c r="N277" s="36" t="s">
        <v>45</v>
      </c>
      <c r="O277" s="36" t="s">
        <v>45</v>
      </c>
      <c r="P277" s="37">
        <v>25</v>
      </c>
      <c r="Q277" t="s">
        <v>45</v>
      </c>
      <c r="R277" t="s">
        <v>45</v>
      </c>
      <c r="S277" t="s">
        <v>45</v>
      </c>
      <c r="T277" t="s">
        <v>46</v>
      </c>
      <c r="U277" s="36"/>
      <c r="V277" s="36">
        <v>703</v>
      </c>
      <c r="W277" s="36">
        <v>0</v>
      </c>
      <c r="X277" s="36">
        <v>54</v>
      </c>
      <c r="Y277" s="36">
        <v>545</v>
      </c>
      <c r="Z277">
        <f t="shared" si="64"/>
        <v>1</v>
      </c>
      <c r="AA277">
        <f t="shared" si="65"/>
        <v>1</v>
      </c>
      <c r="AB277">
        <f t="shared" si="66"/>
        <v>0</v>
      </c>
      <c r="AC277">
        <f t="shared" si="67"/>
        <v>0</v>
      </c>
      <c r="AD277">
        <f t="shared" si="68"/>
        <v>0</v>
      </c>
      <c r="AE277">
        <f t="shared" si="69"/>
        <v>0</v>
      </c>
      <c r="AF277" s="38" t="str">
        <f t="shared" si="70"/>
        <v>SRSA</v>
      </c>
      <c r="AG277" s="38">
        <f t="shared" si="71"/>
        <v>0</v>
      </c>
      <c r="AH277" s="38">
        <f t="shared" si="72"/>
        <v>0</v>
      </c>
      <c r="AI277">
        <f t="shared" si="73"/>
        <v>1</v>
      </c>
      <c r="AJ277">
        <f t="shared" si="74"/>
        <v>1</v>
      </c>
      <c r="AK277" t="str">
        <f t="shared" si="75"/>
        <v>Initial</v>
      </c>
      <c r="AL277" t="str">
        <f t="shared" si="76"/>
        <v>SRSA</v>
      </c>
      <c r="AM277">
        <f t="shared" si="77"/>
        <v>0</v>
      </c>
      <c r="AN277">
        <f t="shared" si="78"/>
        <v>0</v>
      </c>
      <c r="AO277">
        <f t="shared" si="79"/>
        <v>0</v>
      </c>
    </row>
    <row r="278" spans="1:41" ht="12.75">
      <c r="A278">
        <v>3018410</v>
      </c>
      <c r="B278">
        <v>172</v>
      </c>
      <c r="C278" t="s">
        <v>949</v>
      </c>
      <c r="D278" t="s">
        <v>950</v>
      </c>
      <c r="E278" t="s">
        <v>291</v>
      </c>
      <c r="F278" s="35">
        <v>59301</v>
      </c>
      <c r="G278" s="3" t="s">
        <v>44</v>
      </c>
      <c r="H278">
        <v>4062323840</v>
      </c>
      <c r="I278" s="4">
        <v>6</v>
      </c>
      <c r="J278" s="4" t="s">
        <v>46</v>
      </c>
      <c r="K278" t="s">
        <v>46</v>
      </c>
      <c r="L278" s="36"/>
      <c r="M278" s="36">
        <v>1058</v>
      </c>
      <c r="N278" s="36" t="s">
        <v>45</v>
      </c>
      <c r="O278" s="36" t="s">
        <v>46</v>
      </c>
      <c r="P278" s="37">
        <v>21.237585943</v>
      </c>
      <c r="Q278" t="s">
        <v>45</v>
      </c>
      <c r="R278" t="s">
        <v>46</v>
      </c>
      <c r="S278" t="s">
        <v>45</v>
      </c>
      <c r="T278" t="s">
        <v>46</v>
      </c>
      <c r="U278" s="36" t="s">
        <v>45</v>
      </c>
      <c r="V278" s="36">
        <v>119843</v>
      </c>
      <c r="W278" s="36">
        <v>14171</v>
      </c>
      <c r="X278" s="36">
        <v>14993</v>
      </c>
      <c r="Y278" s="36">
        <v>12681</v>
      </c>
      <c r="Z278">
        <f t="shared" si="64"/>
        <v>0</v>
      </c>
      <c r="AA278">
        <f t="shared" si="65"/>
        <v>1</v>
      </c>
      <c r="AB278">
        <f t="shared" si="66"/>
        <v>0</v>
      </c>
      <c r="AC278">
        <f t="shared" si="67"/>
        <v>0</v>
      </c>
      <c r="AD278">
        <f t="shared" si="68"/>
        <v>0</v>
      </c>
      <c r="AE278">
        <f t="shared" si="69"/>
        <v>0</v>
      </c>
      <c r="AF278" s="38">
        <f t="shared" si="70"/>
        <v>0</v>
      </c>
      <c r="AG278" s="38">
        <f t="shared" si="71"/>
        <v>0</v>
      </c>
      <c r="AH278" s="38">
        <f t="shared" si="72"/>
        <v>0</v>
      </c>
      <c r="AI278">
        <f t="shared" si="73"/>
        <v>1</v>
      </c>
      <c r="AJ278">
        <f t="shared" si="74"/>
        <v>1</v>
      </c>
      <c r="AK278" t="str">
        <f t="shared" si="75"/>
        <v>Initial</v>
      </c>
      <c r="AL278">
        <f t="shared" si="76"/>
        <v>0</v>
      </c>
      <c r="AM278" t="str">
        <f t="shared" si="77"/>
        <v>RLIS</v>
      </c>
      <c r="AN278">
        <f t="shared" si="78"/>
        <v>0</v>
      </c>
      <c r="AO278">
        <f t="shared" si="79"/>
        <v>0</v>
      </c>
    </row>
    <row r="279" spans="1:41" ht="12.75">
      <c r="A279">
        <v>3018570</v>
      </c>
      <c r="B279">
        <v>583</v>
      </c>
      <c r="C279" t="s">
        <v>1031</v>
      </c>
      <c r="D279" t="s">
        <v>1029</v>
      </c>
      <c r="E279" t="s">
        <v>326</v>
      </c>
      <c r="F279" s="35">
        <v>59801</v>
      </c>
      <c r="G279" s="3" t="s">
        <v>44</v>
      </c>
      <c r="H279">
        <v>4067282400</v>
      </c>
      <c r="I279" s="4" t="s">
        <v>1030</v>
      </c>
      <c r="J279" s="4" t="s">
        <v>46</v>
      </c>
      <c r="K279" t="s">
        <v>46</v>
      </c>
      <c r="L279" s="36"/>
      <c r="M279" s="36">
        <v>4845</v>
      </c>
      <c r="N279" s="36" t="s">
        <v>46</v>
      </c>
      <c r="O279" s="36" t="s">
        <v>46</v>
      </c>
      <c r="P279" s="37">
        <v>20.913751508</v>
      </c>
      <c r="Q279" t="s">
        <v>45</v>
      </c>
      <c r="R279" t="s">
        <v>46</v>
      </c>
      <c r="S279" t="s">
        <v>46</v>
      </c>
      <c r="T279" t="s">
        <v>46</v>
      </c>
      <c r="U279" s="36"/>
      <c r="V279" s="36">
        <v>623284</v>
      </c>
      <c r="W279" s="36">
        <v>71637</v>
      </c>
      <c r="X279" s="36">
        <v>76368</v>
      </c>
      <c r="Y279" s="36">
        <v>57928</v>
      </c>
      <c r="Z279">
        <f t="shared" si="64"/>
        <v>0</v>
      </c>
      <c r="AA279">
        <f t="shared" si="65"/>
        <v>0</v>
      </c>
      <c r="AB279">
        <f t="shared" si="66"/>
        <v>0</v>
      </c>
      <c r="AC279">
        <f t="shared" si="67"/>
        <v>0</v>
      </c>
      <c r="AD279">
        <f t="shared" si="68"/>
        <v>0</v>
      </c>
      <c r="AE279">
        <f t="shared" si="69"/>
        <v>0</v>
      </c>
      <c r="AF279" s="38">
        <f t="shared" si="70"/>
        <v>0</v>
      </c>
      <c r="AG279" s="38">
        <f t="shared" si="71"/>
        <v>0</v>
      </c>
      <c r="AH279" s="38">
        <f t="shared" si="72"/>
        <v>0</v>
      </c>
      <c r="AI279">
        <f t="shared" si="73"/>
        <v>0</v>
      </c>
      <c r="AJ279">
        <f t="shared" si="74"/>
        <v>1</v>
      </c>
      <c r="AK279">
        <f t="shared" si="75"/>
        <v>0</v>
      </c>
      <c r="AL279">
        <f t="shared" si="76"/>
        <v>0</v>
      </c>
      <c r="AM279">
        <f t="shared" si="77"/>
        <v>0</v>
      </c>
      <c r="AN279">
        <f t="shared" si="78"/>
        <v>0</v>
      </c>
      <c r="AO279">
        <f t="shared" si="79"/>
        <v>0</v>
      </c>
    </row>
    <row r="280" spans="1:41" ht="12.75">
      <c r="A280">
        <v>3018540</v>
      </c>
      <c r="B280">
        <v>584</v>
      </c>
      <c r="C280" t="s">
        <v>1028</v>
      </c>
      <c r="D280" t="s">
        <v>1029</v>
      </c>
      <c r="E280" t="s">
        <v>326</v>
      </c>
      <c r="F280" s="35">
        <v>59801</v>
      </c>
      <c r="G280" s="3" t="s">
        <v>44</v>
      </c>
      <c r="H280">
        <v>4067282400</v>
      </c>
      <c r="I280" s="4" t="s">
        <v>1030</v>
      </c>
      <c r="J280" s="4" t="s">
        <v>46</v>
      </c>
      <c r="K280" t="s">
        <v>46</v>
      </c>
      <c r="L280" s="36"/>
      <c r="M280" s="36">
        <v>3789</v>
      </c>
      <c r="N280" s="36" t="s">
        <v>46</v>
      </c>
      <c r="O280" s="36" t="s">
        <v>46</v>
      </c>
      <c r="P280" s="37">
        <v>10.93676815</v>
      </c>
      <c r="Q280" t="s">
        <v>46</v>
      </c>
      <c r="R280" t="s">
        <v>46</v>
      </c>
      <c r="S280" t="s">
        <v>46</v>
      </c>
      <c r="T280" t="s">
        <v>46</v>
      </c>
      <c r="U280" s="36"/>
      <c r="V280" s="36">
        <v>186348</v>
      </c>
      <c r="W280" s="36">
        <v>14042</v>
      </c>
      <c r="X280" s="36">
        <v>31158</v>
      </c>
      <c r="Y280" s="36">
        <v>38116</v>
      </c>
      <c r="Z280">
        <f t="shared" si="64"/>
        <v>0</v>
      </c>
      <c r="AA280">
        <f t="shared" si="65"/>
        <v>0</v>
      </c>
      <c r="AB280">
        <f t="shared" si="66"/>
        <v>0</v>
      </c>
      <c r="AC280">
        <f t="shared" si="67"/>
        <v>0</v>
      </c>
      <c r="AD280">
        <f t="shared" si="68"/>
        <v>0</v>
      </c>
      <c r="AE280">
        <f t="shared" si="69"/>
        <v>0</v>
      </c>
      <c r="AF280" s="38">
        <f t="shared" si="70"/>
        <v>0</v>
      </c>
      <c r="AG280" s="38">
        <f t="shared" si="71"/>
        <v>0</v>
      </c>
      <c r="AH280" s="38">
        <f t="shared" si="72"/>
        <v>0</v>
      </c>
      <c r="AI280">
        <f t="shared" si="73"/>
        <v>0</v>
      </c>
      <c r="AJ280">
        <f t="shared" si="74"/>
        <v>0</v>
      </c>
      <c r="AK280">
        <f t="shared" si="75"/>
        <v>0</v>
      </c>
      <c r="AL280">
        <f t="shared" si="76"/>
        <v>0</v>
      </c>
      <c r="AM280">
        <f t="shared" si="77"/>
        <v>0</v>
      </c>
      <c r="AN280">
        <f t="shared" si="78"/>
        <v>0</v>
      </c>
      <c r="AO280">
        <f t="shared" si="79"/>
        <v>0</v>
      </c>
    </row>
    <row r="281" spans="1:41" ht="12.75">
      <c r="A281">
        <v>3018660</v>
      </c>
      <c r="B281">
        <v>852</v>
      </c>
      <c r="C281" t="s">
        <v>618</v>
      </c>
      <c r="D281" t="s">
        <v>435</v>
      </c>
      <c r="E281" t="s">
        <v>619</v>
      </c>
      <c r="F281" s="35">
        <v>59057</v>
      </c>
      <c r="G281" s="3" t="s">
        <v>44</v>
      </c>
      <c r="H281">
        <v>4066693218</v>
      </c>
      <c r="I281" s="4">
        <v>7</v>
      </c>
      <c r="J281" s="4" t="s">
        <v>45</v>
      </c>
      <c r="K281" t="s">
        <v>46</v>
      </c>
      <c r="L281" s="36"/>
      <c r="M281" s="36">
        <v>9</v>
      </c>
      <c r="N281" s="36" t="s">
        <v>46</v>
      </c>
      <c r="O281" s="36" t="s">
        <v>45</v>
      </c>
      <c r="P281" s="37">
        <v>14.285714286</v>
      </c>
      <c r="Q281" t="s">
        <v>46</v>
      </c>
      <c r="R281" t="s">
        <v>46</v>
      </c>
      <c r="S281" t="s">
        <v>45</v>
      </c>
      <c r="T281" t="s">
        <v>46</v>
      </c>
      <c r="U281" s="36"/>
      <c r="V281" s="36">
        <v>1306</v>
      </c>
      <c r="W281" s="36">
        <v>0</v>
      </c>
      <c r="X281" s="36">
        <v>21</v>
      </c>
      <c r="Y281" s="36">
        <v>553</v>
      </c>
      <c r="Z281">
        <f t="shared" si="64"/>
        <v>1</v>
      </c>
      <c r="AA281">
        <f t="shared" si="65"/>
        <v>1</v>
      </c>
      <c r="AB281">
        <f t="shared" si="66"/>
        <v>0</v>
      </c>
      <c r="AC281">
        <f t="shared" si="67"/>
        <v>0</v>
      </c>
      <c r="AD281">
        <f t="shared" si="68"/>
        <v>0</v>
      </c>
      <c r="AE281">
        <f t="shared" si="69"/>
        <v>0</v>
      </c>
      <c r="AF281" s="38" t="str">
        <f t="shared" si="70"/>
        <v>SRSA</v>
      </c>
      <c r="AG281" s="38">
        <f t="shared" si="71"/>
        <v>0</v>
      </c>
      <c r="AH281" s="38">
        <f t="shared" si="72"/>
        <v>0</v>
      </c>
      <c r="AI281">
        <f t="shared" si="73"/>
        <v>1</v>
      </c>
      <c r="AJ281">
        <f t="shared" si="74"/>
        <v>0</v>
      </c>
      <c r="AK281">
        <f t="shared" si="75"/>
        <v>0</v>
      </c>
      <c r="AL281">
        <f t="shared" si="76"/>
        <v>0</v>
      </c>
      <c r="AM281">
        <f t="shared" si="77"/>
        <v>0</v>
      </c>
      <c r="AN281">
        <f t="shared" si="78"/>
        <v>0</v>
      </c>
      <c r="AO281">
        <f t="shared" si="79"/>
        <v>0</v>
      </c>
    </row>
    <row r="282" spans="1:41" ht="12.75">
      <c r="A282">
        <v>3018750</v>
      </c>
      <c r="B282">
        <v>363</v>
      </c>
      <c r="C282" t="s">
        <v>620</v>
      </c>
      <c r="D282" t="s">
        <v>621</v>
      </c>
      <c r="E282" t="s">
        <v>97</v>
      </c>
      <c r="F282" s="35">
        <v>59718</v>
      </c>
      <c r="G282" s="3" t="s">
        <v>44</v>
      </c>
      <c r="H282">
        <v>4065861557</v>
      </c>
      <c r="I282" s="4">
        <v>7</v>
      </c>
      <c r="J282" s="4" t="s">
        <v>45</v>
      </c>
      <c r="K282" t="s">
        <v>46</v>
      </c>
      <c r="L282" s="36"/>
      <c r="M282" s="36">
        <v>163</v>
      </c>
      <c r="N282" s="36" t="s">
        <v>46</v>
      </c>
      <c r="O282" s="36" t="s">
        <v>45</v>
      </c>
      <c r="P282" s="37">
        <v>13.300492611</v>
      </c>
      <c r="Q282" t="s">
        <v>46</v>
      </c>
      <c r="R282" t="s">
        <v>46</v>
      </c>
      <c r="S282" t="s">
        <v>45</v>
      </c>
      <c r="T282" t="s">
        <v>46</v>
      </c>
      <c r="U282" s="36"/>
      <c r="V282" s="36">
        <v>18988</v>
      </c>
      <c r="W282" s="36">
        <v>2291</v>
      </c>
      <c r="X282" s="36">
        <v>2586</v>
      </c>
      <c r="Y282" s="36">
        <v>1820</v>
      </c>
      <c r="Z282">
        <f t="shared" si="64"/>
        <v>1</v>
      </c>
      <c r="AA282">
        <f t="shared" si="65"/>
        <v>1</v>
      </c>
      <c r="AB282">
        <f t="shared" si="66"/>
        <v>0</v>
      </c>
      <c r="AC282">
        <f t="shared" si="67"/>
        <v>0</v>
      </c>
      <c r="AD282">
        <f t="shared" si="68"/>
        <v>0</v>
      </c>
      <c r="AE282">
        <f t="shared" si="69"/>
        <v>0</v>
      </c>
      <c r="AF282" s="38" t="str">
        <f t="shared" si="70"/>
        <v>SRSA</v>
      </c>
      <c r="AG282" s="38">
        <f t="shared" si="71"/>
        <v>0</v>
      </c>
      <c r="AH282" s="38">
        <f t="shared" si="72"/>
        <v>0</v>
      </c>
      <c r="AI282">
        <f t="shared" si="73"/>
        <v>1</v>
      </c>
      <c r="AJ282">
        <f t="shared" si="74"/>
        <v>0</v>
      </c>
      <c r="AK282">
        <f t="shared" si="75"/>
        <v>0</v>
      </c>
      <c r="AL282">
        <f t="shared" si="76"/>
        <v>0</v>
      </c>
      <c r="AM282">
        <f t="shared" si="77"/>
        <v>0</v>
      </c>
      <c r="AN282">
        <f t="shared" si="78"/>
        <v>0</v>
      </c>
      <c r="AO282">
        <f t="shared" si="79"/>
        <v>0</v>
      </c>
    </row>
    <row r="283" spans="1:41" ht="12.75">
      <c r="A283">
        <v>3000100</v>
      </c>
      <c r="B283">
        <v>9258</v>
      </c>
      <c r="C283" t="s">
        <v>959</v>
      </c>
      <c r="D283" t="s">
        <v>960</v>
      </c>
      <c r="E283" t="s">
        <v>313</v>
      </c>
      <c r="F283" s="35">
        <v>59401</v>
      </c>
      <c r="G283" s="3" t="s">
        <v>44</v>
      </c>
      <c r="H283">
        <v>4067716000</v>
      </c>
      <c r="I283" s="4">
        <v>2</v>
      </c>
      <c r="J283" s="4" t="s">
        <v>46</v>
      </c>
      <c r="K283" t="s">
        <v>46</v>
      </c>
      <c r="L283" s="36"/>
      <c r="M283" s="36">
        <v>62</v>
      </c>
      <c r="N283" s="36" t="s">
        <v>46</v>
      </c>
      <c r="O283" s="36" t="e">
        <v>#N/A</v>
      </c>
      <c r="P283" s="37" t="s">
        <v>65</v>
      </c>
      <c r="Q283" t="s">
        <v>65</v>
      </c>
      <c r="R283" t="s">
        <v>46</v>
      </c>
      <c r="S283" t="s">
        <v>46</v>
      </c>
      <c r="T283" t="s">
        <v>46</v>
      </c>
      <c r="U283" s="36"/>
      <c r="V283" s="36">
        <v>668</v>
      </c>
      <c r="W283" s="36">
        <v>0</v>
      </c>
      <c r="X283" s="36">
        <v>297</v>
      </c>
      <c r="Y283" s="36">
        <v>582</v>
      </c>
      <c r="Z283">
        <f t="shared" si="64"/>
        <v>0</v>
      </c>
      <c r="AA283">
        <f t="shared" si="65"/>
        <v>1</v>
      </c>
      <c r="AB283">
        <f t="shared" si="66"/>
        <v>0</v>
      </c>
      <c r="AC283">
        <f t="shared" si="67"/>
        <v>0</v>
      </c>
      <c r="AD283" t="e">
        <f t="shared" si="68"/>
        <v>#N/A</v>
      </c>
      <c r="AE283" t="e">
        <f t="shared" si="69"/>
        <v>#N/A</v>
      </c>
      <c r="AF283" s="38">
        <f t="shared" si="70"/>
        <v>0</v>
      </c>
      <c r="AG283" s="38" t="e">
        <f t="shared" si="71"/>
        <v>#N/A</v>
      </c>
      <c r="AH283" s="38" t="e">
        <f t="shared" si="72"/>
        <v>#N/A</v>
      </c>
      <c r="AI283">
        <f t="shared" si="73"/>
        <v>0</v>
      </c>
      <c r="AJ283">
        <f t="shared" si="74"/>
        <v>1</v>
      </c>
      <c r="AK283">
        <f t="shared" si="75"/>
        <v>0</v>
      </c>
      <c r="AL283">
        <f t="shared" si="76"/>
        <v>0</v>
      </c>
      <c r="AM283">
        <f t="shared" si="77"/>
        <v>0</v>
      </c>
      <c r="AN283">
        <f t="shared" si="78"/>
        <v>0</v>
      </c>
      <c r="AO283">
        <f t="shared" si="79"/>
        <v>0</v>
      </c>
    </row>
    <row r="284" spans="1:41" ht="12.75">
      <c r="A284">
        <v>3018780</v>
      </c>
      <c r="B284">
        <v>460</v>
      </c>
      <c r="C284" t="s">
        <v>622</v>
      </c>
      <c r="D284" t="s">
        <v>623</v>
      </c>
      <c r="E284" t="s">
        <v>262</v>
      </c>
      <c r="F284" s="35">
        <v>59634</v>
      </c>
      <c r="G284" s="3" t="s">
        <v>44</v>
      </c>
      <c r="H284">
        <v>4064426779</v>
      </c>
      <c r="I284" s="4">
        <v>7</v>
      </c>
      <c r="J284" s="4" t="s">
        <v>45</v>
      </c>
      <c r="K284" t="s">
        <v>46</v>
      </c>
      <c r="L284" s="36"/>
      <c r="M284" s="36">
        <v>311</v>
      </c>
      <c r="N284" s="36" t="s">
        <v>45</v>
      </c>
      <c r="O284" s="36" t="s">
        <v>45</v>
      </c>
      <c r="P284" s="37">
        <v>6.4197530864</v>
      </c>
      <c r="Q284" t="s">
        <v>46</v>
      </c>
      <c r="R284" t="s">
        <v>46</v>
      </c>
      <c r="S284" t="s">
        <v>45</v>
      </c>
      <c r="T284" t="s">
        <v>46</v>
      </c>
      <c r="U284" s="36"/>
      <c r="V284" s="36">
        <v>6468</v>
      </c>
      <c r="W284" s="36">
        <v>0</v>
      </c>
      <c r="X284" s="36">
        <v>1449</v>
      </c>
      <c r="Y284" s="36">
        <v>2771</v>
      </c>
      <c r="Z284">
        <f t="shared" si="64"/>
        <v>1</v>
      </c>
      <c r="AA284">
        <f t="shared" si="65"/>
        <v>1</v>
      </c>
      <c r="AB284">
        <f t="shared" si="66"/>
        <v>0</v>
      </c>
      <c r="AC284">
        <f t="shared" si="67"/>
        <v>0</v>
      </c>
      <c r="AD284">
        <f t="shared" si="68"/>
        <v>0</v>
      </c>
      <c r="AE284">
        <f t="shared" si="69"/>
        <v>0</v>
      </c>
      <c r="AF284" s="38" t="str">
        <f t="shared" si="70"/>
        <v>SRSA</v>
      </c>
      <c r="AG284" s="38">
        <f t="shared" si="71"/>
        <v>0</v>
      </c>
      <c r="AH284" s="38">
        <f t="shared" si="72"/>
        <v>0</v>
      </c>
      <c r="AI284">
        <f t="shared" si="73"/>
        <v>1</v>
      </c>
      <c r="AJ284">
        <f t="shared" si="74"/>
        <v>0</v>
      </c>
      <c r="AK284">
        <f t="shared" si="75"/>
        <v>0</v>
      </c>
      <c r="AL284">
        <f t="shared" si="76"/>
        <v>0</v>
      </c>
      <c r="AM284">
        <f t="shared" si="77"/>
        <v>0</v>
      </c>
      <c r="AN284">
        <f t="shared" si="78"/>
        <v>0</v>
      </c>
      <c r="AO284">
        <f t="shared" si="79"/>
        <v>0</v>
      </c>
    </row>
    <row r="285" spans="1:41" ht="12.75">
      <c r="A285">
        <v>3018840</v>
      </c>
      <c r="B285">
        <v>184</v>
      </c>
      <c r="C285" t="s">
        <v>624</v>
      </c>
      <c r="D285" t="s">
        <v>625</v>
      </c>
      <c r="E285" t="s">
        <v>291</v>
      </c>
      <c r="F285" s="35">
        <v>59301</v>
      </c>
      <c r="G285" s="3" t="s">
        <v>44</v>
      </c>
      <c r="H285">
        <v>4062324903</v>
      </c>
      <c r="I285" s="4">
        <v>7</v>
      </c>
      <c r="J285" s="4" t="s">
        <v>45</v>
      </c>
      <c r="K285" t="s">
        <v>45</v>
      </c>
      <c r="L285" s="36"/>
      <c r="M285" s="36">
        <v>2</v>
      </c>
      <c r="N285" s="36" t="s">
        <v>45</v>
      </c>
      <c r="O285" s="36" t="s">
        <v>45</v>
      </c>
      <c r="P285" s="37">
        <v>90.909090909</v>
      </c>
      <c r="Q285" t="s">
        <v>45</v>
      </c>
      <c r="R285" t="s">
        <v>45</v>
      </c>
      <c r="S285" t="s">
        <v>45</v>
      </c>
      <c r="T285" t="s">
        <v>46</v>
      </c>
      <c r="U285" s="36"/>
      <c r="V285" s="36">
        <v>669</v>
      </c>
      <c r="W285" s="36">
        <v>0</v>
      </c>
      <c r="X285" s="36">
        <v>4</v>
      </c>
      <c r="Y285" s="36">
        <v>521</v>
      </c>
      <c r="Z285">
        <f t="shared" si="64"/>
        <v>1</v>
      </c>
      <c r="AA285">
        <f t="shared" si="65"/>
        <v>1</v>
      </c>
      <c r="AB285">
        <f t="shared" si="66"/>
        <v>0</v>
      </c>
      <c r="AC285">
        <f t="shared" si="67"/>
        <v>0</v>
      </c>
      <c r="AD285">
        <f t="shared" si="68"/>
        <v>0</v>
      </c>
      <c r="AE285">
        <f t="shared" si="69"/>
        <v>0</v>
      </c>
      <c r="AF285" s="38" t="str">
        <f t="shared" si="70"/>
        <v>SRSA</v>
      </c>
      <c r="AG285" s="38">
        <f t="shared" si="71"/>
        <v>0</v>
      </c>
      <c r="AH285" s="38">
        <f t="shared" si="72"/>
        <v>0</v>
      </c>
      <c r="AI285">
        <f t="shared" si="73"/>
        <v>1</v>
      </c>
      <c r="AJ285">
        <f t="shared" si="74"/>
        <v>1</v>
      </c>
      <c r="AK285" t="str">
        <f t="shared" si="75"/>
        <v>Initial</v>
      </c>
      <c r="AL285" t="str">
        <f t="shared" si="76"/>
        <v>SRSA</v>
      </c>
      <c r="AM285">
        <f t="shared" si="77"/>
        <v>0</v>
      </c>
      <c r="AN285">
        <f t="shared" si="78"/>
        <v>0</v>
      </c>
      <c r="AO285">
        <f t="shared" si="79"/>
        <v>0</v>
      </c>
    </row>
    <row r="286" spans="1:41" ht="12.75">
      <c r="A286">
        <v>3018870</v>
      </c>
      <c r="B286">
        <v>273</v>
      </c>
      <c r="C286" t="s">
        <v>626</v>
      </c>
      <c r="D286" t="s">
        <v>627</v>
      </c>
      <c r="E286" t="s">
        <v>628</v>
      </c>
      <c r="F286" s="35">
        <v>59464</v>
      </c>
      <c r="G286" s="3" t="s">
        <v>44</v>
      </c>
      <c r="H286">
        <v>4063742231</v>
      </c>
      <c r="I286" s="4">
        <v>7</v>
      </c>
      <c r="J286" s="4" t="s">
        <v>45</v>
      </c>
      <c r="K286" t="s">
        <v>46</v>
      </c>
      <c r="L286" s="36"/>
      <c r="M286" s="36">
        <v>53</v>
      </c>
      <c r="N286" s="36" t="s">
        <v>45</v>
      </c>
      <c r="O286" s="36" t="s">
        <v>45</v>
      </c>
      <c r="P286" s="37">
        <v>20.895522388</v>
      </c>
      <c r="Q286" t="s">
        <v>45</v>
      </c>
      <c r="R286" t="s">
        <v>45</v>
      </c>
      <c r="S286" t="s">
        <v>45</v>
      </c>
      <c r="T286" t="s">
        <v>46</v>
      </c>
      <c r="U286" s="36"/>
      <c r="V286" s="36">
        <v>4277</v>
      </c>
      <c r="W286" s="36">
        <v>401</v>
      </c>
      <c r="X286" s="36">
        <v>506</v>
      </c>
      <c r="Y286" s="36">
        <v>787</v>
      </c>
      <c r="Z286">
        <f t="shared" si="64"/>
        <v>1</v>
      </c>
      <c r="AA286">
        <f t="shared" si="65"/>
        <v>1</v>
      </c>
      <c r="AB286">
        <f t="shared" si="66"/>
        <v>0</v>
      </c>
      <c r="AC286">
        <f t="shared" si="67"/>
        <v>0</v>
      </c>
      <c r="AD286">
        <f t="shared" si="68"/>
        <v>0</v>
      </c>
      <c r="AE286">
        <f t="shared" si="69"/>
        <v>0</v>
      </c>
      <c r="AF286" s="38" t="str">
        <f t="shared" si="70"/>
        <v>SRSA</v>
      </c>
      <c r="AG286" s="38">
        <f t="shared" si="71"/>
        <v>0</v>
      </c>
      <c r="AH286" s="38">
        <f t="shared" si="72"/>
        <v>0</v>
      </c>
      <c r="AI286">
        <f t="shared" si="73"/>
        <v>1</v>
      </c>
      <c r="AJ286">
        <f t="shared" si="74"/>
        <v>1</v>
      </c>
      <c r="AK286" t="str">
        <f t="shared" si="75"/>
        <v>Initial</v>
      </c>
      <c r="AL286" t="str">
        <f t="shared" si="76"/>
        <v>SRSA</v>
      </c>
      <c r="AM286">
        <f t="shared" si="77"/>
        <v>0</v>
      </c>
      <c r="AN286">
        <f t="shared" si="78"/>
        <v>0</v>
      </c>
      <c r="AO286">
        <f t="shared" si="79"/>
        <v>0</v>
      </c>
    </row>
    <row r="287" spans="1:41" ht="12.75">
      <c r="A287">
        <v>3018900</v>
      </c>
      <c r="B287">
        <v>274</v>
      </c>
      <c r="C287" t="s">
        <v>629</v>
      </c>
      <c r="D287" t="s">
        <v>627</v>
      </c>
      <c r="E287" t="s">
        <v>628</v>
      </c>
      <c r="F287" s="35">
        <v>59464</v>
      </c>
      <c r="G287" s="3" t="s">
        <v>44</v>
      </c>
      <c r="H287">
        <v>4063742231</v>
      </c>
      <c r="I287" s="4">
        <v>7</v>
      </c>
      <c r="J287" s="4" t="s">
        <v>45</v>
      </c>
      <c r="K287" t="s">
        <v>46</v>
      </c>
      <c r="L287" s="36"/>
      <c r="M287" s="36">
        <v>32</v>
      </c>
      <c r="N287" s="36" t="s">
        <v>45</v>
      </c>
      <c r="O287" s="36" t="s">
        <v>45</v>
      </c>
      <c r="P287" s="37">
        <v>9.375</v>
      </c>
      <c r="Q287" t="s">
        <v>46</v>
      </c>
      <c r="R287" t="s">
        <v>46</v>
      </c>
      <c r="S287" t="s">
        <v>45</v>
      </c>
      <c r="T287" t="s">
        <v>46</v>
      </c>
      <c r="U287" s="36"/>
      <c r="V287" s="36">
        <v>1390</v>
      </c>
      <c r="W287" s="36">
        <v>0</v>
      </c>
      <c r="X287" s="36">
        <v>147</v>
      </c>
      <c r="Y287" s="36">
        <v>410</v>
      </c>
      <c r="Z287">
        <f t="shared" si="64"/>
        <v>1</v>
      </c>
      <c r="AA287">
        <f t="shared" si="65"/>
        <v>1</v>
      </c>
      <c r="AB287">
        <f t="shared" si="66"/>
        <v>0</v>
      </c>
      <c r="AC287">
        <f t="shared" si="67"/>
        <v>0</v>
      </c>
      <c r="AD287">
        <f t="shared" si="68"/>
        <v>0</v>
      </c>
      <c r="AE287">
        <f t="shared" si="69"/>
        <v>0</v>
      </c>
      <c r="AF287" s="38" t="str">
        <f t="shared" si="70"/>
        <v>SRSA</v>
      </c>
      <c r="AG287" s="38">
        <f t="shared" si="71"/>
        <v>0</v>
      </c>
      <c r="AH287" s="38">
        <f t="shared" si="72"/>
        <v>0</v>
      </c>
      <c r="AI287">
        <f t="shared" si="73"/>
        <v>1</v>
      </c>
      <c r="AJ287">
        <f t="shared" si="74"/>
        <v>0</v>
      </c>
      <c r="AK287">
        <f t="shared" si="75"/>
        <v>0</v>
      </c>
      <c r="AL287">
        <f t="shared" si="76"/>
        <v>0</v>
      </c>
      <c r="AM287">
        <f t="shared" si="77"/>
        <v>0</v>
      </c>
      <c r="AN287">
        <f t="shared" si="78"/>
        <v>0</v>
      </c>
      <c r="AO287">
        <f t="shared" si="79"/>
        <v>0</v>
      </c>
    </row>
    <row r="288" spans="1:41" ht="12.75">
      <c r="A288">
        <v>3018960</v>
      </c>
      <c r="B288">
        <v>976</v>
      </c>
      <c r="C288" t="s">
        <v>630</v>
      </c>
      <c r="D288" t="s">
        <v>631</v>
      </c>
      <c r="E288" t="s">
        <v>172</v>
      </c>
      <c r="F288" s="35">
        <v>59101</v>
      </c>
      <c r="G288" s="3" t="s">
        <v>44</v>
      </c>
      <c r="H288">
        <v>4062596093</v>
      </c>
      <c r="I288" s="4">
        <v>8</v>
      </c>
      <c r="J288" s="4" t="s">
        <v>45</v>
      </c>
      <c r="K288" t="s">
        <v>46</v>
      </c>
      <c r="L288" s="36"/>
      <c r="M288" s="36">
        <v>37</v>
      </c>
      <c r="N288" s="36" t="s">
        <v>46</v>
      </c>
      <c r="O288" s="36" t="s">
        <v>45</v>
      </c>
      <c r="P288" s="37">
        <v>13.043478261</v>
      </c>
      <c r="Q288" t="s">
        <v>46</v>
      </c>
      <c r="R288" t="s">
        <v>46</v>
      </c>
      <c r="S288" t="s">
        <v>45</v>
      </c>
      <c r="T288" t="s">
        <v>46</v>
      </c>
      <c r="U288" s="36"/>
      <c r="V288" s="36">
        <v>4126</v>
      </c>
      <c r="W288" s="36">
        <v>629</v>
      </c>
      <c r="X288" s="36">
        <v>703</v>
      </c>
      <c r="Y288" s="36">
        <v>758</v>
      </c>
      <c r="Z288">
        <f t="shared" si="64"/>
        <v>1</v>
      </c>
      <c r="AA288">
        <f t="shared" si="65"/>
        <v>1</v>
      </c>
      <c r="AB288">
        <f t="shared" si="66"/>
        <v>0</v>
      </c>
      <c r="AC288">
        <f t="shared" si="67"/>
        <v>0</v>
      </c>
      <c r="AD288">
        <f t="shared" si="68"/>
        <v>0</v>
      </c>
      <c r="AE288">
        <f t="shared" si="69"/>
        <v>0</v>
      </c>
      <c r="AF288" s="38" t="str">
        <f t="shared" si="70"/>
        <v>SRSA</v>
      </c>
      <c r="AG288" s="38">
        <f t="shared" si="71"/>
        <v>0</v>
      </c>
      <c r="AH288" s="38">
        <f t="shared" si="72"/>
        <v>0</v>
      </c>
      <c r="AI288">
        <f t="shared" si="73"/>
        <v>1</v>
      </c>
      <c r="AJ288">
        <f t="shared" si="74"/>
        <v>0</v>
      </c>
      <c r="AK288">
        <f t="shared" si="75"/>
        <v>0</v>
      </c>
      <c r="AL288">
        <f t="shared" si="76"/>
        <v>0</v>
      </c>
      <c r="AM288">
        <f t="shared" si="77"/>
        <v>0</v>
      </c>
      <c r="AN288">
        <f t="shared" si="78"/>
        <v>0</v>
      </c>
      <c r="AO288">
        <f t="shared" si="79"/>
        <v>0</v>
      </c>
    </row>
    <row r="289" spans="1:41" ht="12.75">
      <c r="A289">
        <v>3000004</v>
      </c>
      <c r="B289">
        <v>1222</v>
      </c>
      <c r="C289" t="s">
        <v>919</v>
      </c>
      <c r="D289" t="s">
        <v>920</v>
      </c>
      <c r="E289" t="s">
        <v>918</v>
      </c>
      <c r="F289" s="35">
        <v>59427</v>
      </c>
      <c r="G289" s="3" t="s">
        <v>44</v>
      </c>
      <c r="H289">
        <v>4063362510</v>
      </c>
      <c r="I289" s="4">
        <v>6</v>
      </c>
      <c r="J289" s="4" t="s">
        <v>46</v>
      </c>
      <c r="K289" t="s">
        <v>46</v>
      </c>
      <c r="L289" s="36"/>
      <c r="M289" s="36">
        <v>27</v>
      </c>
      <c r="N289" s="36" t="s">
        <v>45</v>
      </c>
      <c r="O289" s="36" t="e">
        <v>#N/A</v>
      </c>
      <c r="P289" s="37" t="s">
        <v>65</v>
      </c>
      <c r="Q289" t="s">
        <v>65</v>
      </c>
      <c r="R289" t="s">
        <v>46</v>
      </c>
      <c r="S289" t="s">
        <v>45</v>
      </c>
      <c r="T289" t="s">
        <v>46</v>
      </c>
      <c r="U289" s="36"/>
      <c r="V289" s="36">
        <v>401</v>
      </c>
      <c r="W289" s="36">
        <v>0</v>
      </c>
      <c r="X289" s="36">
        <v>105</v>
      </c>
      <c r="Y289" s="36">
        <v>594</v>
      </c>
      <c r="Z289">
        <f t="shared" si="64"/>
        <v>0</v>
      </c>
      <c r="AA289">
        <f t="shared" si="65"/>
        <v>1</v>
      </c>
      <c r="AB289">
        <f t="shared" si="66"/>
        <v>0</v>
      </c>
      <c r="AC289">
        <f t="shared" si="67"/>
        <v>0</v>
      </c>
      <c r="AD289" t="e">
        <f t="shared" si="68"/>
        <v>#N/A</v>
      </c>
      <c r="AE289" t="e">
        <f t="shared" si="69"/>
        <v>#N/A</v>
      </c>
      <c r="AF289" s="38">
        <f t="shared" si="70"/>
        <v>0</v>
      </c>
      <c r="AG289" s="38" t="e">
        <f t="shared" si="71"/>
        <v>#N/A</v>
      </c>
      <c r="AH289" s="38" t="e">
        <f t="shared" si="72"/>
        <v>#N/A</v>
      </c>
      <c r="AI289">
        <f t="shared" si="73"/>
        <v>1</v>
      </c>
      <c r="AJ289">
        <f t="shared" si="74"/>
        <v>1</v>
      </c>
      <c r="AK289" t="str">
        <f t="shared" si="75"/>
        <v>Initial</v>
      </c>
      <c r="AL289">
        <f t="shared" si="76"/>
        <v>0</v>
      </c>
      <c r="AM289" t="str">
        <f t="shared" si="77"/>
        <v>RLIS</v>
      </c>
      <c r="AN289">
        <f t="shared" si="78"/>
        <v>0</v>
      </c>
      <c r="AO289">
        <f t="shared" si="79"/>
        <v>0</v>
      </c>
    </row>
    <row r="290" spans="1:41" ht="12.75">
      <c r="A290">
        <v>3019170</v>
      </c>
      <c r="B290">
        <v>937</v>
      </c>
      <c r="C290" t="s">
        <v>632</v>
      </c>
      <c r="D290" t="s">
        <v>633</v>
      </c>
      <c r="E290" t="s">
        <v>634</v>
      </c>
      <c r="F290" s="35">
        <v>59248</v>
      </c>
      <c r="G290" s="3" t="s">
        <v>44</v>
      </c>
      <c r="H290">
        <v>4067463411</v>
      </c>
      <c r="I290" s="4">
        <v>7</v>
      </c>
      <c r="J290" s="4" t="s">
        <v>45</v>
      </c>
      <c r="K290" t="s">
        <v>46</v>
      </c>
      <c r="L290" s="36"/>
      <c r="M290" s="36">
        <v>128</v>
      </c>
      <c r="N290" s="36" t="s">
        <v>45</v>
      </c>
      <c r="O290" s="36" t="s">
        <v>45</v>
      </c>
      <c r="P290" s="37">
        <v>1.2121212121</v>
      </c>
      <c r="Q290" t="s">
        <v>46</v>
      </c>
      <c r="R290" t="s">
        <v>46</v>
      </c>
      <c r="S290" t="s">
        <v>45</v>
      </c>
      <c r="T290" t="s">
        <v>46</v>
      </c>
      <c r="U290" s="36"/>
      <c r="V290" s="36">
        <v>14983</v>
      </c>
      <c r="W290" s="36">
        <v>1812</v>
      </c>
      <c r="X290" s="36">
        <v>1863</v>
      </c>
      <c r="Y290" s="36">
        <v>1619</v>
      </c>
      <c r="Z290">
        <f t="shared" si="64"/>
        <v>1</v>
      </c>
      <c r="AA290">
        <f t="shared" si="65"/>
        <v>1</v>
      </c>
      <c r="AB290">
        <f t="shared" si="66"/>
        <v>0</v>
      </c>
      <c r="AC290">
        <f t="shared" si="67"/>
        <v>0</v>
      </c>
      <c r="AD290">
        <f t="shared" si="68"/>
        <v>0</v>
      </c>
      <c r="AE290">
        <f t="shared" si="69"/>
        <v>0</v>
      </c>
      <c r="AF290" s="38" t="str">
        <f t="shared" si="70"/>
        <v>SRSA</v>
      </c>
      <c r="AG290" s="38">
        <f t="shared" si="71"/>
        <v>0</v>
      </c>
      <c r="AH290" s="38">
        <f t="shared" si="72"/>
        <v>0</v>
      </c>
      <c r="AI290">
        <f t="shared" si="73"/>
        <v>1</v>
      </c>
      <c r="AJ290">
        <f t="shared" si="74"/>
        <v>0</v>
      </c>
      <c r="AK290">
        <f t="shared" si="75"/>
        <v>0</v>
      </c>
      <c r="AL290">
        <f t="shared" si="76"/>
        <v>0</v>
      </c>
      <c r="AM290">
        <f t="shared" si="77"/>
        <v>0</v>
      </c>
      <c r="AN290">
        <f t="shared" si="78"/>
        <v>0</v>
      </c>
      <c r="AO290">
        <f t="shared" si="79"/>
        <v>0</v>
      </c>
    </row>
    <row r="291" spans="1:41" ht="12.75">
      <c r="A291">
        <v>3019310</v>
      </c>
      <c r="B291">
        <v>1216</v>
      </c>
      <c r="C291" t="s">
        <v>635</v>
      </c>
      <c r="D291" t="s">
        <v>636</v>
      </c>
      <c r="E291" t="s">
        <v>471</v>
      </c>
      <c r="F291" s="35">
        <v>59526</v>
      </c>
      <c r="G291" s="3" t="s">
        <v>44</v>
      </c>
      <c r="H291">
        <v>4063532800</v>
      </c>
      <c r="I291" s="4">
        <v>7</v>
      </c>
      <c r="J291" s="4" t="s">
        <v>45</v>
      </c>
      <c r="K291" t="s">
        <v>46</v>
      </c>
      <c r="L291" s="36"/>
      <c r="M291" s="36">
        <v>7</v>
      </c>
      <c r="N291" s="36" t="s">
        <v>45</v>
      </c>
      <c r="O291" s="36" t="s">
        <v>45</v>
      </c>
      <c r="P291" s="37">
        <v>0</v>
      </c>
      <c r="Q291" t="s">
        <v>46</v>
      </c>
      <c r="R291" t="s">
        <v>46</v>
      </c>
      <c r="S291" t="s">
        <v>45</v>
      </c>
      <c r="T291" t="s">
        <v>46</v>
      </c>
      <c r="U291" s="36"/>
      <c r="V291" s="36">
        <v>151</v>
      </c>
      <c r="W291" s="36">
        <v>0</v>
      </c>
      <c r="X291" s="36">
        <v>38</v>
      </c>
      <c r="Y291" s="36">
        <v>529</v>
      </c>
      <c r="Z291">
        <f t="shared" si="64"/>
        <v>1</v>
      </c>
      <c r="AA291">
        <f t="shared" si="65"/>
        <v>1</v>
      </c>
      <c r="AB291">
        <f t="shared" si="66"/>
        <v>0</v>
      </c>
      <c r="AC291">
        <f t="shared" si="67"/>
        <v>0</v>
      </c>
      <c r="AD291">
        <f t="shared" si="68"/>
        <v>0</v>
      </c>
      <c r="AE291">
        <f t="shared" si="69"/>
        <v>0</v>
      </c>
      <c r="AF291" s="38" t="str">
        <f t="shared" si="70"/>
        <v>SRSA</v>
      </c>
      <c r="AG291" s="38">
        <f t="shared" si="71"/>
        <v>0</v>
      </c>
      <c r="AH291" s="38">
        <f t="shared" si="72"/>
        <v>0</v>
      </c>
      <c r="AI291">
        <f t="shared" si="73"/>
        <v>1</v>
      </c>
      <c r="AJ291">
        <f t="shared" si="74"/>
        <v>0</v>
      </c>
      <c r="AK291">
        <f t="shared" si="75"/>
        <v>0</v>
      </c>
      <c r="AL291">
        <f t="shared" si="76"/>
        <v>0</v>
      </c>
      <c r="AM291">
        <f t="shared" si="77"/>
        <v>0</v>
      </c>
      <c r="AN291">
        <f t="shared" si="78"/>
        <v>0</v>
      </c>
      <c r="AO291">
        <f t="shared" si="79"/>
        <v>0</v>
      </c>
    </row>
    <row r="292" spans="1:41" ht="12.75">
      <c r="A292">
        <v>3000090</v>
      </c>
      <c r="B292">
        <v>811</v>
      </c>
      <c r="C292" t="s">
        <v>59</v>
      </c>
      <c r="D292" t="s">
        <v>60</v>
      </c>
      <c r="E292" t="s">
        <v>61</v>
      </c>
      <c r="F292" s="35">
        <v>59853</v>
      </c>
      <c r="G292" s="3" t="s">
        <v>44</v>
      </c>
      <c r="H292">
        <v>4068472442</v>
      </c>
      <c r="I292" s="4">
        <v>7</v>
      </c>
      <c r="J292" s="4" t="s">
        <v>45</v>
      </c>
      <c r="K292" t="s">
        <v>46</v>
      </c>
      <c r="L292" s="36"/>
      <c r="M292" s="36">
        <v>111</v>
      </c>
      <c r="N292" s="36" t="s">
        <v>45</v>
      </c>
      <c r="O292" s="36" t="s">
        <v>45</v>
      </c>
      <c r="P292" s="37">
        <v>16.279069767</v>
      </c>
      <c r="Q292" t="s">
        <v>46</v>
      </c>
      <c r="R292" t="s">
        <v>45</v>
      </c>
      <c r="S292" t="s">
        <v>45</v>
      </c>
      <c r="T292" t="s">
        <v>46</v>
      </c>
      <c r="U292" s="36"/>
      <c r="V292" s="36">
        <v>17500</v>
      </c>
      <c r="W292" s="36">
        <v>2235</v>
      </c>
      <c r="X292" s="36">
        <v>2142</v>
      </c>
      <c r="Y292" s="36">
        <v>1475</v>
      </c>
      <c r="Z292">
        <f t="shared" si="64"/>
        <v>1</v>
      </c>
      <c r="AA292">
        <f t="shared" si="65"/>
        <v>1</v>
      </c>
      <c r="AB292">
        <f t="shared" si="66"/>
        <v>0</v>
      </c>
      <c r="AC292">
        <f t="shared" si="67"/>
        <v>0</v>
      </c>
      <c r="AD292">
        <f t="shared" si="68"/>
        <v>0</v>
      </c>
      <c r="AE292">
        <f t="shared" si="69"/>
        <v>0</v>
      </c>
      <c r="AF292" s="38" t="str">
        <f t="shared" si="70"/>
        <v>SRSA</v>
      </c>
      <c r="AG292" s="38">
        <f t="shared" si="71"/>
        <v>0</v>
      </c>
      <c r="AH292" s="38">
        <f t="shared" si="72"/>
        <v>0</v>
      </c>
      <c r="AI292">
        <f t="shared" si="73"/>
        <v>1</v>
      </c>
      <c r="AJ292">
        <f t="shared" si="74"/>
        <v>0</v>
      </c>
      <c r="AK292">
        <f t="shared" si="75"/>
        <v>0</v>
      </c>
      <c r="AL292">
        <f t="shared" si="76"/>
        <v>0</v>
      </c>
      <c r="AM292">
        <f t="shared" si="77"/>
        <v>0</v>
      </c>
      <c r="AN292">
        <f t="shared" si="78"/>
        <v>0</v>
      </c>
      <c r="AO292">
        <f t="shared" si="79"/>
        <v>0</v>
      </c>
    </row>
    <row r="293" spans="1:41" ht="12.75">
      <c r="A293">
        <v>3019500</v>
      </c>
      <c r="B293">
        <v>812</v>
      </c>
      <c r="C293" t="s">
        <v>637</v>
      </c>
      <c r="D293" t="s">
        <v>60</v>
      </c>
      <c r="E293" t="s">
        <v>61</v>
      </c>
      <c r="F293" s="35">
        <v>59853</v>
      </c>
      <c r="G293" s="3" t="s">
        <v>44</v>
      </c>
      <c r="H293">
        <v>4068472442</v>
      </c>
      <c r="I293" s="4">
        <v>7</v>
      </c>
      <c r="J293" s="4" t="s">
        <v>45</v>
      </c>
      <c r="K293" t="s">
        <v>46</v>
      </c>
      <c r="L293" s="36"/>
      <c r="M293" s="36">
        <v>110</v>
      </c>
      <c r="N293" s="36" t="s">
        <v>45</v>
      </c>
      <c r="O293" s="36" t="s">
        <v>45</v>
      </c>
      <c r="P293" s="37">
        <v>11.25</v>
      </c>
      <c r="Q293" t="s">
        <v>46</v>
      </c>
      <c r="R293" t="s">
        <v>45</v>
      </c>
      <c r="S293" t="s">
        <v>45</v>
      </c>
      <c r="T293" t="s">
        <v>46</v>
      </c>
      <c r="U293" s="36"/>
      <c r="V293" s="36">
        <v>10424</v>
      </c>
      <c r="W293" s="36">
        <v>1249</v>
      </c>
      <c r="X293" s="36">
        <v>1402</v>
      </c>
      <c r="Y293" s="36">
        <v>1230</v>
      </c>
      <c r="Z293">
        <f t="shared" si="64"/>
        <v>1</v>
      </c>
      <c r="AA293">
        <f t="shared" si="65"/>
        <v>1</v>
      </c>
      <c r="AB293">
        <f t="shared" si="66"/>
        <v>0</v>
      </c>
      <c r="AC293">
        <f t="shared" si="67"/>
        <v>0</v>
      </c>
      <c r="AD293">
        <f t="shared" si="68"/>
        <v>0</v>
      </c>
      <c r="AE293">
        <f t="shared" si="69"/>
        <v>0</v>
      </c>
      <c r="AF293" s="38" t="str">
        <f t="shared" si="70"/>
        <v>SRSA</v>
      </c>
      <c r="AG293" s="38">
        <f t="shared" si="71"/>
        <v>0</v>
      </c>
      <c r="AH293" s="38">
        <f t="shared" si="72"/>
        <v>0</v>
      </c>
      <c r="AI293">
        <f t="shared" si="73"/>
        <v>1</v>
      </c>
      <c r="AJ293">
        <f t="shared" si="74"/>
        <v>0</v>
      </c>
      <c r="AK293">
        <f t="shared" si="75"/>
        <v>0</v>
      </c>
      <c r="AL293">
        <f t="shared" si="76"/>
        <v>0</v>
      </c>
      <c r="AM293">
        <f t="shared" si="77"/>
        <v>0</v>
      </c>
      <c r="AN293">
        <f t="shared" si="78"/>
        <v>0</v>
      </c>
      <c r="AO293">
        <f t="shared" si="79"/>
        <v>0</v>
      </c>
    </row>
    <row r="294" spans="1:41" ht="12.75">
      <c r="A294">
        <v>3019530</v>
      </c>
      <c r="B294">
        <v>857</v>
      </c>
      <c r="C294" t="s">
        <v>638</v>
      </c>
      <c r="D294" t="s">
        <v>639</v>
      </c>
      <c r="E294" t="s">
        <v>84</v>
      </c>
      <c r="F294" s="35">
        <v>59001</v>
      </c>
      <c r="G294" s="3" t="s">
        <v>44</v>
      </c>
      <c r="H294">
        <v>4063286187</v>
      </c>
      <c r="I294" s="4">
        <v>7</v>
      </c>
      <c r="J294" s="4" t="s">
        <v>45</v>
      </c>
      <c r="K294" t="s">
        <v>46</v>
      </c>
      <c r="L294" s="36"/>
      <c r="M294" s="36">
        <v>8</v>
      </c>
      <c r="N294" s="36" t="s">
        <v>45</v>
      </c>
      <c r="O294" s="36" t="s">
        <v>45</v>
      </c>
      <c r="P294" s="37">
        <v>10.526315789</v>
      </c>
      <c r="Q294" t="s">
        <v>46</v>
      </c>
      <c r="R294" t="s">
        <v>46</v>
      </c>
      <c r="S294" t="s">
        <v>45</v>
      </c>
      <c r="T294" t="s">
        <v>46</v>
      </c>
      <c r="U294" s="36"/>
      <c r="V294" s="36">
        <v>745</v>
      </c>
      <c r="W294" s="36">
        <v>0</v>
      </c>
      <c r="X294" s="36">
        <v>25</v>
      </c>
      <c r="Y294" s="36">
        <v>516</v>
      </c>
      <c r="Z294">
        <f t="shared" si="64"/>
        <v>1</v>
      </c>
      <c r="AA294">
        <f t="shared" si="65"/>
        <v>1</v>
      </c>
      <c r="AB294">
        <f t="shared" si="66"/>
        <v>0</v>
      </c>
      <c r="AC294">
        <f t="shared" si="67"/>
        <v>0</v>
      </c>
      <c r="AD294">
        <f t="shared" si="68"/>
        <v>0</v>
      </c>
      <c r="AE294">
        <f t="shared" si="69"/>
        <v>0</v>
      </c>
      <c r="AF294" s="38" t="str">
        <f t="shared" si="70"/>
        <v>SRSA</v>
      </c>
      <c r="AG294" s="38">
        <f t="shared" si="71"/>
        <v>0</v>
      </c>
      <c r="AH294" s="38">
        <f t="shared" si="72"/>
        <v>0</v>
      </c>
      <c r="AI294">
        <f t="shared" si="73"/>
        <v>1</v>
      </c>
      <c r="AJ294">
        <f t="shared" si="74"/>
        <v>0</v>
      </c>
      <c r="AK294">
        <f t="shared" si="75"/>
        <v>0</v>
      </c>
      <c r="AL294">
        <f t="shared" si="76"/>
        <v>0</v>
      </c>
      <c r="AM294">
        <f t="shared" si="77"/>
        <v>0</v>
      </c>
      <c r="AN294">
        <f t="shared" si="78"/>
        <v>0</v>
      </c>
      <c r="AO294">
        <f t="shared" si="79"/>
        <v>0</v>
      </c>
    </row>
    <row r="295" spans="1:41" ht="12.75">
      <c r="A295">
        <v>3010950</v>
      </c>
      <c r="B295">
        <v>342</v>
      </c>
      <c r="C295" t="s">
        <v>382</v>
      </c>
      <c r="D295" t="s">
        <v>383</v>
      </c>
      <c r="E295" t="s">
        <v>384</v>
      </c>
      <c r="F295" s="35">
        <v>59937</v>
      </c>
      <c r="G295" s="3" t="s">
        <v>44</v>
      </c>
      <c r="H295">
        <v>4068622828</v>
      </c>
      <c r="I295" s="4">
        <v>7</v>
      </c>
      <c r="J295" s="4" t="s">
        <v>45</v>
      </c>
      <c r="K295" t="s">
        <v>46</v>
      </c>
      <c r="L295" s="36"/>
      <c r="M295" s="36">
        <v>62</v>
      </c>
      <c r="N295" s="36" t="s">
        <v>46</v>
      </c>
      <c r="O295" s="36" t="s">
        <v>45</v>
      </c>
      <c r="P295" s="37">
        <v>19.402985075</v>
      </c>
      <c r="Q295" t="s">
        <v>46</v>
      </c>
      <c r="R295" t="s">
        <v>46</v>
      </c>
      <c r="S295" t="s">
        <v>45</v>
      </c>
      <c r="T295" t="s">
        <v>46</v>
      </c>
      <c r="U295" s="36"/>
      <c r="V295" s="36">
        <v>3052</v>
      </c>
      <c r="W295" s="36">
        <v>0</v>
      </c>
      <c r="X295" s="36">
        <v>285</v>
      </c>
      <c r="Y295" s="36">
        <v>758</v>
      </c>
      <c r="Z295">
        <f t="shared" si="64"/>
        <v>1</v>
      </c>
      <c r="AA295">
        <f t="shared" si="65"/>
        <v>1</v>
      </c>
      <c r="AB295">
        <f t="shared" si="66"/>
        <v>0</v>
      </c>
      <c r="AC295">
        <f t="shared" si="67"/>
        <v>0</v>
      </c>
      <c r="AD295">
        <f t="shared" si="68"/>
        <v>0</v>
      </c>
      <c r="AE295">
        <f t="shared" si="69"/>
        <v>0</v>
      </c>
      <c r="AF295" s="38" t="str">
        <f t="shared" si="70"/>
        <v>SRSA</v>
      </c>
      <c r="AG295" s="38">
        <f t="shared" si="71"/>
        <v>0</v>
      </c>
      <c r="AH295" s="38">
        <f t="shared" si="72"/>
        <v>0</v>
      </c>
      <c r="AI295">
        <f t="shared" si="73"/>
        <v>1</v>
      </c>
      <c r="AJ295">
        <f t="shared" si="74"/>
        <v>0</v>
      </c>
      <c r="AK295">
        <f t="shared" si="75"/>
        <v>0</v>
      </c>
      <c r="AL295">
        <f t="shared" si="76"/>
        <v>0</v>
      </c>
      <c r="AM295">
        <f t="shared" si="77"/>
        <v>0</v>
      </c>
      <c r="AN295">
        <f t="shared" si="78"/>
        <v>0</v>
      </c>
      <c r="AO295">
        <f t="shared" si="79"/>
        <v>0</v>
      </c>
    </row>
    <row r="296" spans="1:41" ht="12.75">
      <c r="A296">
        <v>3019740</v>
      </c>
      <c r="B296">
        <v>935</v>
      </c>
      <c r="C296" t="s">
        <v>640</v>
      </c>
      <c r="D296" t="s">
        <v>641</v>
      </c>
      <c r="E296" t="s">
        <v>642</v>
      </c>
      <c r="F296" s="35">
        <v>59250</v>
      </c>
      <c r="G296" s="3" t="s">
        <v>44</v>
      </c>
      <c r="H296">
        <v>4067623213</v>
      </c>
      <c r="I296" s="4">
        <v>7</v>
      </c>
      <c r="J296" s="4" t="s">
        <v>45</v>
      </c>
      <c r="K296" t="s">
        <v>46</v>
      </c>
      <c r="L296" s="36"/>
      <c r="M296" s="36">
        <v>69</v>
      </c>
      <c r="N296" s="36" t="s">
        <v>45</v>
      </c>
      <c r="O296" s="36" t="s">
        <v>45</v>
      </c>
      <c r="P296" s="37">
        <v>17.567567568</v>
      </c>
      <c r="Q296" t="s">
        <v>46</v>
      </c>
      <c r="R296" t="s">
        <v>45</v>
      </c>
      <c r="S296" t="s">
        <v>45</v>
      </c>
      <c r="T296" t="s">
        <v>46</v>
      </c>
      <c r="U296" s="36"/>
      <c r="V296" s="36">
        <v>9365</v>
      </c>
      <c r="W296" s="36">
        <v>1141</v>
      </c>
      <c r="X296" s="36">
        <v>1138</v>
      </c>
      <c r="Y296" s="36">
        <v>1275</v>
      </c>
      <c r="Z296">
        <f t="shared" si="64"/>
        <v>1</v>
      </c>
      <c r="AA296">
        <f t="shared" si="65"/>
        <v>1</v>
      </c>
      <c r="AB296">
        <f t="shared" si="66"/>
        <v>0</v>
      </c>
      <c r="AC296">
        <f t="shared" si="67"/>
        <v>0</v>
      </c>
      <c r="AD296">
        <f t="shared" si="68"/>
        <v>0</v>
      </c>
      <c r="AE296">
        <f t="shared" si="69"/>
        <v>0</v>
      </c>
      <c r="AF296" s="38" t="str">
        <f t="shared" si="70"/>
        <v>SRSA</v>
      </c>
      <c r="AG296" s="38">
        <f t="shared" si="71"/>
        <v>0</v>
      </c>
      <c r="AH296" s="38">
        <f t="shared" si="72"/>
        <v>0</v>
      </c>
      <c r="AI296">
        <f t="shared" si="73"/>
        <v>1</v>
      </c>
      <c r="AJ296">
        <f t="shared" si="74"/>
        <v>0</v>
      </c>
      <c r="AK296">
        <f t="shared" si="75"/>
        <v>0</v>
      </c>
      <c r="AL296">
        <f t="shared" si="76"/>
        <v>0</v>
      </c>
      <c r="AM296">
        <f t="shared" si="77"/>
        <v>0</v>
      </c>
      <c r="AN296">
        <f t="shared" si="78"/>
        <v>0</v>
      </c>
      <c r="AO296">
        <f t="shared" si="79"/>
        <v>0</v>
      </c>
    </row>
    <row r="297" spans="1:41" ht="12.75">
      <c r="A297">
        <v>3019770</v>
      </c>
      <c r="B297">
        <v>375</v>
      </c>
      <c r="C297" t="s">
        <v>643</v>
      </c>
      <c r="D297" t="s">
        <v>644</v>
      </c>
      <c r="E297" t="s">
        <v>417</v>
      </c>
      <c r="F297" s="35">
        <v>59730</v>
      </c>
      <c r="G297" s="3" t="s">
        <v>44</v>
      </c>
      <c r="H297">
        <v>4069954281</v>
      </c>
      <c r="I297" s="4">
        <v>7</v>
      </c>
      <c r="J297" s="4" t="s">
        <v>45</v>
      </c>
      <c r="K297" t="s">
        <v>46</v>
      </c>
      <c r="L297" s="36"/>
      <c r="M297" s="36">
        <v>99</v>
      </c>
      <c r="N297" s="36" t="s">
        <v>46</v>
      </c>
      <c r="O297" s="36" t="s">
        <v>45</v>
      </c>
      <c r="P297" s="37">
        <v>4.0404040404</v>
      </c>
      <c r="Q297" t="s">
        <v>46</v>
      </c>
      <c r="R297" t="s">
        <v>46</v>
      </c>
      <c r="S297" t="s">
        <v>45</v>
      </c>
      <c r="T297" t="s">
        <v>46</v>
      </c>
      <c r="U297" s="36"/>
      <c r="V297" s="36">
        <v>4253</v>
      </c>
      <c r="W297" s="36">
        <v>0</v>
      </c>
      <c r="X297" s="36">
        <v>452</v>
      </c>
      <c r="Y297" s="36">
        <v>992</v>
      </c>
      <c r="Z297">
        <f t="shared" si="64"/>
        <v>1</v>
      </c>
      <c r="AA297">
        <f t="shared" si="65"/>
        <v>1</v>
      </c>
      <c r="AB297">
        <f t="shared" si="66"/>
        <v>0</v>
      </c>
      <c r="AC297">
        <f t="shared" si="67"/>
        <v>0</v>
      </c>
      <c r="AD297">
        <f t="shared" si="68"/>
        <v>0</v>
      </c>
      <c r="AE297">
        <f t="shared" si="69"/>
        <v>0</v>
      </c>
      <c r="AF297" s="38" t="str">
        <f t="shared" si="70"/>
        <v>SRSA</v>
      </c>
      <c r="AG297" s="38">
        <f t="shared" si="71"/>
        <v>0</v>
      </c>
      <c r="AH297" s="38">
        <f t="shared" si="72"/>
        <v>0</v>
      </c>
      <c r="AI297">
        <f t="shared" si="73"/>
        <v>1</v>
      </c>
      <c r="AJ297">
        <f t="shared" si="74"/>
        <v>0</v>
      </c>
      <c r="AK297">
        <f t="shared" si="75"/>
        <v>0</v>
      </c>
      <c r="AL297">
        <f t="shared" si="76"/>
        <v>0</v>
      </c>
      <c r="AM297">
        <f t="shared" si="77"/>
        <v>0</v>
      </c>
      <c r="AN297">
        <f t="shared" si="78"/>
        <v>0</v>
      </c>
      <c r="AO297">
        <f t="shared" si="79"/>
        <v>0</v>
      </c>
    </row>
    <row r="298" spans="1:41" ht="12.75">
      <c r="A298">
        <v>3019920</v>
      </c>
      <c r="B298">
        <v>831</v>
      </c>
      <c r="C298" t="s">
        <v>645</v>
      </c>
      <c r="D298" t="s">
        <v>646</v>
      </c>
      <c r="E298" t="s">
        <v>647</v>
      </c>
      <c r="F298" s="35">
        <v>59252</v>
      </c>
      <c r="G298" s="3" t="s">
        <v>44</v>
      </c>
      <c r="H298">
        <v>4068952465</v>
      </c>
      <c r="I298" s="4">
        <v>7</v>
      </c>
      <c r="J298" s="4" t="s">
        <v>45</v>
      </c>
      <c r="K298" t="s">
        <v>46</v>
      </c>
      <c r="L298" s="36"/>
      <c r="M298" s="36">
        <v>26</v>
      </c>
      <c r="N298" s="36" t="s">
        <v>45</v>
      </c>
      <c r="O298" s="36" t="s">
        <v>45</v>
      </c>
      <c r="P298" s="37">
        <v>15.555555556</v>
      </c>
      <c r="Q298" t="s">
        <v>46</v>
      </c>
      <c r="R298" t="s">
        <v>45</v>
      </c>
      <c r="S298" t="s">
        <v>45</v>
      </c>
      <c r="T298" t="s">
        <v>46</v>
      </c>
      <c r="U298" s="36"/>
      <c r="V298" s="36">
        <v>5910</v>
      </c>
      <c r="W298" s="36">
        <v>1167</v>
      </c>
      <c r="X298" s="36">
        <v>1178</v>
      </c>
      <c r="Y298" s="36">
        <v>1045</v>
      </c>
      <c r="Z298">
        <f t="shared" si="64"/>
        <v>1</v>
      </c>
      <c r="AA298">
        <f t="shared" si="65"/>
        <v>1</v>
      </c>
      <c r="AB298">
        <f t="shared" si="66"/>
        <v>0</v>
      </c>
      <c r="AC298">
        <f t="shared" si="67"/>
        <v>0</v>
      </c>
      <c r="AD298">
        <f t="shared" si="68"/>
        <v>0</v>
      </c>
      <c r="AE298">
        <f t="shared" si="69"/>
        <v>0</v>
      </c>
      <c r="AF298" s="38" t="str">
        <f t="shared" si="70"/>
        <v>SRSA</v>
      </c>
      <c r="AG298" s="38">
        <f t="shared" si="71"/>
        <v>0</v>
      </c>
      <c r="AH298" s="38">
        <f t="shared" si="72"/>
        <v>0</v>
      </c>
      <c r="AI298">
        <f t="shared" si="73"/>
        <v>1</v>
      </c>
      <c r="AJ298">
        <f t="shared" si="74"/>
        <v>0</v>
      </c>
      <c r="AK298">
        <f t="shared" si="75"/>
        <v>0</v>
      </c>
      <c r="AL298">
        <f t="shared" si="76"/>
        <v>0</v>
      </c>
      <c r="AM298">
        <f t="shared" si="77"/>
        <v>0</v>
      </c>
      <c r="AN298">
        <f t="shared" si="78"/>
        <v>0</v>
      </c>
      <c r="AO298">
        <f t="shared" si="79"/>
        <v>0</v>
      </c>
    </row>
    <row r="299" spans="1:41" ht="12.75">
      <c r="A299">
        <v>3019950</v>
      </c>
      <c r="B299">
        <v>715</v>
      </c>
      <c r="C299" t="s">
        <v>648</v>
      </c>
      <c r="D299" t="s">
        <v>649</v>
      </c>
      <c r="E299" t="s">
        <v>650</v>
      </c>
      <c r="F299" s="35">
        <v>59854</v>
      </c>
      <c r="G299" s="3" t="s">
        <v>44</v>
      </c>
      <c r="H299">
        <v>4067935790</v>
      </c>
      <c r="I299" s="4">
        <v>7</v>
      </c>
      <c r="J299" s="4" t="s">
        <v>45</v>
      </c>
      <c r="K299" t="s">
        <v>46</v>
      </c>
      <c r="L299" s="36"/>
      <c r="M299" s="36">
        <v>21</v>
      </c>
      <c r="N299" s="36" t="s">
        <v>45</v>
      </c>
      <c r="O299" s="36" t="s">
        <v>45</v>
      </c>
      <c r="P299" s="37">
        <v>17.142857143</v>
      </c>
      <c r="Q299" t="s">
        <v>46</v>
      </c>
      <c r="R299" t="s">
        <v>45</v>
      </c>
      <c r="S299" t="s">
        <v>45</v>
      </c>
      <c r="T299" t="s">
        <v>46</v>
      </c>
      <c r="U299" s="36"/>
      <c r="V299" s="36">
        <v>6014</v>
      </c>
      <c r="W299" s="36">
        <v>937</v>
      </c>
      <c r="X299" s="36">
        <v>741</v>
      </c>
      <c r="Y299" s="36">
        <v>742</v>
      </c>
      <c r="Z299">
        <f t="shared" si="64"/>
        <v>1</v>
      </c>
      <c r="AA299">
        <f t="shared" si="65"/>
        <v>1</v>
      </c>
      <c r="AB299">
        <f t="shared" si="66"/>
        <v>0</v>
      </c>
      <c r="AC299">
        <f t="shared" si="67"/>
        <v>0</v>
      </c>
      <c r="AD299">
        <f t="shared" si="68"/>
        <v>0</v>
      </c>
      <c r="AE299">
        <f t="shared" si="69"/>
        <v>0</v>
      </c>
      <c r="AF299" s="38" t="str">
        <f t="shared" si="70"/>
        <v>SRSA</v>
      </c>
      <c r="AG299" s="38">
        <f t="shared" si="71"/>
        <v>0</v>
      </c>
      <c r="AH299" s="38">
        <f t="shared" si="72"/>
        <v>0</v>
      </c>
      <c r="AI299">
        <f t="shared" si="73"/>
        <v>1</v>
      </c>
      <c r="AJ299">
        <f t="shared" si="74"/>
        <v>0</v>
      </c>
      <c r="AK299">
        <f t="shared" si="75"/>
        <v>0</v>
      </c>
      <c r="AL299">
        <f t="shared" si="76"/>
        <v>0</v>
      </c>
      <c r="AM299">
        <f t="shared" si="77"/>
        <v>0</v>
      </c>
      <c r="AN299">
        <f t="shared" si="78"/>
        <v>0</v>
      </c>
      <c r="AO299">
        <f t="shared" si="79"/>
        <v>0</v>
      </c>
    </row>
    <row r="300" spans="1:41" ht="12.75">
      <c r="A300">
        <v>3019980</v>
      </c>
      <c r="B300">
        <v>808</v>
      </c>
      <c r="C300" t="s">
        <v>651</v>
      </c>
      <c r="D300" t="s">
        <v>652</v>
      </c>
      <c r="E300" t="s">
        <v>653</v>
      </c>
      <c r="F300" s="35">
        <v>59856</v>
      </c>
      <c r="G300" s="3" t="s">
        <v>44</v>
      </c>
      <c r="H300">
        <v>4068263344</v>
      </c>
      <c r="I300" s="4">
        <v>7</v>
      </c>
      <c r="J300" s="4" t="s">
        <v>45</v>
      </c>
      <c r="K300" t="s">
        <v>46</v>
      </c>
      <c r="L300" s="36"/>
      <c r="M300" s="36">
        <v>26</v>
      </c>
      <c r="N300" s="36" t="s">
        <v>45</v>
      </c>
      <c r="O300" s="36" t="s">
        <v>45</v>
      </c>
      <c r="P300" s="37">
        <v>34.375</v>
      </c>
      <c r="Q300" t="s">
        <v>45</v>
      </c>
      <c r="R300" t="s">
        <v>46</v>
      </c>
      <c r="S300" t="s">
        <v>45</v>
      </c>
      <c r="T300" t="s">
        <v>46</v>
      </c>
      <c r="U300" s="36"/>
      <c r="V300" s="36">
        <v>7264</v>
      </c>
      <c r="W300" s="36">
        <v>1039</v>
      </c>
      <c r="X300" s="36">
        <v>801</v>
      </c>
      <c r="Y300" s="36">
        <v>816</v>
      </c>
      <c r="Z300">
        <f t="shared" si="64"/>
        <v>1</v>
      </c>
      <c r="AA300">
        <f t="shared" si="65"/>
        <v>1</v>
      </c>
      <c r="AB300">
        <f t="shared" si="66"/>
        <v>0</v>
      </c>
      <c r="AC300">
        <f t="shared" si="67"/>
        <v>0</v>
      </c>
      <c r="AD300">
        <f t="shared" si="68"/>
        <v>0</v>
      </c>
      <c r="AE300">
        <f t="shared" si="69"/>
        <v>0</v>
      </c>
      <c r="AF300" s="38" t="str">
        <f t="shared" si="70"/>
        <v>SRSA</v>
      </c>
      <c r="AG300" s="38">
        <f t="shared" si="71"/>
        <v>0</v>
      </c>
      <c r="AH300" s="38">
        <f t="shared" si="72"/>
        <v>0</v>
      </c>
      <c r="AI300">
        <f t="shared" si="73"/>
        <v>1</v>
      </c>
      <c r="AJ300">
        <f t="shared" si="74"/>
        <v>1</v>
      </c>
      <c r="AK300" t="str">
        <f t="shared" si="75"/>
        <v>Initial</v>
      </c>
      <c r="AL300" t="str">
        <f t="shared" si="76"/>
        <v>SRSA</v>
      </c>
      <c r="AM300">
        <f t="shared" si="77"/>
        <v>0</v>
      </c>
      <c r="AN300">
        <f t="shared" si="78"/>
        <v>0</v>
      </c>
      <c r="AO300">
        <f t="shared" si="79"/>
        <v>0</v>
      </c>
    </row>
    <row r="301" spans="1:41" ht="12.75">
      <c r="A301">
        <v>3020040</v>
      </c>
      <c r="B301">
        <v>846</v>
      </c>
      <c r="C301" t="s">
        <v>654</v>
      </c>
      <c r="D301" t="s">
        <v>655</v>
      </c>
      <c r="E301" t="s">
        <v>656</v>
      </c>
      <c r="F301" s="35">
        <v>59063</v>
      </c>
      <c r="G301" s="3" t="s">
        <v>44</v>
      </c>
      <c r="H301">
        <v>4066332361</v>
      </c>
      <c r="I301" s="4">
        <v>7</v>
      </c>
      <c r="J301" s="4" t="s">
        <v>45</v>
      </c>
      <c r="K301" t="s">
        <v>46</v>
      </c>
      <c r="L301" s="36"/>
      <c r="M301" s="36">
        <v>210</v>
      </c>
      <c r="N301" s="36" t="s">
        <v>45</v>
      </c>
      <c r="O301" s="36" t="s">
        <v>45</v>
      </c>
      <c r="P301" s="37">
        <v>17.142857143</v>
      </c>
      <c r="Q301" t="s">
        <v>46</v>
      </c>
      <c r="R301" t="s">
        <v>46</v>
      </c>
      <c r="S301" t="s">
        <v>45</v>
      </c>
      <c r="T301" t="s">
        <v>46</v>
      </c>
      <c r="U301" s="36"/>
      <c r="V301" s="36">
        <v>15899</v>
      </c>
      <c r="W301" s="36">
        <v>1822</v>
      </c>
      <c r="X301" s="36">
        <v>2243</v>
      </c>
      <c r="Y301" s="36">
        <v>2008</v>
      </c>
      <c r="Z301">
        <f t="shared" si="64"/>
        <v>1</v>
      </c>
      <c r="AA301">
        <f t="shared" si="65"/>
        <v>1</v>
      </c>
      <c r="AB301">
        <f t="shared" si="66"/>
        <v>0</v>
      </c>
      <c r="AC301">
        <f t="shared" si="67"/>
        <v>0</v>
      </c>
      <c r="AD301">
        <f t="shared" si="68"/>
        <v>0</v>
      </c>
      <c r="AE301">
        <f t="shared" si="69"/>
        <v>0</v>
      </c>
      <c r="AF301" s="38" t="str">
        <f t="shared" si="70"/>
        <v>SRSA</v>
      </c>
      <c r="AG301" s="38">
        <f t="shared" si="71"/>
        <v>0</v>
      </c>
      <c r="AH301" s="38">
        <f t="shared" si="72"/>
        <v>0</v>
      </c>
      <c r="AI301">
        <f t="shared" si="73"/>
        <v>1</v>
      </c>
      <c r="AJ301">
        <f t="shared" si="74"/>
        <v>0</v>
      </c>
      <c r="AK301">
        <f t="shared" si="75"/>
        <v>0</v>
      </c>
      <c r="AL301">
        <f t="shared" si="76"/>
        <v>0</v>
      </c>
      <c r="AM301">
        <f t="shared" si="77"/>
        <v>0</v>
      </c>
      <c r="AN301">
        <f t="shared" si="78"/>
        <v>0</v>
      </c>
      <c r="AO301">
        <f t="shared" si="79"/>
        <v>0</v>
      </c>
    </row>
    <row r="302" spans="1:41" ht="12.75">
      <c r="A302">
        <v>3020070</v>
      </c>
      <c r="B302">
        <v>847</v>
      </c>
      <c r="C302" t="s">
        <v>657</v>
      </c>
      <c r="D302" t="s">
        <v>655</v>
      </c>
      <c r="E302" t="s">
        <v>656</v>
      </c>
      <c r="F302" s="35">
        <v>59063</v>
      </c>
      <c r="G302" s="3" t="s">
        <v>44</v>
      </c>
      <c r="H302">
        <v>4066332361</v>
      </c>
      <c r="I302" s="4">
        <v>7</v>
      </c>
      <c r="J302" s="4" t="s">
        <v>45</v>
      </c>
      <c r="K302" t="s">
        <v>46</v>
      </c>
      <c r="L302" s="36"/>
      <c r="M302" s="36">
        <v>76</v>
      </c>
      <c r="N302" s="36" t="s">
        <v>45</v>
      </c>
      <c r="O302" s="36" t="s">
        <v>45</v>
      </c>
      <c r="P302" s="37">
        <v>2.7027027027</v>
      </c>
      <c r="Q302" t="s">
        <v>46</v>
      </c>
      <c r="R302" t="s">
        <v>46</v>
      </c>
      <c r="S302" t="s">
        <v>45</v>
      </c>
      <c r="T302" t="s">
        <v>46</v>
      </c>
      <c r="U302" s="36"/>
      <c r="V302" s="36">
        <v>5403</v>
      </c>
      <c r="W302" s="36">
        <v>434</v>
      </c>
      <c r="X302" s="36">
        <v>714</v>
      </c>
      <c r="Y302" s="36">
        <v>853</v>
      </c>
      <c r="Z302">
        <f t="shared" si="64"/>
        <v>1</v>
      </c>
      <c r="AA302">
        <f t="shared" si="65"/>
        <v>1</v>
      </c>
      <c r="AB302">
        <f t="shared" si="66"/>
        <v>0</v>
      </c>
      <c r="AC302">
        <f t="shared" si="67"/>
        <v>0</v>
      </c>
      <c r="AD302">
        <f t="shared" si="68"/>
        <v>0</v>
      </c>
      <c r="AE302">
        <f t="shared" si="69"/>
        <v>0</v>
      </c>
      <c r="AF302" s="38" t="str">
        <f t="shared" si="70"/>
        <v>SRSA</v>
      </c>
      <c r="AG302" s="38">
        <f t="shared" si="71"/>
        <v>0</v>
      </c>
      <c r="AH302" s="38">
        <f t="shared" si="72"/>
        <v>0</v>
      </c>
      <c r="AI302">
        <f t="shared" si="73"/>
        <v>1</v>
      </c>
      <c r="AJ302">
        <f t="shared" si="74"/>
        <v>0</v>
      </c>
      <c r="AK302">
        <f t="shared" si="75"/>
        <v>0</v>
      </c>
      <c r="AL302">
        <f t="shared" si="76"/>
        <v>0</v>
      </c>
      <c r="AM302">
        <f t="shared" si="77"/>
        <v>0</v>
      </c>
      <c r="AN302">
        <f t="shared" si="78"/>
        <v>0</v>
      </c>
      <c r="AO302">
        <f t="shared" si="79"/>
        <v>0</v>
      </c>
    </row>
    <row r="303" spans="1:41" ht="12.75">
      <c r="A303">
        <v>3020100</v>
      </c>
      <c r="B303">
        <v>613</v>
      </c>
      <c r="C303" t="s">
        <v>1032</v>
      </c>
      <c r="D303" t="s">
        <v>1025</v>
      </c>
      <c r="E303" t="s">
        <v>668</v>
      </c>
      <c r="F303" s="35">
        <v>59047</v>
      </c>
      <c r="G303" s="3" t="s">
        <v>44</v>
      </c>
      <c r="H303">
        <v>4062220863</v>
      </c>
      <c r="I303" s="4">
        <v>6</v>
      </c>
      <c r="J303" s="4" t="s">
        <v>46</v>
      </c>
      <c r="K303" t="s">
        <v>46</v>
      </c>
      <c r="L303" s="36"/>
      <c r="M303" s="36">
        <v>528</v>
      </c>
      <c r="N303" s="36" t="s">
        <v>45</v>
      </c>
      <c r="O303" s="36" t="s">
        <v>46</v>
      </c>
      <c r="P303" s="37">
        <v>8.7440381558</v>
      </c>
      <c r="Q303" t="s">
        <v>46</v>
      </c>
      <c r="R303" t="s">
        <v>46</v>
      </c>
      <c r="S303" t="s">
        <v>45</v>
      </c>
      <c r="T303" t="s">
        <v>46</v>
      </c>
      <c r="U303" s="36"/>
      <c r="V303" s="36">
        <v>28218</v>
      </c>
      <c r="W303" s="36">
        <v>2039</v>
      </c>
      <c r="X303" s="36">
        <v>3848</v>
      </c>
      <c r="Y303" s="36">
        <v>5082</v>
      </c>
      <c r="Z303">
        <f t="shared" si="64"/>
        <v>0</v>
      </c>
      <c r="AA303">
        <f t="shared" si="65"/>
        <v>1</v>
      </c>
      <c r="AB303">
        <f t="shared" si="66"/>
        <v>0</v>
      </c>
      <c r="AC303">
        <f t="shared" si="67"/>
        <v>0</v>
      </c>
      <c r="AD303">
        <f t="shared" si="68"/>
        <v>0</v>
      </c>
      <c r="AE303">
        <f t="shared" si="69"/>
        <v>0</v>
      </c>
      <c r="AF303" s="38">
        <f t="shared" si="70"/>
        <v>0</v>
      </c>
      <c r="AG303" s="38">
        <f t="shared" si="71"/>
        <v>0</v>
      </c>
      <c r="AH303" s="38">
        <f t="shared" si="72"/>
        <v>0</v>
      </c>
      <c r="AI303">
        <f t="shared" si="73"/>
        <v>1</v>
      </c>
      <c r="AJ303">
        <f t="shared" si="74"/>
        <v>0</v>
      </c>
      <c r="AK303">
        <f t="shared" si="75"/>
        <v>0</v>
      </c>
      <c r="AL303">
        <f t="shared" si="76"/>
        <v>0</v>
      </c>
      <c r="AM303">
        <f t="shared" si="77"/>
        <v>0</v>
      </c>
      <c r="AN303">
        <f t="shared" si="78"/>
        <v>0</v>
      </c>
      <c r="AO303">
        <f t="shared" si="79"/>
        <v>0</v>
      </c>
    </row>
    <row r="304" spans="1:41" ht="12.75">
      <c r="A304">
        <v>3020170</v>
      </c>
      <c r="B304">
        <v>362</v>
      </c>
      <c r="C304" t="s">
        <v>658</v>
      </c>
      <c r="D304" t="s">
        <v>659</v>
      </c>
      <c r="E304" t="s">
        <v>660</v>
      </c>
      <c r="F304" s="35">
        <v>59714</v>
      </c>
      <c r="G304" s="3" t="s">
        <v>44</v>
      </c>
      <c r="H304">
        <v>4063887879</v>
      </c>
      <c r="I304" s="4">
        <v>7</v>
      </c>
      <c r="J304" s="4" t="s">
        <v>45</v>
      </c>
      <c r="K304" t="s">
        <v>46</v>
      </c>
      <c r="L304" s="36"/>
      <c r="M304" s="36">
        <v>14</v>
      </c>
      <c r="N304" s="36" t="s">
        <v>46</v>
      </c>
      <c r="O304" s="36" t="s">
        <v>45</v>
      </c>
      <c r="P304" s="37">
        <v>6.6666666667</v>
      </c>
      <c r="Q304" t="s">
        <v>46</v>
      </c>
      <c r="R304" t="s">
        <v>46</v>
      </c>
      <c r="S304" t="s">
        <v>45</v>
      </c>
      <c r="T304" t="s">
        <v>46</v>
      </c>
      <c r="U304" s="36"/>
      <c r="V304" s="36">
        <v>789</v>
      </c>
      <c r="W304" s="36">
        <v>0</v>
      </c>
      <c r="X304" s="36">
        <v>54</v>
      </c>
      <c r="Y304" s="36">
        <v>562</v>
      </c>
      <c r="Z304">
        <f t="shared" si="64"/>
        <v>1</v>
      </c>
      <c r="AA304">
        <f t="shared" si="65"/>
        <v>1</v>
      </c>
      <c r="AB304">
        <f t="shared" si="66"/>
        <v>0</v>
      </c>
      <c r="AC304">
        <f t="shared" si="67"/>
        <v>0</v>
      </c>
      <c r="AD304">
        <f t="shared" si="68"/>
        <v>0</v>
      </c>
      <c r="AE304">
        <f t="shared" si="69"/>
        <v>0</v>
      </c>
      <c r="AF304" s="38" t="str">
        <f t="shared" si="70"/>
        <v>SRSA</v>
      </c>
      <c r="AG304" s="38">
        <f t="shared" si="71"/>
        <v>0</v>
      </c>
      <c r="AH304" s="38">
        <f t="shared" si="72"/>
        <v>0</v>
      </c>
      <c r="AI304">
        <f t="shared" si="73"/>
        <v>1</v>
      </c>
      <c r="AJ304">
        <f t="shared" si="74"/>
        <v>0</v>
      </c>
      <c r="AK304">
        <f t="shared" si="75"/>
        <v>0</v>
      </c>
      <c r="AL304">
        <f t="shared" si="76"/>
        <v>0</v>
      </c>
      <c r="AM304">
        <f t="shared" si="77"/>
        <v>0</v>
      </c>
      <c r="AN304">
        <f t="shared" si="78"/>
        <v>0</v>
      </c>
      <c r="AO304">
        <f t="shared" si="79"/>
        <v>0</v>
      </c>
    </row>
    <row r="305" spans="1:41" ht="12.75">
      <c r="A305">
        <v>3020220</v>
      </c>
      <c r="B305">
        <v>196</v>
      </c>
      <c r="C305" t="s">
        <v>661</v>
      </c>
      <c r="D305" t="s">
        <v>662</v>
      </c>
      <c r="E305" t="s">
        <v>663</v>
      </c>
      <c r="F305" s="35">
        <v>59253</v>
      </c>
      <c r="G305" s="3" t="s">
        <v>44</v>
      </c>
      <c r="H305">
        <v>4068934377</v>
      </c>
      <c r="I305" s="4">
        <v>7</v>
      </c>
      <c r="J305" s="4" t="s">
        <v>45</v>
      </c>
      <c r="K305" t="s">
        <v>46</v>
      </c>
      <c r="L305" s="36"/>
      <c r="M305" s="36">
        <v>27</v>
      </c>
      <c r="N305" s="36" t="s">
        <v>45</v>
      </c>
      <c r="O305" s="36" t="s">
        <v>45</v>
      </c>
      <c r="P305" s="37">
        <v>10.810810811</v>
      </c>
      <c r="Q305" t="s">
        <v>46</v>
      </c>
      <c r="R305" t="s">
        <v>46</v>
      </c>
      <c r="S305" t="s">
        <v>45</v>
      </c>
      <c r="T305" t="s">
        <v>46</v>
      </c>
      <c r="U305" s="36"/>
      <c r="V305" s="36">
        <v>2972</v>
      </c>
      <c r="W305" s="36">
        <v>402</v>
      </c>
      <c r="X305" s="36">
        <v>419</v>
      </c>
      <c r="Y305" s="36">
        <v>951</v>
      </c>
      <c r="Z305">
        <f t="shared" si="64"/>
        <v>1</v>
      </c>
      <c r="AA305">
        <f t="shared" si="65"/>
        <v>1</v>
      </c>
      <c r="AB305">
        <f t="shared" si="66"/>
        <v>0</v>
      </c>
      <c r="AC305">
        <f t="shared" si="67"/>
        <v>0</v>
      </c>
      <c r="AD305">
        <f t="shared" si="68"/>
        <v>0</v>
      </c>
      <c r="AE305">
        <f t="shared" si="69"/>
        <v>0</v>
      </c>
      <c r="AF305" s="38" t="str">
        <f t="shared" si="70"/>
        <v>SRSA</v>
      </c>
      <c r="AG305" s="38">
        <f t="shared" si="71"/>
        <v>0</v>
      </c>
      <c r="AH305" s="38">
        <f t="shared" si="72"/>
        <v>0</v>
      </c>
      <c r="AI305">
        <f t="shared" si="73"/>
        <v>1</v>
      </c>
      <c r="AJ305">
        <f t="shared" si="74"/>
        <v>0</v>
      </c>
      <c r="AK305">
        <f t="shared" si="75"/>
        <v>0</v>
      </c>
      <c r="AL305">
        <f t="shared" si="76"/>
        <v>0</v>
      </c>
      <c r="AM305">
        <f t="shared" si="77"/>
        <v>0</v>
      </c>
      <c r="AN305">
        <f t="shared" si="78"/>
        <v>0</v>
      </c>
      <c r="AO305">
        <f t="shared" si="79"/>
        <v>0</v>
      </c>
    </row>
    <row r="306" spans="1:41" ht="12.75">
      <c r="A306">
        <v>3020240</v>
      </c>
      <c r="B306">
        <v>898</v>
      </c>
      <c r="C306" t="s">
        <v>664</v>
      </c>
      <c r="D306" t="s">
        <v>458</v>
      </c>
      <c r="E306" t="s">
        <v>665</v>
      </c>
      <c r="F306" s="35">
        <v>59467</v>
      </c>
      <c r="G306" s="3" t="s">
        <v>44</v>
      </c>
      <c r="H306">
        <v>4064692288</v>
      </c>
      <c r="I306" s="4">
        <v>7</v>
      </c>
      <c r="J306" s="4" t="s">
        <v>45</v>
      </c>
      <c r="K306" t="s">
        <v>46</v>
      </c>
      <c r="L306" s="36"/>
      <c r="M306" s="36">
        <v>28</v>
      </c>
      <c r="N306" s="36" t="s">
        <v>45</v>
      </c>
      <c r="O306" s="36" t="s">
        <v>45</v>
      </c>
      <c r="P306" s="37">
        <v>43.103448276</v>
      </c>
      <c r="Q306" t="s">
        <v>45</v>
      </c>
      <c r="R306" t="s">
        <v>45</v>
      </c>
      <c r="S306" t="s">
        <v>45</v>
      </c>
      <c r="T306" t="s">
        <v>46</v>
      </c>
      <c r="U306" s="36"/>
      <c r="V306" s="36">
        <v>2082</v>
      </c>
      <c r="W306" s="36">
        <v>0</v>
      </c>
      <c r="X306" s="36">
        <v>117</v>
      </c>
      <c r="Y306" s="36">
        <v>656</v>
      </c>
      <c r="Z306">
        <f t="shared" si="64"/>
        <v>1</v>
      </c>
      <c r="AA306">
        <f t="shared" si="65"/>
        <v>1</v>
      </c>
      <c r="AB306">
        <f t="shared" si="66"/>
        <v>0</v>
      </c>
      <c r="AC306">
        <f t="shared" si="67"/>
        <v>0</v>
      </c>
      <c r="AD306">
        <f t="shared" si="68"/>
        <v>0</v>
      </c>
      <c r="AE306">
        <f t="shared" si="69"/>
        <v>0</v>
      </c>
      <c r="AF306" s="38" t="str">
        <f t="shared" si="70"/>
        <v>SRSA</v>
      </c>
      <c r="AG306" s="38">
        <f t="shared" si="71"/>
        <v>0</v>
      </c>
      <c r="AH306" s="38">
        <f t="shared" si="72"/>
        <v>0</v>
      </c>
      <c r="AI306">
        <f t="shared" si="73"/>
        <v>1</v>
      </c>
      <c r="AJ306">
        <f t="shared" si="74"/>
        <v>1</v>
      </c>
      <c r="AK306" t="str">
        <f t="shared" si="75"/>
        <v>Initial</v>
      </c>
      <c r="AL306" t="str">
        <f t="shared" si="76"/>
        <v>SRSA</v>
      </c>
      <c r="AM306">
        <f t="shared" si="77"/>
        <v>0</v>
      </c>
      <c r="AN306">
        <f t="shared" si="78"/>
        <v>0</v>
      </c>
      <c r="AO306">
        <f t="shared" si="79"/>
        <v>0</v>
      </c>
    </row>
    <row r="307" spans="1:41" ht="12.75">
      <c r="A307">
        <v>3012840</v>
      </c>
      <c r="B307">
        <v>416</v>
      </c>
      <c r="C307" t="s">
        <v>446</v>
      </c>
      <c r="D307" t="s">
        <v>447</v>
      </c>
      <c r="E307" t="s">
        <v>448</v>
      </c>
      <c r="F307" s="35">
        <v>59858</v>
      </c>
      <c r="G307" s="3" t="s">
        <v>44</v>
      </c>
      <c r="H307">
        <v>4068593980</v>
      </c>
      <c r="I307" s="4">
        <v>7</v>
      </c>
      <c r="J307" s="4" t="s">
        <v>45</v>
      </c>
      <c r="K307" t="s">
        <v>46</v>
      </c>
      <c r="L307" s="36"/>
      <c r="M307" s="36">
        <v>209</v>
      </c>
      <c r="N307" s="36" t="s">
        <v>45</v>
      </c>
      <c r="O307" s="36" t="s">
        <v>45</v>
      </c>
      <c r="P307" s="37">
        <v>23.32361516</v>
      </c>
      <c r="Q307" t="s">
        <v>45</v>
      </c>
      <c r="R307" t="s">
        <v>46</v>
      </c>
      <c r="S307" t="s">
        <v>45</v>
      </c>
      <c r="T307" t="s">
        <v>46</v>
      </c>
      <c r="U307" s="36"/>
      <c r="V307" s="36">
        <v>25001</v>
      </c>
      <c r="W307" s="36">
        <v>3044</v>
      </c>
      <c r="X307" s="36">
        <v>3388</v>
      </c>
      <c r="Y307" s="36">
        <v>2361</v>
      </c>
      <c r="Z307">
        <f t="shared" si="64"/>
        <v>1</v>
      </c>
      <c r="AA307">
        <f t="shared" si="65"/>
        <v>1</v>
      </c>
      <c r="AB307">
        <f t="shared" si="66"/>
        <v>0</v>
      </c>
      <c r="AC307">
        <f t="shared" si="67"/>
        <v>0</v>
      </c>
      <c r="AD307">
        <f t="shared" si="68"/>
        <v>0</v>
      </c>
      <c r="AE307">
        <f t="shared" si="69"/>
        <v>0</v>
      </c>
      <c r="AF307" s="38" t="str">
        <f t="shared" si="70"/>
        <v>SRSA</v>
      </c>
      <c r="AG307" s="38">
        <f t="shared" si="71"/>
        <v>0</v>
      </c>
      <c r="AH307" s="38">
        <f t="shared" si="72"/>
        <v>0</v>
      </c>
      <c r="AI307">
        <f t="shared" si="73"/>
        <v>1</v>
      </c>
      <c r="AJ307">
        <f t="shared" si="74"/>
        <v>1</v>
      </c>
      <c r="AK307" t="str">
        <f t="shared" si="75"/>
        <v>Initial</v>
      </c>
      <c r="AL307" t="str">
        <f t="shared" si="76"/>
        <v>SRSA</v>
      </c>
      <c r="AM307">
        <f t="shared" si="77"/>
        <v>0</v>
      </c>
      <c r="AN307">
        <f t="shared" si="78"/>
        <v>0</v>
      </c>
      <c r="AO307">
        <f t="shared" si="79"/>
        <v>0</v>
      </c>
    </row>
    <row r="308" spans="1:41" ht="12.75">
      <c r="A308">
        <v>3020670</v>
      </c>
      <c r="B308">
        <v>620</v>
      </c>
      <c r="C308" t="s">
        <v>666</v>
      </c>
      <c r="D308" t="s">
        <v>667</v>
      </c>
      <c r="E308" t="s">
        <v>668</v>
      </c>
      <c r="F308" s="35">
        <v>59047</v>
      </c>
      <c r="G308" s="3" t="s">
        <v>44</v>
      </c>
      <c r="H308">
        <v>4062227362</v>
      </c>
      <c r="I308" s="4">
        <v>7</v>
      </c>
      <c r="J308" s="4" t="s">
        <v>45</v>
      </c>
      <c r="K308" t="s">
        <v>45</v>
      </c>
      <c r="L308" s="36"/>
      <c r="M308" s="36">
        <v>25</v>
      </c>
      <c r="N308" s="36" t="s">
        <v>45</v>
      </c>
      <c r="O308" s="36" t="s">
        <v>45</v>
      </c>
      <c r="P308" s="37">
        <v>20</v>
      </c>
      <c r="Q308" t="s">
        <v>45</v>
      </c>
      <c r="R308" t="s">
        <v>46</v>
      </c>
      <c r="S308" t="s">
        <v>45</v>
      </c>
      <c r="T308" t="s">
        <v>46</v>
      </c>
      <c r="U308" s="36"/>
      <c r="V308" s="36">
        <v>2276</v>
      </c>
      <c r="W308" s="36">
        <v>0</v>
      </c>
      <c r="X308" s="36">
        <v>126</v>
      </c>
      <c r="Y308" s="36">
        <v>684</v>
      </c>
      <c r="Z308">
        <f t="shared" si="64"/>
        <v>1</v>
      </c>
      <c r="AA308">
        <f t="shared" si="65"/>
        <v>1</v>
      </c>
      <c r="AB308">
        <f t="shared" si="66"/>
        <v>0</v>
      </c>
      <c r="AC308">
        <f t="shared" si="67"/>
        <v>0</v>
      </c>
      <c r="AD308">
        <f t="shared" si="68"/>
        <v>0</v>
      </c>
      <c r="AE308">
        <f t="shared" si="69"/>
        <v>0</v>
      </c>
      <c r="AF308" s="38" t="str">
        <f t="shared" si="70"/>
        <v>SRSA</v>
      </c>
      <c r="AG308" s="38">
        <f t="shared" si="71"/>
        <v>0</v>
      </c>
      <c r="AH308" s="38">
        <f t="shared" si="72"/>
        <v>0</v>
      </c>
      <c r="AI308">
        <f t="shared" si="73"/>
        <v>1</v>
      </c>
      <c r="AJ308">
        <f t="shared" si="74"/>
        <v>1</v>
      </c>
      <c r="AK308" t="str">
        <f t="shared" si="75"/>
        <v>Initial</v>
      </c>
      <c r="AL308" t="str">
        <f t="shared" si="76"/>
        <v>SRSA</v>
      </c>
      <c r="AM308">
        <f t="shared" si="77"/>
        <v>0</v>
      </c>
      <c r="AN308">
        <f t="shared" si="78"/>
        <v>0</v>
      </c>
      <c r="AO308">
        <f t="shared" si="79"/>
        <v>0</v>
      </c>
    </row>
    <row r="309" spans="1:41" ht="12.75">
      <c r="A309">
        <v>3020690</v>
      </c>
      <c r="B309">
        <v>385</v>
      </c>
      <c r="C309" t="s">
        <v>669</v>
      </c>
      <c r="D309" t="s">
        <v>670</v>
      </c>
      <c r="E309" t="s">
        <v>671</v>
      </c>
      <c r="F309" s="35">
        <v>59318</v>
      </c>
      <c r="G309" s="3" t="s">
        <v>44</v>
      </c>
      <c r="H309">
        <v>4065572471</v>
      </c>
      <c r="I309" s="4">
        <v>7</v>
      </c>
      <c r="J309" s="4" t="s">
        <v>45</v>
      </c>
      <c r="K309" t="s">
        <v>46</v>
      </c>
      <c r="L309" s="36"/>
      <c r="M309" s="36">
        <v>7</v>
      </c>
      <c r="N309" s="36" t="s">
        <v>45</v>
      </c>
      <c r="O309" s="36" t="s">
        <v>45</v>
      </c>
      <c r="P309" s="37">
        <v>25</v>
      </c>
      <c r="Q309" t="s">
        <v>45</v>
      </c>
      <c r="R309" t="s">
        <v>46</v>
      </c>
      <c r="S309" t="s">
        <v>45</v>
      </c>
      <c r="T309" t="s">
        <v>46</v>
      </c>
      <c r="U309" s="36"/>
      <c r="V309" s="36">
        <v>1860</v>
      </c>
      <c r="W309" s="36">
        <v>497</v>
      </c>
      <c r="X309" s="36">
        <v>318</v>
      </c>
      <c r="Y309" s="36">
        <v>594</v>
      </c>
      <c r="Z309">
        <f t="shared" si="64"/>
        <v>1</v>
      </c>
      <c r="AA309">
        <f t="shared" si="65"/>
        <v>1</v>
      </c>
      <c r="AB309">
        <f t="shared" si="66"/>
        <v>0</v>
      </c>
      <c r="AC309">
        <f t="shared" si="67"/>
        <v>0</v>
      </c>
      <c r="AD309">
        <f t="shared" si="68"/>
        <v>0</v>
      </c>
      <c r="AE309">
        <f t="shared" si="69"/>
        <v>0</v>
      </c>
      <c r="AF309" s="38" t="str">
        <f t="shared" si="70"/>
        <v>SRSA</v>
      </c>
      <c r="AG309" s="38">
        <f t="shared" si="71"/>
        <v>0</v>
      </c>
      <c r="AH309" s="38">
        <f t="shared" si="72"/>
        <v>0</v>
      </c>
      <c r="AI309">
        <f t="shared" si="73"/>
        <v>1</v>
      </c>
      <c r="AJ309">
        <f t="shared" si="74"/>
        <v>1</v>
      </c>
      <c r="AK309" t="str">
        <f t="shared" si="75"/>
        <v>Initial</v>
      </c>
      <c r="AL309" t="str">
        <f t="shared" si="76"/>
        <v>SRSA</v>
      </c>
      <c r="AM309">
        <f t="shared" si="77"/>
        <v>0</v>
      </c>
      <c r="AN309">
        <f t="shared" si="78"/>
        <v>0</v>
      </c>
      <c r="AO309">
        <f t="shared" si="79"/>
        <v>0</v>
      </c>
    </row>
    <row r="310" spans="1:41" ht="12.75">
      <c r="A310">
        <v>3020790</v>
      </c>
      <c r="B310">
        <v>987</v>
      </c>
      <c r="C310" t="s">
        <v>672</v>
      </c>
      <c r="D310" t="s">
        <v>673</v>
      </c>
      <c r="E310" t="s">
        <v>172</v>
      </c>
      <c r="F310" s="35">
        <v>59105</v>
      </c>
      <c r="G310" s="3" t="s">
        <v>44</v>
      </c>
      <c r="H310">
        <v>4062529205</v>
      </c>
      <c r="I310" s="4">
        <v>4</v>
      </c>
      <c r="J310" s="4" t="s">
        <v>46</v>
      </c>
      <c r="K310" t="s">
        <v>46</v>
      </c>
      <c r="L310" s="36" t="s">
        <v>45</v>
      </c>
      <c r="M310" s="36">
        <v>49</v>
      </c>
      <c r="N310" s="36" t="s">
        <v>46</v>
      </c>
      <c r="O310" s="36" t="s">
        <v>45</v>
      </c>
      <c r="P310" s="37">
        <v>11.258278146</v>
      </c>
      <c r="Q310" t="s">
        <v>46</v>
      </c>
      <c r="R310" t="s">
        <v>45</v>
      </c>
      <c r="S310" t="s">
        <v>46</v>
      </c>
      <c r="T310" t="s">
        <v>46</v>
      </c>
      <c r="U310" s="36"/>
      <c r="V310" s="36">
        <v>8389</v>
      </c>
      <c r="W310" s="36">
        <v>1136</v>
      </c>
      <c r="X310" s="36">
        <v>1048</v>
      </c>
      <c r="Y310" s="36">
        <v>943</v>
      </c>
      <c r="Z310">
        <f t="shared" si="64"/>
        <v>1</v>
      </c>
      <c r="AA310">
        <f t="shared" si="65"/>
        <v>1</v>
      </c>
      <c r="AB310">
        <f t="shared" si="66"/>
        <v>0</v>
      </c>
      <c r="AC310">
        <f t="shared" si="67"/>
        <v>0</v>
      </c>
      <c r="AD310">
        <f t="shared" si="68"/>
        <v>0</v>
      </c>
      <c r="AE310">
        <f t="shared" si="69"/>
        <v>0</v>
      </c>
      <c r="AF310" s="38" t="str">
        <f t="shared" si="70"/>
        <v>SRSA</v>
      </c>
      <c r="AG310" s="38">
        <f t="shared" si="71"/>
        <v>0</v>
      </c>
      <c r="AH310" s="38">
        <f t="shared" si="72"/>
        <v>0</v>
      </c>
      <c r="AI310">
        <f t="shared" si="73"/>
        <v>0</v>
      </c>
      <c r="AJ310">
        <f t="shared" si="74"/>
        <v>0</v>
      </c>
      <c r="AK310">
        <f t="shared" si="75"/>
        <v>0</v>
      </c>
      <c r="AL310">
        <f t="shared" si="76"/>
        <v>0</v>
      </c>
      <c r="AM310">
        <f t="shared" si="77"/>
        <v>0</v>
      </c>
      <c r="AN310">
        <f t="shared" si="78"/>
        <v>0</v>
      </c>
      <c r="AO310">
        <f t="shared" si="79"/>
        <v>0</v>
      </c>
    </row>
    <row r="311" spans="1:41" ht="12.75">
      <c r="A311">
        <v>3020820</v>
      </c>
      <c r="B311">
        <v>802</v>
      </c>
      <c r="C311" t="s">
        <v>674</v>
      </c>
      <c r="D311" t="s">
        <v>675</v>
      </c>
      <c r="E311" t="s">
        <v>215</v>
      </c>
      <c r="F311" s="35">
        <v>59859</v>
      </c>
      <c r="G311" s="3" t="s">
        <v>44</v>
      </c>
      <c r="H311">
        <v>4068263666</v>
      </c>
      <c r="I311" s="4">
        <v>7</v>
      </c>
      <c r="J311" s="4" t="s">
        <v>45</v>
      </c>
      <c r="K311" t="s">
        <v>46</v>
      </c>
      <c r="L311" s="36"/>
      <c r="M311" s="36">
        <v>278</v>
      </c>
      <c r="N311" s="36" t="s">
        <v>45</v>
      </c>
      <c r="O311" s="36" t="s">
        <v>45</v>
      </c>
      <c r="P311" s="37">
        <v>26.610644258</v>
      </c>
      <c r="Q311" t="s">
        <v>45</v>
      </c>
      <c r="R311" t="s">
        <v>46</v>
      </c>
      <c r="S311" t="s">
        <v>45</v>
      </c>
      <c r="T311" t="s">
        <v>46</v>
      </c>
      <c r="U311" s="36"/>
      <c r="V311" s="36">
        <v>38291</v>
      </c>
      <c r="W311" s="36">
        <v>4979</v>
      </c>
      <c r="X311" s="36">
        <v>4548</v>
      </c>
      <c r="Y311" s="36">
        <v>3189</v>
      </c>
      <c r="Z311">
        <f t="shared" si="64"/>
        <v>1</v>
      </c>
      <c r="AA311">
        <f t="shared" si="65"/>
        <v>1</v>
      </c>
      <c r="AB311">
        <f t="shared" si="66"/>
        <v>0</v>
      </c>
      <c r="AC311">
        <f t="shared" si="67"/>
        <v>0</v>
      </c>
      <c r="AD311">
        <f t="shared" si="68"/>
        <v>0</v>
      </c>
      <c r="AE311">
        <f t="shared" si="69"/>
        <v>0</v>
      </c>
      <c r="AF311" s="38" t="str">
        <f t="shared" si="70"/>
        <v>SRSA</v>
      </c>
      <c r="AG311" s="38">
        <f t="shared" si="71"/>
        <v>0</v>
      </c>
      <c r="AH311" s="38">
        <f t="shared" si="72"/>
        <v>0</v>
      </c>
      <c r="AI311">
        <f t="shared" si="73"/>
        <v>1</v>
      </c>
      <c r="AJ311">
        <f t="shared" si="74"/>
        <v>1</v>
      </c>
      <c r="AK311" t="str">
        <f t="shared" si="75"/>
        <v>Initial</v>
      </c>
      <c r="AL311" t="str">
        <f t="shared" si="76"/>
        <v>SRSA</v>
      </c>
      <c r="AM311">
        <f t="shared" si="77"/>
        <v>0</v>
      </c>
      <c r="AN311">
        <f t="shared" si="78"/>
        <v>0</v>
      </c>
      <c r="AO311">
        <f t="shared" si="79"/>
        <v>0</v>
      </c>
    </row>
    <row r="312" spans="1:41" ht="12.75">
      <c r="A312">
        <v>3020850</v>
      </c>
      <c r="B312">
        <v>803</v>
      </c>
      <c r="C312" t="s">
        <v>676</v>
      </c>
      <c r="D312" t="s">
        <v>675</v>
      </c>
      <c r="E312" t="s">
        <v>215</v>
      </c>
      <c r="F312" s="35">
        <v>59859</v>
      </c>
      <c r="G312" s="3" t="s">
        <v>44</v>
      </c>
      <c r="H312">
        <v>4068263666</v>
      </c>
      <c r="I312" s="4">
        <v>7</v>
      </c>
      <c r="J312" s="4" t="s">
        <v>45</v>
      </c>
      <c r="K312" t="s">
        <v>46</v>
      </c>
      <c r="L312" s="36"/>
      <c r="M312" s="36">
        <v>165</v>
      </c>
      <c r="N312" s="36" t="s">
        <v>45</v>
      </c>
      <c r="O312" s="36" t="s">
        <v>45</v>
      </c>
      <c r="P312" s="37">
        <v>8.9552238806</v>
      </c>
      <c r="Q312" t="s">
        <v>46</v>
      </c>
      <c r="R312" t="s">
        <v>46</v>
      </c>
      <c r="S312" t="s">
        <v>45</v>
      </c>
      <c r="T312" t="s">
        <v>46</v>
      </c>
      <c r="U312" s="36"/>
      <c r="V312" s="36">
        <v>11088</v>
      </c>
      <c r="W312" s="36">
        <v>1127</v>
      </c>
      <c r="X312" s="36">
        <v>1618</v>
      </c>
      <c r="Y312" s="36">
        <v>1771</v>
      </c>
      <c r="Z312">
        <f t="shared" si="64"/>
        <v>1</v>
      </c>
      <c r="AA312">
        <f t="shared" si="65"/>
        <v>1</v>
      </c>
      <c r="AB312">
        <f t="shared" si="66"/>
        <v>0</v>
      </c>
      <c r="AC312">
        <f t="shared" si="67"/>
        <v>0</v>
      </c>
      <c r="AD312">
        <f t="shared" si="68"/>
        <v>0</v>
      </c>
      <c r="AE312">
        <f t="shared" si="69"/>
        <v>0</v>
      </c>
      <c r="AF312" s="38" t="str">
        <f t="shared" si="70"/>
        <v>SRSA</v>
      </c>
      <c r="AG312" s="38">
        <f t="shared" si="71"/>
        <v>0</v>
      </c>
      <c r="AH312" s="38">
        <f t="shared" si="72"/>
        <v>0</v>
      </c>
      <c r="AI312">
        <f t="shared" si="73"/>
        <v>1</v>
      </c>
      <c r="AJ312">
        <f t="shared" si="74"/>
        <v>0</v>
      </c>
      <c r="AK312">
        <f t="shared" si="75"/>
        <v>0</v>
      </c>
      <c r="AL312">
        <f t="shared" si="76"/>
        <v>0</v>
      </c>
      <c r="AM312">
        <f t="shared" si="77"/>
        <v>0</v>
      </c>
      <c r="AN312">
        <f t="shared" si="78"/>
        <v>0</v>
      </c>
      <c r="AO312">
        <f t="shared" si="79"/>
        <v>0</v>
      </c>
    </row>
    <row r="313" spans="1:41" ht="12.75">
      <c r="A313">
        <v>3013360</v>
      </c>
      <c r="B313">
        <v>1214</v>
      </c>
      <c r="C313" t="s">
        <v>466</v>
      </c>
      <c r="D313" t="s">
        <v>467</v>
      </c>
      <c r="E313" t="s">
        <v>468</v>
      </c>
      <c r="F313" s="35">
        <v>59066</v>
      </c>
      <c r="G313" s="3" t="s">
        <v>44</v>
      </c>
      <c r="H313">
        <v>4062597329</v>
      </c>
      <c r="I313" s="4">
        <v>7</v>
      </c>
      <c r="J313" s="4" t="s">
        <v>45</v>
      </c>
      <c r="K313" t="s">
        <v>46</v>
      </c>
      <c r="L313" s="36"/>
      <c r="M313" s="36">
        <v>72</v>
      </c>
      <c r="N313" s="36" t="s">
        <v>45</v>
      </c>
      <c r="O313" s="36" t="s">
        <v>45</v>
      </c>
      <c r="P313" s="37">
        <v>30.303030303</v>
      </c>
      <c r="Q313" t="s">
        <v>45</v>
      </c>
      <c r="R313" t="s">
        <v>46</v>
      </c>
      <c r="S313" t="s">
        <v>45</v>
      </c>
      <c r="T313" t="s">
        <v>46</v>
      </c>
      <c r="U313" s="36"/>
      <c r="V313" s="36">
        <v>6512</v>
      </c>
      <c r="W313" s="36">
        <v>902</v>
      </c>
      <c r="X313" s="36">
        <v>1033</v>
      </c>
      <c r="Y313" s="36">
        <v>828</v>
      </c>
      <c r="Z313">
        <f t="shared" si="64"/>
        <v>1</v>
      </c>
      <c r="AA313">
        <f t="shared" si="65"/>
        <v>1</v>
      </c>
      <c r="AB313">
        <f t="shared" si="66"/>
        <v>0</v>
      </c>
      <c r="AC313">
        <f t="shared" si="67"/>
        <v>0</v>
      </c>
      <c r="AD313">
        <f t="shared" si="68"/>
        <v>0</v>
      </c>
      <c r="AE313">
        <f t="shared" si="69"/>
        <v>0</v>
      </c>
      <c r="AF313" s="38" t="str">
        <f t="shared" si="70"/>
        <v>SRSA</v>
      </c>
      <c r="AG313" s="38">
        <f t="shared" si="71"/>
        <v>0</v>
      </c>
      <c r="AH313" s="38">
        <f t="shared" si="72"/>
        <v>0</v>
      </c>
      <c r="AI313">
        <f t="shared" si="73"/>
        <v>1</v>
      </c>
      <c r="AJ313">
        <f t="shared" si="74"/>
        <v>1</v>
      </c>
      <c r="AK313" t="str">
        <f t="shared" si="75"/>
        <v>Initial</v>
      </c>
      <c r="AL313" t="str">
        <f t="shared" si="76"/>
        <v>SRSA</v>
      </c>
      <c r="AM313">
        <f t="shared" si="77"/>
        <v>0</v>
      </c>
      <c r="AN313">
        <f t="shared" si="78"/>
        <v>0</v>
      </c>
      <c r="AO313">
        <f t="shared" si="79"/>
        <v>0</v>
      </c>
    </row>
    <row r="314" spans="1:41" ht="12.75">
      <c r="A314">
        <v>3020960</v>
      </c>
      <c r="B314">
        <v>828</v>
      </c>
      <c r="C314" t="s">
        <v>677</v>
      </c>
      <c r="D314" t="s">
        <v>678</v>
      </c>
      <c r="E314" t="s">
        <v>679</v>
      </c>
      <c r="F314" s="35">
        <v>59254</v>
      </c>
      <c r="G314" s="3" t="s">
        <v>44</v>
      </c>
      <c r="H314">
        <v>4067651803</v>
      </c>
      <c r="I314" s="4">
        <v>7</v>
      </c>
      <c r="J314" s="4" t="s">
        <v>45</v>
      </c>
      <c r="K314" t="s">
        <v>46</v>
      </c>
      <c r="L314" s="36"/>
      <c r="M314" s="36">
        <v>400</v>
      </c>
      <c r="N314" s="36" t="s">
        <v>45</v>
      </c>
      <c r="O314" s="36" t="s">
        <v>45</v>
      </c>
      <c r="P314" s="37">
        <v>10.8</v>
      </c>
      <c r="Q314" t="s">
        <v>46</v>
      </c>
      <c r="R314" t="s">
        <v>46</v>
      </c>
      <c r="S314" t="s">
        <v>45</v>
      </c>
      <c r="T314" t="s">
        <v>46</v>
      </c>
      <c r="U314" s="36"/>
      <c r="V314" s="36">
        <v>23470</v>
      </c>
      <c r="W314" s="36">
        <v>2330</v>
      </c>
      <c r="X314" s="36">
        <v>3836</v>
      </c>
      <c r="Y314" s="36">
        <v>3992</v>
      </c>
      <c r="Z314">
        <f t="shared" si="64"/>
        <v>1</v>
      </c>
      <c r="AA314">
        <f t="shared" si="65"/>
        <v>1</v>
      </c>
      <c r="AB314">
        <f t="shared" si="66"/>
        <v>0</v>
      </c>
      <c r="AC314">
        <f t="shared" si="67"/>
        <v>0</v>
      </c>
      <c r="AD314">
        <f t="shared" si="68"/>
        <v>0</v>
      </c>
      <c r="AE314">
        <f t="shared" si="69"/>
        <v>0</v>
      </c>
      <c r="AF314" s="38" t="str">
        <f t="shared" si="70"/>
        <v>SRSA</v>
      </c>
      <c r="AG314" s="38">
        <f t="shared" si="71"/>
        <v>0</v>
      </c>
      <c r="AH314" s="38">
        <f t="shared" si="72"/>
        <v>0</v>
      </c>
      <c r="AI314">
        <f t="shared" si="73"/>
        <v>1</v>
      </c>
      <c r="AJ314">
        <f t="shared" si="74"/>
        <v>0</v>
      </c>
      <c r="AK314">
        <f t="shared" si="75"/>
        <v>0</v>
      </c>
      <c r="AL314">
        <f t="shared" si="76"/>
        <v>0</v>
      </c>
      <c r="AM314">
        <f t="shared" si="77"/>
        <v>0</v>
      </c>
      <c r="AN314">
        <f t="shared" si="78"/>
        <v>0</v>
      </c>
      <c r="AO314">
        <f t="shared" si="79"/>
        <v>0</v>
      </c>
    </row>
    <row r="315" spans="1:41" ht="12.75">
      <c r="A315">
        <v>3021000</v>
      </c>
      <c r="B315">
        <v>256</v>
      </c>
      <c r="C315" t="s">
        <v>680</v>
      </c>
      <c r="D315" t="s">
        <v>681</v>
      </c>
      <c r="E315" t="s">
        <v>682</v>
      </c>
      <c r="F315" s="35">
        <v>59344</v>
      </c>
      <c r="G315" s="3" t="s">
        <v>44</v>
      </c>
      <c r="H315">
        <v>4067725666</v>
      </c>
      <c r="I315" s="4">
        <v>7</v>
      </c>
      <c r="J315" s="4" t="s">
        <v>45</v>
      </c>
      <c r="K315" t="s">
        <v>46</v>
      </c>
      <c r="L315" s="36"/>
      <c r="M315" s="36">
        <v>96</v>
      </c>
      <c r="N315" s="36" t="s">
        <v>45</v>
      </c>
      <c r="O315" s="36" t="s">
        <v>45</v>
      </c>
      <c r="P315" s="37">
        <v>24.719101124</v>
      </c>
      <c r="Q315" t="s">
        <v>45</v>
      </c>
      <c r="R315" t="s">
        <v>45</v>
      </c>
      <c r="S315" t="s">
        <v>45</v>
      </c>
      <c r="T315" t="s">
        <v>46</v>
      </c>
      <c r="U315" s="36"/>
      <c r="V315" s="36">
        <v>5184</v>
      </c>
      <c r="W315" s="36">
        <v>434</v>
      </c>
      <c r="X315" s="36">
        <v>714</v>
      </c>
      <c r="Y315" s="36">
        <v>1238</v>
      </c>
      <c r="Z315">
        <f t="shared" si="64"/>
        <v>1</v>
      </c>
      <c r="AA315">
        <f t="shared" si="65"/>
        <v>1</v>
      </c>
      <c r="AB315">
        <f t="shared" si="66"/>
        <v>0</v>
      </c>
      <c r="AC315">
        <f t="shared" si="67"/>
        <v>0</v>
      </c>
      <c r="AD315">
        <f t="shared" si="68"/>
        <v>0</v>
      </c>
      <c r="AE315">
        <f t="shared" si="69"/>
        <v>0</v>
      </c>
      <c r="AF315" s="38" t="str">
        <f t="shared" si="70"/>
        <v>SRSA</v>
      </c>
      <c r="AG315" s="38">
        <f t="shared" si="71"/>
        <v>0</v>
      </c>
      <c r="AH315" s="38">
        <f t="shared" si="72"/>
        <v>0</v>
      </c>
      <c r="AI315">
        <f t="shared" si="73"/>
        <v>1</v>
      </c>
      <c r="AJ315">
        <f t="shared" si="74"/>
        <v>1</v>
      </c>
      <c r="AK315" t="str">
        <f t="shared" si="75"/>
        <v>Initial</v>
      </c>
      <c r="AL315" t="str">
        <f t="shared" si="76"/>
        <v>SRSA</v>
      </c>
      <c r="AM315">
        <f t="shared" si="77"/>
        <v>0</v>
      </c>
      <c r="AN315">
        <f t="shared" si="78"/>
        <v>0</v>
      </c>
      <c r="AO315">
        <f t="shared" si="79"/>
        <v>0</v>
      </c>
    </row>
    <row r="316" spans="1:41" ht="12.75">
      <c r="A316">
        <v>3021030</v>
      </c>
      <c r="B316">
        <v>12</v>
      </c>
      <c r="C316" t="s">
        <v>683</v>
      </c>
      <c r="D316" t="s">
        <v>684</v>
      </c>
      <c r="E316" t="s">
        <v>451</v>
      </c>
      <c r="F316" s="35">
        <v>59725</v>
      </c>
      <c r="G316" s="3" t="s">
        <v>44</v>
      </c>
      <c r="H316">
        <v>4068343435</v>
      </c>
      <c r="I316" s="4">
        <v>7</v>
      </c>
      <c r="J316" s="4" t="s">
        <v>45</v>
      </c>
      <c r="K316" t="s">
        <v>46</v>
      </c>
      <c r="L316" s="36"/>
      <c r="M316" s="36">
        <v>4</v>
      </c>
      <c r="N316" s="36" t="s">
        <v>45</v>
      </c>
      <c r="O316" s="36" t="s">
        <v>45</v>
      </c>
      <c r="P316" s="37">
        <v>16.666666667</v>
      </c>
      <c r="Q316" t="s">
        <v>46</v>
      </c>
      <c r="R316" t="s">
        <v>45</v>
      </c>
      <c r="S316" t="s">
        <v>45</v>
      </c>
      <c r="T316" t="s">
        <v>46</v>
      </c>
      <c r="U316" s="36"/>
      <c r="V316" s="36">
        <v>2474</v>
      </c>
      <c r="W316" s="36">
        <v>607</v>
      </c>
      <c r="X316" s="36">
        <v>373</v>
      </c>
      <c r="Y316" s="36">
        <v>598</v>
      </c>
      <c r="Z316">
        <f t="shared" si="64"/>
        <v>1</v>
      </c>
      <c r="AA316">
        <f t="shared" si="65"/>
        <v>1</v>
      </c>
      <c r="AB316">
        <f t="shared" si="66"/>
        <v>0</v>
      </c>
      <c r="AC316">
        <f t="shared" si="67"/>
        <v>0</v>
      </c>
      <c r="AD316">
        <f t="shared" si="68"/>
        <v>0</v>
      </c>
      <c r="AE316">
        <f t="shared" si="69"/>
        <v>0</v>
      </c>
      <c r="AF316" s="38" t="str">
        <f t="shared" si="70"/>
        <v>SRSA</v>
      </c>
      <c r="AG316" s="38">
        <f t="shared" si="71"/>
        <v>0</v>
      </c>
      <c r="AH316" s="38">
        <f t="shared" si="72"/>
        <v>0</v>
      </c>
      <c r="AI316">
        <f t="shared" si="73"/>
        <v>1</v>
      </c>
      <c r="AJ316">
        <f t="shared" si="74"/>
        <v>0</v>
      </c>
      <c r="AK316">
        <f t="shared" si="75"/>
        <v>0</v>
      </c>
      <c r="AL316">
        <f t="shared" si="76"/>
        <v>0</v>
      </c>
      <c r="AM316">
        <f t="shared" si="77"/>
        <v>0</v>
      </c>
      <c r="AN316">
        <f t="shared" si="78"/>
        <v>0</v>
      </c>
      <c r="AO316">
        <f t="shared" si="79"/>
        <v>0</v>
      </c>
    </row>
    <row r="317" spans="1:41" ht="12.75">
      <c r="A317">
        <v>3021060</v>
      </c>
      <c r="B317">
        <v>477</v>
      </c>
      <c r="C317" t="s">
        <v>951</v>
      </c>
      <c r="D317" t="s">
        <v>952</v>
      </c>
      <c r="E317" t="s">
        <v>856</v>
      </c>
      <c r="F317" s="35">
        <v>59860</v>
      </c>
      <c r="G317" s="3" t="s">
        <v>44</v>
      </c>
      <c r="H317">
        <v>4068836355</v>
      </c>
      <c r="I317" s="4">
        <v>6</v>
      </c>
      <c r="J317" s="4" t="s">
        <v>46</v>
      </c>
      <c r="K317" t="s">
        <v>46</v>
      </c>
      <c r="L317" s="36"/>
      <c r="M317" s="36">
        <v>1098</v>
      </c>
      <c r="N317" s="36" t="s">
        <v>46</v>
      </c>
      <c r="O317" s="36" t="s">
        <v>46</v>
      </c>
      <c r="P317" s="37">
        <v>20.212765957</v>
      </c>
      <c r="Q317" t="s">
        <v>45</v>
      </c>
      <c r="R317" t="s">
        <v>46</v>
      </c>
      <c r="S317" t="s">
        <v>45</v>
      </c>
      <c r="T317" t="s">
        <v>46</v>
      </c>
      <c r="U317" s="36" t="s">
        <v>45</v>
      </c>
      <c r="V317" s="36">
        <v>119410</v>
      </c>
      <c r="W317" s="36">
        <v>14241</v>
      </c>
      <c r="X317" s="36">
        <v>14725</v>
      </c>
      <c r="Y317" s="36">
        <v>12066</v>
      </c>
      <c r="Z317">
        <f t="shared" si="64"/>
        <v>0</v>
      </c>
      <c r="AA317">
        <f t="shared" si="65"/>
        <v>0</v>
      </c>
      <c r="AB317">
        <f t="shared" si="66"/>
        <v>0</v>
      </c>
      <c r="AC317">
        <f t="shared" si="67"/>
        <v>0</v>
      </c>
      <c r="AD317">
        <f t="shared" si="68"/>
        <v>0</v>
      </c>
      <c r="AE317">
        <f t="shared" si="69"/>
        <v>0</v>
      </c>
      <c r="AF317" s="38">
        <f t="shared" si="70"/>
        <v>0</v>
      </c>
      <c r="AG317" s="38">
        <f t="shared" si="71"/>
        <v>0</v>
      </c>
      <c r="AH317" s="38">
        <f t="shared" si="72"/>
        <v>0</v>
      </c>
      <c r="AI317">
        <f t="shared" si="73"/>
        <v>1</v>
      </c>
      <c r="AJ317">
        <f t="shared" si="74"/>
        <v>1</v>
      </c>
      <c r="AK317" t="str">
        <f t="shared" si="75"/>
        <v>Initial</v>
      </c>
      <c r="AL317">
        <f t="shared" si="76"/>
        <v>0</v>
      </c>
      <c r="AM317" t="str">
        <f t="shared" si="77"/>
        <v>RLIS</v>
      </c>
      <c r="AN317">
        <f t="shared" si="78"/>
        <v>0</v>
      </c>
      <c r="AO317">
        <f t="shared" si="79"/>
        <v>0</v>
      </c>
    </row>
    <row r="318" spans="1:41" ht="12.75">
      <c r="A318">
        <v>3021090</v>
      </c>
      <c r="B318">
        <v>478</v>
      </c>
      <c r="C318" t="s">
        <v>1033</v>
      </c>
      <c r="D318" t="s">
        <v>952</v>
      </c>
      <c r="E318" t="s">
        <v>856</v>
      </c>
      <c r="F318" s="35">
        <v>59860</v>
      </c>
      <c r="G318" s="3" t="s">
        <v>44</v>
      </c>
      <c r="H318">
        <v>4068836355</v>
      </c>
      <c r="I318" s="4">
        <v>6</v>
      </c>
      <c r="J318" s="4" t="s">
        <v>46</v>
      </c>
      <c r="K318" t="s">
        <v>46</v>
      </c>
      <c r="L318" s="36"/>
      <c r="M318" s="36">
        <v>492</v>
      </c>
      <c r="N318" s="36" t="s">
        <v>46</v>
      </c>
      <c r="O318" s="36" t="s">
        <v>46</v>
      </c>
      <c r="P318" s="37">
        <v>11.403508772</v>
      </c>
      <c r="Q318" t="s">
        <v>46</v>
      </c>
      <c r="R318" t="s">
        <v>46</v>
      </c>
      <c r="S318" t="s">
        <v>45</v>
      </c>
      <c r="T318" t="s">
        <v>46</v>
      </c>
      <c r="U318" s="36"/>
      <c r="V318" s="36">
        <v>30021</v>
      </c>
      <c r="W318" s="36">
        <v>2836</v>
      </c>
      <c r="X318" s="36">
        <v>4291</v>
      </c>
      <c r="Y318" s="36">
        <v>4869</v>
      </c>
      <c r="Z318">
        <f t="shared" si="64"/>
        <v>0</v>
      </c>
      <c r="AA318">
        <f t="shared" si="65"/>
        <v>1</v>
      </c>
      <c r="AB318">
        <f t="shared" si="66"/>
        <v>0</v>
      </c>
      <c r="AC318">
        <f t="shared" si="67"/>
        <v>0</v>
      </c>
      <c r="AD318">
        <f t="shared" si="68"/>
        <v>0</v>
      </c>
      <c r="AE318">
        <f t="shared" si="69"/>
        <v>0</v>
      </c>
      <c r="AF318" s="38">
        <f t="shared" si="70"/>
        <v>0</v>
      </c>
      <c r="AG318" s="38">
        <f t="shared" si="71"/>
        <v>0</v>
      </c>
      <c r="AH318" s="38">
        <f t="shared" si="72"/>
        <v>0</v>
      </c>
      <c r="AI318">
        <f t="shared" si="73"/>
        <v>1</v>
      </c>
      <c r="AJ318">
        <f t="shared" si="74"/>
        <v>0</v>
      </c>
      <c r="AK318">
        <f t="shared" si="75"/>
        <v>0</v>
      </c>
      <c r="AL318">
        <f t="shared" si="76"/>
        <v>0</v>
      </c>
      <c r="AM318">
        <f t="shared" si="77"/>
        <v>0</v>
      </c>
      <c r="AN318">
        <f t="shared" si="78"/>
        <v>0</v>
      </c>
      <c r="AO318">
        <f t="shared" si="79"/>
        <v>0</v>
      </c>
    </row>
    <row r="319" spans="1:41" ht="12.75">
      <c r="A319">
        <v>3021240</v>
      </c>
      <c r="B319">
        <v>775</v>
      </c>
      <c r="C319" t="s">
        <v>688</v>
      </c>
      <c r="D319" t="s">
        <v>222</v>
      </c>
      <c r="E319" t="s">
        <v>689</v>
      </c>
      <c r="F319" s="35">
        <v>59255</v>
      </c>
      <c r="G319" s="3" t="s">
        <v>44</v>
      </c>
      <c r="H319">
        <v>4067685618</v>
      </c>
      <c r="I319" s="4">
        <v>7</v>
      </c>
      <c r="J319" s="4" t="s">
        <v>45</v>
      </c>
      <c r="K319" t="s">
        <v>46</v>
      </c>
      <c r="L319" s="36"/>
      <c r="M319" s="36">
        <v>674</v>
      </c>
      <c r="N319" s="36" t="s">
        <v>45</v>
      </c>
      <c r="O319" s="36" t="s">
        <v>45</v>
      </c>
      <c r="P319" s="37">
        <v>48.864994026</v>
      </c>
      <c r="Q319" t="s">
        <v>45</v>
      </c>
      <c r="R319" t="s">
        <v>46</v>
      </c>
      <c r="S319" t="s">
        <v>45</v>
      </c>
      <c r="T319" t="s">
        <v>46</v>
      </c>
      <c r="U319" s="36"/>
      <c r="V319" s="36">
        <v>123398</v>
      </c>
      <c r="W319" s="36">
        <v>19766</v>
      </c>
      <c r="X319" s="36">
        <v>14596</v>
      </c>
      <c r="Y319" s="36">
        <v>9099</v>
      </c>
      <c r="Z319">
        <f t="shared" si="64"/>
        <v>1</v>
      </c>
      <c r="AA319">
        <f t="shared" si="65"/>
        <v>1</v>
      </c>
      <c r="AB319">
        <f t="shared" si="66"/>
        <v>0</v>
      </c>
      <c r="AC319">
        <f t="shared" si="67"/>
        <v>0</v>
      </c>
      <c r="AD319">
        <f t="shared" si="68"/>
        <v>0</v>
      </c>
      <c r="AE319">
        <f t="shared" si="69"/>
        <v>0</v>
      </c>
      <c r="AF319" s="38" t="str">
        <f t="shared" si="70"/>
        <v>SRSA</v>
      </c>
      <c r="AG319" s="38">
        <f t="shared" si="71"/>
        <v>0</v>
      </c>
      <c r="AH319" s="38">
        <f t="shared" si="72"/>
        <v>0</v>
      </c>
      <c r="AI319">
        <f t="shared" si="73"/>
        <v>1</v>
      </c>
      <c r="AJ319">
        <f t="shared" si="74"/>
        <v>1</v>
      </c>
      <c r="AK319" t="str">
        <f t="shared" si="75"/>
        <v>Initial</v>
      </c>
      <c r="AL319" t="str">
        <f t="shared" si="76"/>
        <v>SRSA</v>
      </c>
      <c r="AM319">
        <f t="shared" si="77"/>
        <v>0</v>
      </c>
      <c r="AN319">
        <f t="shared" si="78"/>
        <v>0</v>
      </c>
      <c r="AO319">
        <f t="shared" si="79"/>
        <v>0</v>
      </c>
    </row>
    <row r="320" spans="1:41" ht="12.75">
      <c r="A320">
        <v>3021270</v>
      </c>
      <c r="B320">
        <v>776</v>
      </c>
      <c r="C320" t="s">
        <v>690</v>
      </c>
      <c r="D320" t="s">
        <v>222</v>
      </c>
      <c r="E320" t="s">
        <v>689</v>
      </c>
      <c r="F320" s="35">
        <v>59255</v>
      </c>
      <c r="G320" s="3" t="s">
        <v>44</v>
      </c>
      <c r="H320">
        <v>4067685618</v>
      </c>
      <c r="I320" s="4">
        <v>7</v>
      </c>
      <c r="J320" s="4" t="s">
        <v>45</v>
      </c>
      <c r="K320" t="s">
        <v>46</v>
      </c>
      <c r="L320" s="36"/>
      <c r="M320" s="36">
        <v>225</v>
      </c>
      <c r="N320" s="36" t="s">
        <v>45</v>
      </c>
      <c r="O320" s="36" t="s">
        <v>45</v>
      </c>
      <c r="P320" s="37">
        <v>37.037037037</v>
      </c>
      <c r="Q320" t="s">
        <v>45</v>
      </c>
      <c r="R320" t="s">
        <v>46</v>
      </c>
      <c r="S320" t="s">
        <v>45</v>
      </c>
      <c r="T320" t="s">
        <v>46</v>
      </c>
      <c r="U320" s="36"/>
      <c r="V320" s="36">
        <v>24207</v>
      </c>
      <c r="W320" s="36">
        <v>3278</v>
      </c>
      <c r="X320" s="36">
        <v>3050</v>
      </c>
      <c r="Y320" s="36">
        <v>2410</v>
      </c>
      <c r="Z320">
        <f t="shared" si="64"/>
        <v>1</v>
      </c>
      <c r="AA320">
        <f t="shared" si="65"/>
        <v>1</v>
      </c>
      <c r="AB320">
        <f t="shared" si="66"/>
        <v>0</v>
      </c>
      <c r="AC320">
        <f t="shared" si="67"/>
        <v>0</v>
      </c>
      <c r="AD320">
        <f t="shared" si="68"/>
        <v>0</v>
      </c>
      <c r="AE320">
        <f t="shared" si="69"/>
        <v>0</v>
      </c>
      <c r="AF320" s="38" t="str">
        <f t="shared" si="70"/>
        <v>SRSA</v>
      </c>
      <c r="AG320" s="38">
        <f t="shared" si="71"/>
        <v>0</v>
      </c>
      <c r="AH320" s="38">
        <f t="shared" si="72"/>
        <v>0</v>
      </c>
      <c r="AI320">
        <f t="shared" si="73"/>
        <v>1</v>
      </c>
      <c r="AJ320">
        <f t="shared" si="74"/>
        <v>1</v>
      </c>
      <c r="AK320" t="str">
        <f t="shared" si="75"/>
        <v>Initial</v>
      </c>
      <c r="AL320" t="str">
        <f t="shared" si="76"/>
        <v>SRSA</v>
      </c>
      <c r="AM320">
        <f t="shared" si="77"/>
        <v>0</v>
      </c>
      <c r="AN320">
        <f t="shared" si="78"/>
        <v>0</v>
      </c>
      <c r="AO320">
        <f t="shared" si="79"/>
        <v>0</v>
      </c>
    </row>
    <row r="321" spans="1:41" ht="12.75">
      <c r="A321">
        <v>3021330</v>
      </c>
      <c r="B321">
        <v>589</v>
      </c>
      <c r="C321" t="s">
        <v>691</v>
      </c>
      <c r="D321" t="s">
        <v>692</v>
      </c>
      <c r="E321" t="s">
        <v>175</v>
      </c>
      <c r="F321" s="35">
        <v>59823</v>
      </c>
      <c r="G321" s="3" t="s">
        <v>44</v>
      </c>
      <c r="H321">
        <v>4062445581</v>
      </c>
      <c r="I321" s="4">
        <v>7</v>
      </c>
      <c r="J321" s="4" t="s">
        <v>45</v>
      </c>
      <c r="K321" t="s">
        <v>46</v>
      </c>
      <c r="L321" s="36"/>
      <c r="M321" s="36">
        <v>100</v>
      </c>
      <c r="N321" s="36" t="s">
        <v>46</v>
      </c>
      <c r="O321" s="36" t="s">
        <v>45</v>
      </c>
      <c r="P321" s="37">
        <v>23.134328358</v>
      </c>
      <c r="Q321" t="s">
        <v>45</v>
      </c>
      <c r="R321" t="s">
        <v>46</v>
      </c>
      <c r="S321" t="s">
        <v>45</v>
      </c>
      <c r="T321" t="s">
        <v>46</v>
      </c>
      <c r="U321" s="36"/>
      <c r="V321" s="36">
        <v>15389</v>
      </c>
      <c r="W321" s="36">
        <v>2085</v>
      </c>
      <c r="X321" s="36">
        <v>2166</v>
      </c>
      <c r="Y321" s="36">
        <v>1324</v>
      </c>
      <c r="Z321">
        <f t="shared" si="64"/>
        <v>1</v>
      </c>
      <c r="AA321">
        <f t="shared" si="65"/>
        <v>1</v>
      </c>
      <c r="AB321">
        <f t="shared" si="66"/>
        <v>0</v>
      </c>
      <c r="AC321">
        <f t="shared" si="67"/>
        <v>0</v>
      </c>
      <c r="AD321">
        <f t="shared" si="68"/>
        <v>0</v>
      </c>
      <c r="AE321">
        <f t="shared" si="69"/>
        <v>0</v>
      </c>
      <c r="AF321" s="38" t="str">
        <f t="shared" si="70"/>
        <v>SRSA</v>
      </c>
      <c r="AG321" s="38">
        <f t="shared" si="71"/>
        <v>0</v>
      </c>
      <c r="AH321" s="38">
        <f t="shared" si="72"/>
        <v>0</v>
      </c>
      <c r="AI321">
        <f t="shared" si="73"/>
        <v>1</v>
      </c>
      <c r="AJ321">
        <f t="shared" si="74"/>
        <v>1</v>
      </c>
      <c r="AK321" t="str">
        <f t="shared" si="75"/>
        <v>Initial</v>
      </c>
      <c r="AL321" t="str">
        <f t="shared" si="76"/>
        <v>SRSA</v>
      </c>
      <c r="AM321">
        <f t="shared" si="77"/>
        <v>0</v>
      </c>
      <c r="AN321">
        <f t="shared" si="78"/>
        <v>0</v>
      </c>
      <c r="AO321">
        <f t="shared" si="79"/>
        <v>0</v>
      </c>
    </row>
    <row r="322" spans="1:41" ht="12.75">
      <c r="A322">
        <v>3004860</v>
      </c>
      <c r="B322">
        <v>706</v>
      </c>
      <c r="C322" t="s">
        <v>192</v>
      </c>
      <c r="D322" t="s">
        <v>48</v>
      </c>
      <c r="E322" t="s">
        <v>49</v>
      </c>
      <c r="F322" s="35">
        <v>59317</v>
      </c>
      <c r="G322" s="3" t="s">
        <v>44</v>
      </c>
      <c r="H322">
        <v>4064362658</v>
      </c>
      <c r="I322" s="4">
        <v>7</v>
      </c>
      <c r="J322" s="4" t="s">
        <v>45</v>
      </c>
      <c r="K322" t="s">
        <v>46</v>
      </c>
      <c r="L322" s="36"/>
      <c r="M322" s="36">
        <v>142</v>
      </c>
      <c r="N322" s="36" t="s">
        <v>45</v>
      </c>
      <c r="O322" s="36" t="s">
        <v>45</v>
      </c>
      <c r="P322" s="37">
        <v>13.636363636</v>
      </c>
      <c r="Q322" t="s">
        <v>46</v>
      </c>
      <c r="R322" t="s">
        <v>46</v>
      </c>
      <c r="S322" t="s">
        <v>45</v>
      </c>
      <c r="T322" t="s">
        <v>46</v>
      </c>
      <c r="U322" s="36"/>
      <c r="V322" s="36">
        <v>4581</v>
      </c>
      <c r="W322" s="36">
        <v>0</v>
      </c>
      <c r="X322" s="36">
        <v>582</v>
      </c>
      <c r="Y322" s="36">
        <v>1205</v>
      </c>
      <c r="Z322">
        <f t="shared" si="64"/>
        <v>1</v>
      </c>
      <c r="AA322">
        <f t="shared" si="65"/>
        <v>1</v>
      </c>
      <c r="AB322">
        <f t="shared" si="66"/>
        <v>0</v>
      </c>
      <c r="AC322">
        <f t="shared" si="67"/>
        <v>0</v>
      </c>
      <c r="AD322">
        <f t="shared" si="68"/>
        <v>0</v>
      </c>
      <c r="AE322">
        <f t="shared" si="69"/>
        <v>0</v>
      </c>
      <c r="AF322" s="38" t="str">
        <f t="shared" si="70"/>
        <v>SRSA</v>
      </c>
      <c r="AG322" s="38">
        <f t="shared" si="71"/>
        <v>0</v>
      </c>
      <c r="AH322" s="38">
        <f t="shared" si="72"/>
        <v>0</v>
      </c>
      <c r="AI322">
        <f t="shared" si="73"/>
        <v>1</v>
      </c>
      <c r="AJ322">
        <f t="shared" si="74"/>
        <v>0</v>
      </c>
      <c r="AK322">
        <f t="shared" si="75"/>
        <v>0</v>
      </c>
      <c r="AL322">
        <f t="shared" si="76"/>
        <v>0</v>
      </c>
      <c r="AM322">
        <f t="shared" si="77"/>
        <v>0</v>
      </c>
      <c r="AN322">
        <f t="shared" si="78"/>
        <v>0</v>
      </c>
      <c r="AO322">
        <f t="shared" si="79"/>
        <v>0</v>
      </c>
    </row>
    <row r="323" spans="1:41" ht="12.75">
      <c r="A323">
        <v>3021450</v>
      </c>
      <c r="B323">
        <v>713</v>
      </c>
      <c r="C323" t="s">
        <v>1034</v>
      </c>
      <c r="D323" t="s">
        <v>1035</v>
      </c>
      <c r="E323" t="s">
        <v>984</v>
      </c>
      <c r="F323" s="35">
        <v>59722</v>
      </c>
      <c r="G323" s="3" t="s">
        <v>44</v>
      </c>
      <c r="H323">
        <v>4068462757</v>
      </c>
      <c r="I323" s="4">
        <v>6</v>
      </c>
      <c r="J323" s="4" t="s">
        <v>46</v>
      </c>
      <c r="K323" t="s">
        <v>46</v>
      </c>
      <c r="L323" s="36"/>
      <c r="M323" s="36">
        <v>296</v>
      </c>
      <c r="N323" s="36" t="s">
        <v>46</v>
      </c>
      <c r="O323" s="36" t="s">
        <v>46</v>
      </c>
      <c r="P323" s="37">
        <v>10.941475827</v>
      </c>
      <c r="Q323" t="s">
        <v>46</v>
      </c>
      <c r="R323" t="s">
        <v>46</v>
      </c>
      <c r="S323" t="s">
        <v>45</v>
      </c>
      <c r="T323" t="s">
        <v>46</v>
      </c>
      <c r="U323" s="36"/>
      <c r="V323" s="36">
        <v>16078</v>
      </c>
      <c r="W323" s="36">
        <v>1843</v>
      </c>
      <c r="X323" s="36">
        <v>2691</v>
      </c>
      <c r="Y323" s="36">
        <v>2943</v>
      </c>
      <c r="Z323">
        <f t="shared" si="64"/>
        <v>0</v>
      </c>
      <c r="AA323">
        <f t="shared" si="65"/>
        <v>1</v>
      </c>
      <c r="AB323">
        <f t="shared" si="66"/>
        <v>0</v>
      </c>
      <c r="AC323">
        <f t="shared" si="67"/>
        <v>0</v>
      </c>
      <c r="AD323">
        <f t="shared" si="68"/>
        <v>0</v>
      </c>
      <c r="AE323">
        <f t="shared" si="69"/>
        <v>0</v>
      </c>
      <c r="AF323" s="38">
        <f t="shared" si="70"/>
        <v>0</v>
      </c>
      <c r="AG323" s="38">
        <f t="shared" si="71"/>
        <v>0</v>
      </c>
      <c r="AH323" s="38">
        <f t="shared" si="72"/>
        <v>0</v>
      </c>
      <c r="AI323">
        <f t="shared" si="73"/>
        <v>1</v>
      </c>
      <c r="AJ323">
        <f t="shared" si="74"/>
        <v>0</v>
      </c>
      <c r="AK323">
        <f t="shared" si="75"/>
        <v>0</v>
      </c>
      <c r="AL323">
        <f t="shared" si="76"/>
        <v>0</v>
      </c>
      <c r="AM323">
        <f t="shared" si="77"/>
        <v>0</v>
      </c>
      <c r="AN323">
        <f t="shared" si="78"/>
        <v>0</v>
      </c>
      <c r="AO323">
        <f t="shared" si="79"/>
        <v>0</v>
      </c>
    </row>
    <row r="324" spans="1:41" ht="12.75">
      <c r="A324">
        <v>3021510</v>
      </c>
      <c r="B324">
        <v>894</v>
      </c>
      <c r="C324" t="s">
        <v>696</v>
      </c>
      <c r="D324" t="s">
        <v>697</v>
      </c>
      <c r="E324" t="s">
        <v>698</v>
      </c>
      <c r="F324" s="35">
        <v>59468</v>
      </c>
      <c r="G324" s="3" t="s">
        <v>44</v>
      </c>
      <c r="H324">
        <v>4064632251</v>
      </c>
      <c r="I324" s="4">
        <v>7</v>
      </c>
      <c r="J324" s="4" t="s">
        <v>45</v>
      </c>
      <c r="K324" t="s">
        <v>46</v>
      </c>
      <c r="L324" s="36"/>
      <c r="M324" s="36">
        <v>88</v>
      </c>
      <c r="N324" s="36" t="s">
        <v>45</v>
      </c>
      <c r="O324" s="36" t="s">
        <v>45</v>
      </c>
      <c r="P324" s="37">
        <v>22.033898305</v>
      </c>
      <c r="Q324" t="s">
        <v>45</v>
      </c>
      <c r="R324" t="s">
        <v>46</v>
      </c>
      <c r="S324" t="s">
        <v>45</v>
      </c>
      <c r="T324" t="s">
        <v>46</v>
      </c>
      <c r="U324" s="36"/>
      <c r="V324" s="36">
        <v>8764</v>
      </c>
      <c r="W324" s="36">
        <v>1009</v>
      </c>
      <c r="X324" s="36">
        <v>1053</v>
      </c>
      <c r="Y324" s="36">
        <v>1029</v>
      </c>
      <c r="Z324">
        <f t="shared" si="64"/>
        <v>1</v>
      </c>
      <c r="AA324">
        <f t="shared" si="65"/>
        <v>1</v>
      </c>
      <c r="AB324">
        <f t="shared" si="66"/>
        <v>0</v>
      </c>
      <c r="AC324">
        <f t="shared" si="67"/>
        <v>0</v>
      </c>
      <c r="AD324">
        <f t="shared" si="68"/>
        <v>0</v>
      </c>
      <c r="AE324">
        <f t="shared" si="69"/>
        <v>0</v>
      </c>
      <c r="AF324" s="38" t="str">
        <f t="shared" si="70"/>
        <v>SRSA</v>
      </c>
      <c r="AG324" s="38">
        <f t="shared" si="71"/>
        <v>0</v>
      </c>
      <c r="AH324" s="38">
        <f t="shared" si="72"/>
        <v>0</v>
      </c>
      <c r="AI324">
        <f t="shared" si="73"/>
        <v>1</v>
      </c>
      <c r="AJ324">
        <f t="shared" si="74"/>
        <v>1</v>
      </c>
      <c r="AK324" t="str">
        <f t="shared" si="75"/>
        <v>Initial</v>
      </c>
      <c r="AL324" t="str">
        <f t="shared" si="76"/>
        <v>SRSA</v>
      </c>
      <c r="AM324">
        <f t="shared" si="77"/>
        <v>0</v>
      </c>
      <c r="AN324">
        <f t="shared" si="78"/>
        <v>0</v>
      </c>
      <c r="AO324">
        <f t="shared" si="79"/>
        <v>0</v>
      </c>
    </row>
    <row r="325" spans="1:41" ht="12.75">
      <c r="A325">
        <v>3021540</v>
      </c>
      <c r="B325">
        <v>895</v>
      </c>
      <c r="C325" t="s">
        <v>699</v>
      </c>
      <c r="D325" t="s">
        <v>697</v>
      </c>
      <c r="E325" t="s">
        <v>698</v>
      </c>
      <c r="F325" s="35">
        <v>59468</v>
      </c>
      <c r="G325" s="3" t="s">
        <v>44</v>
      </c>
      <c r="H325">
        <v>4064632251</v>
      </c>
      <c r="I325" s="4">
        <v>7</v>
      </c>
      <c r="J325" s="4" t="s">
        <v>45</v>
      </c>
      <c r="K325" t="s">
        <v>46</v>
      </c>
      <c r="L325" s="36"/>
      <c r="M325" s="36">
        <v>48</v>
      </c>
      <c r="N325" s="36" t="s">
        <v>45</v>
      </c>
      <c r="O325" s="36" t="s">
        <v>45</v>
      </c>
      <c r="P325" s="37">
        <v>30.303030303</v>
      </c>
      <c r="Q325" t="s">
        <v>45</v>
      </c>
      <c r="R325" t="s">
        <v>46</v>
      </c>
      <c r="S325" t="s">
        <v>45</v>
      </c>
      <c r="T325" t="s">
        <v>46</v>
      </c>
      <c r="U325" s="36"/>
      <c r="V325" s="36">
        <v>2982</v>
      </c>
      <c r="W325" s="36">
        <v>0</v>
      </c>
      <c r="X325" s="36">
        <v>256</v>
      </c>
      <c r="Y325" s="36">
        <v>545</v>
      </c>
      <c r="Z325">
        <f aca="true" t="shared" si="80" ref="Z325:Z388">IF(OR(J325="YES",L325="YES"),1,0)</f>
        <v>1</v>
      </c>
      <c r="AA325">
        <f aca="true" t="shared" si="81" ref="AA325:AA388">IF(OR(M325&lt;600,N325="YES"),1,0)</f>
        <v>1</v>
      </c>
      <c r="AB325">
        <f aca="true" t="shared" si="82" ref="AB325:AB388">IF(AND(OR(J325="YES",L325="YES"),(Z325=0)),"Trouble",0)</f>
        <v>0</v>
      </c>
      <c r="AC325">
        <f aca="true" t="shared" si="83" ref="AC325:AC388">IF(AND(OR(M325&lt;600,N325="YES"),(AA325=0)),"Trouble",0)</f>
        <v>0</v>
      </c>
      <c r="AD325">
        <f aca="true" t="shared" si="84" ref="AD325:AD388">IF(AND(AND(J325="NO",L325="NO"),(O325="YES")),"Trouble",0)</f>
        <v>0</v>
      </c>
      <c r="AE325">
        <f aca="true" t="shared" si="85" ref="AE325:AE388">IF(AND(AND(M325&gt;=600,N325="NO"),(O325="YES")),"Trouble",0)</f>
        <v>0</v>
      </c>
      <c r="AF325" s="38" t="str">
        <f aca="true" t="shared" si="86" ref="AF325:AF388">IF(AND(Z325=1,AA325=1),"SRSA",0)</f>
        <v>SRSA</v>
      </c>
      <c r="AG325" s="38">
        <f aca="true" t="shared" si="87" ref="AG325:AG388">IF(AND(AF325=0,O325="YES"),"Trouble",0)</f>
        <v>0</v>
      </c>
      <c r="AH325" s="38">
        <f aca="true" t="shared" si="88" ref="AH325:AH388">IF(AND(AF325="SRSA",O325="NO"),"Trouble",0)</f>
        <v>0</v>
      </c>
      <c r="AI325">
        <f aca="true" t="shared" si="89" ref="AI325:AI388">IF(S325="YES",1,0)</f>
        <v>1</v>
      </c>
      <c r="AJ325">
        <f aca="true" t="shared" si="90" ref="AJ325:AJ388">IF(P325&gt;=20,1,0)</f>
        <v>1</v>
      </c>
      <c r="AK325" t="str">
        <f aca="true" t="shared" si="91" ref="AK325:AK388">IF(AND(AI325=1,AJ325=1),"Initial",0)</f>
        <v>Initial</v>
      </c>
      <c r="AL325" t="str">
        <f aca="true" t="shared" si="92" ref="AL325:AL388">IF(AND(AF325="SRSA",AK325="Initial"),"SRSA",0)</f>
        <v>SRSA</v>
      </c>
      <c r="AM325">
        <f aca="true" t="shared" si="93" ref="AM325:AM388">IF(AND(AK325="Initial",AL325=0),"RLIS",0)</f>
        <v>0</v>
      </c>
      <c r="AN325">
        <f aca="true" t="shared" si="94" ref="AN325:AN388">IF(AND(AM325=0,U325="YES"),"Trouble",0)</f>
        <v>0</v>
      </c>
      <c r="AO325">
        <f aca="true" t="shared" si="95" ref="AO325:AO388">IF(AND(U325="NO",AM325="RLIS"),"Trouble",0)</f>
        <v>0</v>
      </c>
    </row>
    <row r="326" spans="1:41" ht="12.75">
      <c r="A326">
        <v>3021720</v>
      </c>
      <c r="B326">
        <v>21</v>
      </c>
      <c r="C326" t="s">
        <v>700</v>
      </c>
      <c r="D326" t="s">
        <v>467</v>
      </c>
      <c r="E326" t="s">
        <v>468</v>
      </c>
      <c r="F326" s="35">
        <v>59066</v>
      </c>
      <c r="G326" s="3" t="s">
        <v>44</v>
      </c>
      <c r="H326">
        <v>4062597329</v>
      </c>
      <c r="I326" s="4">
        <v>7</v>
      </c>
      <c r="J326" s="4" t="s">
        <v>45</v>
      </c>
      <c r="K326" t="s">
        <v>46</v>
      </c>
      <c r="L326" s="36"/>
      <c r="M326" s="36">
        <v>53</v>
      </c>
      <c r="N326" s="36" t="s">
        <v>45</v>
      </c>
      <c r="O326" s="36" t="s">
        <v>45</v>
      </c>
      <c r="P326" s="37">
        <v>36.666666667</v>
      </c>
      <c r="Q326" t="s">
        <v>45</v>
      </c>
      <c r="R326" t="s">
        <v>46</v>
      </c>
      <c r="S326" t="s">
        <v>45</v>
      </c>
      <c r="T326" t="s">
        <v>46</v>
      </c>
      <c r="U326" s="36"/>
      <c r="V326" s="36">
        <v>33821</v>
      </c>
      <c r="W326" s="36">
        <v>5857</v>
      </c>
      <c r="X326" s="36">
        <v>4726</v>
      </c>
      <c r="Y326" s="36">
        <v>1512</v>
      </c>
      <c r="Z326">
        <f t="shared" si="80"/>
        <v>1</v>
      </c>
      <c r="AA326">
        <f t="shared" si="81"/>
        <v>1</v>
      </c>
      <c r="AB326">
        <f t="shared" si="82"/>
        <v>0</v>
      </c>
      <c r="AC326">
        <f t="shared" si="83"/>
        <v>0</v>
      </c>
      <c r="AD326">
        <f t="shared" si="84"/>
        <v>0</v>
      </c>
      <c r="AE326">
        <f t="shared" si="85"/>
        <v>0</v>
      </c>
      <c r="AF326" s="38" t="str">
        <f t="shared" si="86"/>
        <v>SRSA</v>
      </c>
      <c r="AG326" s="38">
        <f t="shared" si="87"/>
        <v>0</v>
      </c>
      <c r="AH326" s="38">
        <f t="shared" si="88"/>
        <v>0</v>
      </c>
      <c r="AI326">
        <f t="shared" si="89"/>
        <v>1</v>
      </c>
      <c r="AJ326">
        <f t="shared" si="90"/>
        <v>1</v>
      </c>
      <c r="AK326" t="str">
        <f t="shared" si="91"/>
        <v>Initial</v>
      </c>
      <c r="AL326" t="str">
        <f t="shared" si="92"/>
        <v>SRSA</v>
      </c>
      <c r="AM326">
        <f t="shared" si="93"/>
        <v>0</v>
      </c>
      <c r="AN326">
        <f t="shared" si="94"/>
        <v>0</v>
      </c>
      <c r="AO326">
        <f t="shared" si="95"/>
        <v>0</v>
      </c>
    </row>
    <row r="327" spans="1:41" ht="12.75">
      <c r="A327">
        <v>3021850</v>
      </c>
      <c r="B327">
        <v>842</v>
      </c>
      <c r="C327" t="s">
        <v>701</v>
      </c>
      <c r="D327" t="s">
        <v>702</v>
      </c>
      <c r="E327" t="s">
        <v>703</v>
      </c>
      <c r="F327" s="35">
        <v>59748</v>
      </c>
      <c r="G327" s="3" t="s">
        <v>44</v>
      </c>
      <c r="H327">
        <v>4067825470</v>
      </c>
      <c r="I327" s="4">
        <v>7</v>
      </c>
      <c r="J327" s="4" t="s">
        <v>45</v>
      </c>
      <c r="K327" t="s">
        <v>46</v>
      </c>
      <c r="L327" s="36"/>
      <c r="M327" s="36">
        <v>128</v>
      </c>
      <c r="N327" s="36" t="s">
        <v>46</v>
      </c>
      <c r="O327" s="36" t="s">
        <v>45</v>
      </c>
      <c r="P327" s="37">
        <v>18.357487923</v>
      </c>
      <c r="Q327" t="s">
        <v>46</v>
      </c>
      <c r="R327" t="s">
        <v>46</v>
      </c>
      <c r="S327" t="s">
        <v>45</v>
      </c>
      <c r="T327" t="s">
        <v>46</v>
      </c>
      <c r="U327" s="36"/>
      <c r="V327" s="36">
        <v>4840</v>
      </c>
      <c r="W327" s="36">
        <v>0</v>
      </c>
      <c r="X327" s="36">
        <v>603</v>
      </c>
      <c r="Y327" s="36">
        <v>1238</v>
      </c>
      <c r="Z327">
        <f t="shared" si="80"/>
        <v>1</v>
      </c>
      <c r="AA327">
        <f t="shared" si="81"/>
        <v>1</v>
      </c>
      <c r="AB327">
        <f t="shared" si="82"/>
        <v>0</v>
      </c>
      <c r="AC327">
        <f t="shared" si="83"/>
        <v>0</v>
      </c>
      <c r="AD327">
        <f t="shared" si="84"/>
        <v>0</v>
      </c>
      <c r="AE327">
        <f t="shared" si="85"/>
        <v>0</v>
      </c>
      <c r="AF327" s="38" t="str">
        <f t="shared" si="86"/>
        <v>SRSA</v>
      </c>
      <c r="AG327" s="38">
        <f t="shared" si="87"/>
        <v>0</v>
      </c>
      <c r="AH327" s="38">
        <f t="shared" si="88"/>
        <v>0</v>
      </c>
      <c r="AI327">
        <f t="shared" si="89"/>
        <v>1</v>
      </c>
      <c r="AJ327">
        <f t="shared" si="90"/>
        <v>0</v>
      </c>
      <c r="AK327">
        <f t="shared" si="91"/>
        <v>0</v>
      </c>
      <c r="AL327">
        <f t="shared" si="92"/>
        <v>0</v>
      </c>
      <c r="AM327">
        <f t="shared" si="93"/>
        <v>0</v>
      </c>
      <c r="AN327">
        <f t="shared" si="94"/>
        <v>0</v>
      </c>
      <c r="AO327">
        <f t="shared" si="95"/>
        <v>0</v>
      </c>
    </row>
    <row r="328" spans="1:41" ht="12.75">
      <c r="A328">
        <v>3021870</v>
      </c>
      <c r="B328">
        <v>858</v>
      </c>
      <c r="C328" t="s">
        <v>704</v>
      </c>
      <c r="D328" t="s">
        <v>511</v>
      </c>
      <c r="E328" t="s">
        <v>705</v>
      </c>
      <c r="F328" s="35">
        <v>59067</v>
      </c>
      <c r="G328" s="3" t="s">
        <v>44</v>
      </c>
      <c r="H328">
        <v>4066632216</v>
      </c>
      <c r="I328" s="4">
        <v>7</v>
      </c>
      <c r="J328" s="4" t="s">
        <v>45</v>
      </c>
      <c r="K328" t="s">
        <v>46</v>
      </c>
      <c r="L328" s="36"/>
      <c r="M328" s="36">
        <v>47</v>
      </c>
      <c r="N328" s="36" t="s">
        <v>45</v>
      </c>
      <c r="O328" s="36" t="s">
        <v>45</v>
      </c>
      <c r="P328" s="37">
        <v>30.952380952</v>
      </c>
      <c r="Q328" t="s">
        <v>45</v>
      </c>
      <c r="R328" t="s">
        <v>46</v>
      </c>
      <c r="S328" t="s">
        <v>45</v>
      </c>
      <c r="T328" t="s">
        <v>46</v>
      </c>
      <c r="U328" s="36"/>
      <c r="V328" s="36">
        <v>4095</v>
      </c>
      <c r="W328" s="36">
        <v>478</v>
      </c>
      <c r="X328" s="36">
        <v>578</v>
      </c>
      <c r="Y328" s="36">
        <v>775</v>
      </c>
      <c r="Z328">
        <f t="shared" si="80"/>
        <v>1</v>
      </c>
      <c r="AA328">
        <f t="shared" si="81"/>
        <v>1</v>
      </c>
      <c r="AB328">
        <f t="shared" si="82"/>
        <v>0</v>
      </c>
      <c r="AC328">
        <f t="shared" si="83"/>
        <v>0</v>
      </c>
      <c r="AD328">
        <f t="shared" si="84"/>
        <v>0</v>
      </c>
      <c r="AE328">
        <f t="shared" si="85"/>
        <v>0</v>
      </c>
      <c r="AF328" s="38" t="str">
        <f t="shared" si="86"/>
        <v>SRSA</v>
      </c>
      <c r="AG328" s="38">
        <f t="shared" si="87"/>
        <v>0</v>
      </c>
      <c r="AH328" s="38">
        <f t="shared" si="88"/>
        <v>0</v>
      </c>
      <c r="AI328">
        <f t="shared" si="89"/>
        <v>1</v>
      </c>
      <c r="AJ328">
        <f t="shared" si="90"/>
        <v>1</v>
      </c>
      <c r="AK328" t="str">
        <f t="shared" si="91"/>
        <v>Initial</v>
      </c>
      <c r="AL328" t="str">
        <f t="shared" si="92"/>
        <v>SRSA</v>
      </c>
      <c r="AM328">
        <f t="shared" si="93"/>
        <v>0</v>
      </c>
      <c r="AN328">
        <f t="shared" si="94"/>
        <v>0</v>
      </c>
      <c r="AO328">
        <f t="shared" si="95"/>
        <v>0</v>
      </c>
    </row>
    <row r="329" spans="1:41" ht="12.75">
      <c r="A329">
        <v>3021900</v>
      </c>
      <c r="B329">
        <v>859</v>
      </c>
      <c r="C329" t="s">
        <v>706</v>
      </c>
      <c r="D329" t="s">
        <v>511</v>
      </c>
      <c r="E329" t="s">
        <v>705</v>
      </c>
      <c r="F329" s="35">
        <v>59067</v>
      </c>
      <c r="G329" s="3" t="s">
        <v>44</v>
      </c>
      <c r="H329">
        <v>4066632216</v>
      </c>
      <c r="I329" s="4">
        <v>7</v>
      </c>
      <c r="J329" s="4" t="s">
        <v>45</v>
      </c>
      <c r="K329" t="s">
        <v>46</v>
      </c>
      <c r="L329" s="36"/>
      <c r="M329" s="36">
        <v>27</v>
      </c>
      <c r="N329" s="36" t="s">
        <v>45</v>
      </c>
      <c r="O329" s="36" t="s">
        <v>45</v>
      </c>
      <c r="P329" s="37">
        <v>19.047619048</v>
      </c>
      <c r="Q329" t="s">
        <v>46</v>
      </c>
      <c r="R329" t="s">
        <v>45</v>
      </c>
      <c r="S329" t="s">
        <v>45</v>
      </c>
      <c r="T329" t="s">
        <v>46</v>
      </c>
      <c r="U329" s="36"/>
      <c r="V329" s="36">
        <v>2995</v>
      </c>
      <c r="W329" s="36">
        <v>469</v>
      </c>
      <c r="X329" s="36">
        <v>410</v>
      </c>
      <c r="Y329" s="36">
        <v>451</v>
      </c>
      <c r="Z329">
        <f t="shared" si="80"/>
        <v>1</v>
      </c>
      <c r="AA329">
        <f t="shared" si="81"/>
        <v>1</v>
      </c>
      <c r="AB329">
        <f t="shared" si="82"/>
        <v>0</v>
      </c>
      <c r="AC329">
        <f t="shared" si="83"/>
        <v>0</v>
      </c>
      <c r="AD329">
        <f t="shared" si="84"/>
        <v>0</v>
      </c>
      <c r="AE329">
        <f t="shared" si="85"/>
        <v>0</v>
      </c>
      <c r="AF329" s="38" t="str">
        <f t="shared" si="86"/>
        <v>SRSA</v>
      </c>
      <c r="AG329" s="38">
        <f t="shared" si="87"/>
        <v>0</v>
      </c>
      <c r="AH329" s="38">
        <f t="shared" si="88"/>
        <v>0</v>
      </c>
      <c r="AI329">
        <f t="shared" si="89"/>
        <v>1</v>
      </c>
      <c r="AJ329">
        <f t="shared" si="90"/>
        <v>0</v>
      </c>
      <c r="AK329">
        <f t="shared" si="91"/>
        <v>0</v>
      </c>
      <c r="AL329">
        <f t="shared" si="92"/>
        <v>0</v>
      </c>
      <c r="AM329">
        <f t="shared" si="93"/>
        <v>0</v>
      </c>
      <c r="AN329">
        <f t="shared" si="94"/>
        <v>0</v>
      </c>
      <c r="AO329">
        <f t="shared" si="95"/>
        <v>0</v>
      </c>
    </row>
    <row r="330" spans="1:41" ht="12.75">
      <c r="A330">
        <v>3021960</v>
      </c>
      <c r="B330">
        <v>754</v>
      </c>
      <c r="C330" t="s">
        <v>707</v>
      </c>
      <c r="D330" t="s">
        <v>708</v>
      </c>
      <c r="E330" t="s">
        <v>206</v>
      </c>
      <c r="F330" s="35">
        <v>59270</v>
      </c>
      <c r="G330" s="3" t="s">
        <v>44</v>
      </c>
      <c r="H330">
        <v>4064821088</v>
      </c>
      <c r="I330" s="4">
        <v>7</v>
      </c>
      <c r="J330" s="4" t="s">
        <v>45</v>
      </c>
      <c r="K330" t="s">
        <v>45</v>
      </c>
      <c r="L330" s="36"/>
      <c r="M330" s="36">
        <v>55</v>
      </c>
      <c r="N330" s="36" t="s">
        <v>45</v>
      </c>
      <c r="O330" s="36" t="s">
        <v>45</v>
      </c>
      <c r="P330" s="37">
        <v>0</v>
      </c>
      <c r="Q330" t="s">
        <v>46</v>
      </c>
      <c r="R330" t="s">
        <v>46</v>
      </c>
      <c r="S330" t="s">
        <v>45</v>
      </c>
      <c r="T330" t="s">
        <v>46</v>
      </c>
      <c r="U330" s="36"/>
      <c r="V330" s="36">
        <v>4471</v>
      </c>
      <c r="W330" s="36">
        <v>368</v>
      </c>
      <c r="X330" s="36">
        <v>489</v>
      </c>
      <c r="Y330" s="36">
        <v>807</v>
      </c>
      <c r="Z330">
        <f t="shared" si="80"/>
        <v>1</v>
      </c>
      <c r="AA330">
        <f t="shared" si="81"/>
        <v>1</v>
      </c>
      <c r="AB330">
        <f t="shared" si="82"/>
        <v>0</v>
      </c>
      <c r="AC330">
        <f t="shared" si="83"/>
        <v>0</v>
      </c>
      <c r="AD330">
        <f t="shared" si="84"/>
        <v>0</v>
      </c>
      <c r="AE330">
        <f t="shared" si="85"/>
        <v>0</v>
      </c>
      <c r="AF330" s="38" t="str">
        <f t="shared" si="86"/>
        <v>SRSA</v>
      </c>
      <c r="AG330" s="38">
        <f t="shared" si="87"/>
        <v>0</v>
      </c>
      <c r="AH330" s="38">
        <f t="shared" si="88"/>
        <v>0</v>
      </c>
      <c r="AI330">
        <f t="shared" si="89"/>
        <v>1</v>
      </c>
      <c r="AJ330">
        <f t="shared" si="90"/>
        <v>0</v>
      </c>
      <c r="AK330">
        <f t="shared" si="91"/>
        <v>0</v>
      </c>
      <c r="AL330">
        <f t="shared" si="92"/>
        <v>0</v>
      </c>
      <c r="AM330">
        <f t="shared" si="93"/>
        <v>0</v>
      </c>
      <c r="AN330">
        <f t="shared" si="94"/>
        <v>0</v>
      </c>
      <c r="AO330">
        <f t="shared" si="95"/>
        <v>0</v>
      </c>
    </row>
    <row r="331" spans="1:41" ht="12.75">
      <c r="A331">
        <v>3022020</v>
      </c>
      <c r="B331">
        <v>471</v>
      </c>
      <c r="C331" t="s">
        <v>709</v>
      </c>
      <c r="D331" t="s">
        <v>710</v>
      </c>
      <c r="E331" t="s">
        <v>711</v>
      </c>
      <c r="F331" s="35">
        <v>59469</v>
      </c>
      <c r="G331" s="3" t="s">
        <v>44</v>
      </c>
      <c r="H331">
        <v>4067384385</v>
      </c>
      <c r="I331" s="4">
        <v>7</v>
      </c>
      <c r="J331" s="4" t="s">
        <v>45</v>
      </c>
      <c r="K331" t="s">
        <v>46</v>
      </c>
      <c r="L331" s="36"/>
      <c r="M331" s="36">
        <v>11</v>
      </c>
      <c r="N331" s="36" t="s">
        <v>45</v>
      </c>
      <c r="O331" s="36" t="s">
        <v>45</v>
      </c>
      <c r="P331" s="37">
        <v>21.739130435</v>
      </c>
      <c r="Q331" t="s">
        <v>45</v>
      </c>
      <c r="R331" t="s">
        <v>46</v>
      </c>
      <c r="S331" t="s">
        <v>45</v>
      </c>
      <c r="T331" t="s">
        <v>46</v>
      </c>
      <c r="U331" s="36"/>
      <c r="V331" s="36">
        <v>1490</v>
      </c>
      <c r="W331" s="36">
        <v>0</v>
      </c>
      <c r="X331" s="36">
        <v>34</v>
      </c>
      <c r="Y331" s="36">
        <v>574</v>
      </c>
      <c r="Z331">
        <f t="shared" si="80"/>
        <v>1</v>
      </c>
      <c r="AA331">
        <f t="shared" si="81"/>
        <v>1</v>
      </c>
      <c r="AB331">
        <f t="shared" si="82"/>
        <v>0</v>
      </c>
      <c r="AC331">
        <f t="shared" si="83"/>
        <v>0</v>
      </c>
      <c r="AD331">
        <f t="shared" si="84"/>
        <v>0</v>
      </c>
      <c r="AE331">
        <f t="shared" si="85"/>
        <v>0</v>
      </c>
      <c r="AF331" s="38" t="str">
        <f t="shared" si="86"/>
        <v>SRSA</v>
      </c>
      <c r="AG331" s="38">
        <f t="shared" si="87"/>
        <v>0</v>
      </c>
      <c r="AH331" s="38">
        <f t="shared" si="88"/>
        <v>0</v>
      </c>
      <c r="AI331">
        <f t="shared" si="89"/>
        <v>1</v>
      </c>
      <c r="AJ331">
        <f t="shared" si="90"/>
        <v>1</v>
      </c>
      <c r="AK331" t="str">
        <f t="shared" si="91"/>
        <v>Initial</v>
      </c>
      <c r="AL331" t="str">
        <f t="shared" si="92"/>
        <v>SRSA</v>
      </c>
      <c r="AM331">
        <f t="shared" si="93"/>
        <v>0</v>
      </c>
      <c r="AN331">
        <f t="shared" si="94"/>
        <v>0</v>
      </c>
      <c r="AO331">
        <f t="shared" si="95"/>
        <v>0</v>
      </c>
    </row>
    <row r="332" spans="1:41" ht="12.75">
      <c r="A332">
        <v>3022080</v>
      </c>
      <c r="B332">
        <v>56</v>
      </c>
      <c r="C332" t="s">
        <v>712</v>
      </c>
      <c r="D332" t="s">
        <v>713</v>
      </c>
      <c r="E332" t="s">
        <v>714</v>
      </c>
      <c r="F332" s="35">
        <v>59068</v>
      </c>
      <c r="G332" s="3" t="s">
        <v>44</v>
      </c>
      <c r="H332">
        <v>4064461804</v>
      </c>
      <c r="I332" s="4">
        <v>7</v>
      </c>
      <c r="J332" s="4" t="s">
        <v>45</v>
      </c>
      <c r="K332" t="s">
        <v>46</v>
      </c>
      <c r="L332" s="36"/>
      <c r="M332" s="36">
        <v>324</v>
      </c>
      <c r="N332" s="36" t="s">
        <v>45</v>
      </c>
      <c r="O332" s="36" t="s">
        <v>45</v>
      </c>
      <c r="P332" s="37">
        <v>3.8147138965</v>
      </c>
      <c r="Q332" t="s">
        <v>46</v>
      </c>
      <c r="R332" t="s">
        <v>46</v>
      </c>
      <c r="S332" t="s">
        <v>45</v>
      </c>
      <c r="T332" t="s">
        <v>46</v>
      </c>
      <c r="U332" s="36"/>
      <c r="V332" s="36">
        <v>29150</v>
      </c>
      <c r="W332" s="36">
        <v>3041</v>
      </c>
      <c r="X332" s="36">
        <v>3842</v>
      </c>
      <c r="Y332" s="36">
        <v>3344</v>
      </c>
      <c r="Z332">
        <f t="shared" si="80"/>
        <v>1</v>
      </c>
      <c r="AA332">
        <f t="shared" si="81"/>
        <v>1</v>
      </c>
      <c r="AB332">
        <f t="shared" si="82"/>
        <v>0</v>
      </c>
      <c r="AC332">
        <f t="shared" si="83"/>
        <v>0</v>
      </c>
      <c r="AD332">
        <f t="shared" si="84"/>
        <v>0</v>
      </c>
      <c r="AE332">
        <f t="shared" si="85"/>
        <v>0</v>
      </c>
      <c r="AF332" s="38" t="str">
        <f t="shared" si="86"/>
        <v>SRSA</v>
      </c>
      <c r="AG332" s="38">
        <f t="shared" si="87"/>
        <v>0</v>
      </c>
      <c r="AH332" s="38">
        <f t="shared" si="88"/>
        <v>0</v>
      </c>
      <c r="AI332">
        <f t="shared" si="89"/>
        <v>1</v>
      </c>
      <c r="AJ332">
        <f t="shared" si="90"/>
        <v>0</v>
      </c>
      <c r="AK332">
        <f t="shared" si="91"/>
        <v>0</v>
      </c>
      <c r="AL332">
        <f t="shared" si="92"/>
        <v>0</v>
      </c>
      <c r="AM332">
        <f t="shared" si="93"/>
        <v>0</v>
      </c>
      <c r="AN332">
        <f t="shared" si="94"/>
        <v>0</v>
      </c>
      <c r="AO332">
        <f t="shared" si="95"/>
        <v>0</v>
      </c>
    </row>
    <row r="333" spans="1:41" ht="12.75">
      <c r="A333">
        <v>3022110</v>
      </c>
      <c r="B333">
        <v>57</v>
      </c>
      <c r="C333" t="s">
        <v>715</v>
      </c>
      <c r="D333" t="s">
        <v>713</v>
      </c>
      <c r="E333" t="s">
        <v>714</v>
      </c>
      <c r="F333" s="35">
        <v>59068</v>
      </c>
      <c r="G333" s="3" t="s">
        <v>44</v>
      </c>
      <c r="H333">
        <v>4064461903</v>
      </c>
      <c r="I333" s="4">
        <v>7</v>
      </c>
      <c r="J333" s="4" t="s">
        <v>45</v>
      </c>
      <c r="K333" t="s">
        <v>46</v>
      </c>
      <c r="L333" s="36"/>
      <c r="M333" s="36">
        <v>164</v>
      </c>
      <c r="N333" s="36" t="s">
        <v>45</v>
      </c>
      <c r="O333" s="36" t="s">
        <v>45</v>
      </c>
      <c r="P333" s="37">
        <v>14.054054054</v>
      </c>
      <c r="Q333" t="s">
        <v>46</v>
      </c>
      <c r="R333" t="s">
        <v>46</v>
      </c>
      <c r="S333" t="s">
        <v>45</v>
      </c>
      <c r="T333" t="s">
        <v>46</v>
      </c>
      <c r="U333" s="36"/>
      <c r="V333" s="36">
        <v>8639</v>
      </c>
      <c r="W333" s="36">
        <v>640</v>
      </c>
      <c r="X333" s="36">
        <v>1351</v>
      </c>
      <c r="Y333" s="36">
        <v>1656</v>
      </c>
      <c r="Z333">
        <f t="shared" si="80"/>
        <v>1</v>
      </c>
      <c r="AA333">
        <f t="shared" si="81"/>
        <v>1</v>
      </c>
      <c r="AB333">
        <f t="shared" si="82"/>
        <v>0</v>
      </c>
      <c r="AC333">
        <f t="shared" si="83"/>
        <v>0</v>
      </c>
      <c r="AD333">
        <f t="shared" si="84"/>
        <v>0</v>
      </c>
      <c r="AE333">
        <f t="shared" si="85"/>
        <v>0</v>
      </c>
      <c r="AF333" s="38" t="str">
        <f t="shared" si="86"/>
        <v>SRSA</v>
      </c>
      <c r="AG333" s="38">
        <f t="shared" si="87"/>
        <v>0</v>
      </c>
      <c r="AH333" s="38">
        <f t="shared" si="88"/>
        <v>0</v>
      </c>
      <c r="AI333">
        <f t="shared" si="89"/>
        <v>1</v>
      </c>
      <c r="AJ333">
        <f t="shared" si="90"/>
        <v>0</v>
      </c>
      <c r="AK333">
        <f t="shared" si="91"/>
        <v>0</v>
      </c>
      <c r="AL333">
        <f t="shared" si="92"/>
        <v>0</v>
      </c>
      <c r="AM333">
        <f t="shared" si="93"/>
        <v>0</v>
      </c>
      <c r="AN333">
        <f t="shared" si="94"/>
        <v>0</v>
      </c>
      <c r="AO333">
        <f t="shared" si="95"/>
        <v>0</v>
      </c>
    </row>
    <row r="334" spans="1:41" ht="12.75">
      <c r="A334">
        <v>3022230</v>
      </c>
      <c r="B334">
        <v>850</v>
      </c>
      <c r="C334" t="s">
        <v>716</v>
      </c>
      <c r="D334" t="s">
        <v>717</v>
      </c>
      <c r="E334" t="s">
        <v>718</v>
      </c>
      <c r="F334" s="35">
        <v>59069</v>
      </c>
      <c r="G334" s="3" t="s">
        <v>44</v>
      </c>
      <c r="H334">
        <v>4063262245</v>
      </c>
      <c r="I334" s="4">
        <v>7</v>
      </c>
      <c r="J334" s="4" t="s">
        <v>45</v>
      </c>
      <c r="K334" t="s">
        <v>46</v>
      </c>
      <c r="L334" s="36"/>
      <c r="M334" s="36">
        <v>69</v>
      </c>
      <c r="N334" s="36" t="s">
        <v>45</v>
      </c>
      <c r="O334" s="36" t="s">
        <v>45</v>
      </c>
      <c r="P334" s="37">
        <v>24.096385542</v>
      </c>
      <c r="Q334" t="s">
        <v>45</v>
      </c>
      <c r="R334" t="s">
        <v>46</v>
      </c>
      <c r="S334" t="s">
        <v>45</v>
      </c>
      <c r="T334" t="s">
        <v>46</v>
      </c>
      <c r="U334" s="36"/>
      <c r="V334" s="36">
        <v>10672</v>
      </c>
      <c r="W334" s="36">
        <v>1924</v>
      </c>
      <c r="X334" s="36">
        <v>1395</v>
      </c>
      <c r="Y334" s="36">
        <v>1082</v>
      </c>
      <c r="Z334">
        <f t="shared" si="80"/>
        <v>1</v>
      </c>
      <c r="AA334">
        <f t="shared" si="81"/>
        <v>1</v>
      </c>
      <c r="AB334">
        <f t="shared" si="82"/>
        <v>0</v>
      </c>
      <c r="AC334">
        <f t="shared" si="83"/>
        <v>0</v>
      </c>
      <c r="AD334">
        <f t="shared" si="84"/>
        <v>0</v>
      </c>
      <c r="AE334">
        <f t="shared" si="85"/>
        <v>0</v>
      </c>
      <c r="AF334" s="38" t="str">
        <f t="shared" si="86"/>
        <v>SRSA</v>
      </c>
      <c r="AG334" s="38">
        <f t="shared" si="87"/>
        <v>0</v>
      </c>
      <c r="AH334" s="38">
        <f t="shared" si="88"/>
        <v>0</v>
      </c>
      <c r="AI334">
        <f t="shared" si="89"/>
        <v>1</v>
      </c>
      <c r="AJ334">
        <f t="shared" si="90"/>
        <v>1</v>
      </c>
      <c r="AK334" t="str">
        <f t="shared" si="91"/>
        <v>Initial</v>
      </c>
      <c r="AL334" t="str">
        <f t="shared" si="92"/>
        <v>SRSA</v>
      </c>
      <c r="AM334">
        <f t="shared" si="93"/>
        <v>0</v>
      </c>
      <c r="AN334">
        <f t="shared" si="94"/>
        <v>0</v>
      </c>
      <c r="AO334">
        <f t="shared" si="95"/>
        <v>0</v>
      </c>
    </row>
    <row r="335" spans="1:41" ht="12.75">
      <c r="A335">
        <v>3022260</v>
      </c>
      <c r="B335">
        <v>851</v>
      </c>
      <c r="C335" t="s">
        <v>719</v>
      </c>
      <c r="D335" t="s">
        <v>717</v>
      </c>
      <c r="E335" t="s">
        <v>718</v>
      </c>
      <c r="F335" s="35">
        <v>59069</v>
      </c>
      <c r="G335" s="3" t="s">
        <v>44</v>
      </c>
      <c r="H335">
        <v>4063262245</v>
      </c>
      <c r="I335" s="4">
        <v>7</v>
      </c>
      <c r="J335" s="4" t="s">
        <v>45</v>
      </c>
      <c r="K335" t="s">
        <v>46</v>
      </c>
      <c r="L335" s="36"/>
      <c r="M335" s="36">
        <v>40</v>
      </c>
      <c r="N335" s="36" t="s">
        <v>45</v>
      </c>
      <c r="O335" s="36" t="s">
        <v>45</v>
      </c>
      <c r="P335" s="37">
        <v>14.285714286</v>
      </c>
      <c r="Q335" t="s">
        <v>46</v>
      </c>
      <c r="R335" t="s">
        <v>45</v>
      </c>
      <c r="S335" t="s">
        <v>45</v>
      </c>
      <c r="T335" t="s">
        <v>46</v>
      </c>
      <c r="U335" s="36"/>
      <c r="V335" s="36">
        <v>2419</v>
      </c>
      <c r="W335" s="36">
        <v>0</v>
      </c>
      <c r="X335" s="36">
        <v>159</v>
      </c>
      <c r="Y335" s="36">
        <v>443</v>
      </c>
      <c r="Z335">
        <f t="shared" si="80"/>
        <v>1</v>
      </c>
      <c r="AA335">
        <f t="shared" si="81"/>
        <v>1</v>
      </c>
      <c r="AB335">
        <f t="shared" si="82"/>
        <v>0</v>
      </c>
      <c r="AC335">
        <f t="shared" si="83"/>
        <v>0</v>
      </c>
      <c r="AD335">
        <f t="shared" si="84"/>
        <v>0</v>
      </c>
      <c r="AE335">
        <f t="shared" si="85"/>
        <v>0</v>
      </c>
      <c r="AF335" s="38" t="str">
        <f t="shared" si="86"/>
        <v>SRSA</v>
      </c>
      <c r="AG335" s="38">
        <f t="shared" si="87"/>
        <v>0</v>
      </c>
      <c r="AH335" s="38">
        <f t="shared" si="88"/>
        <v>0</v>
      </c>
      <c r="AI335">
        <f t="shared" si="89"/>
        <v>1</v>
      </c>
      <c r="AJ335">
        <f t="shared" si="90"/>
        <v>0</v>
      </c>
      <c r="AK335">
        <f t="shared" si="91"/>
        <v>0</v>
      </c>
      <c r="AL335">
        <f t="shared" si="92"/>
        <v>0</v>
      </c>
      <c r="AM335">
        <f t="shared" si="93"/>
        <v>0</v>
      </c>
      <c r="AN335">
        <f t="shared" si="94"/>
        <v>0</v>
      </c>
      <c r="AO335">
        <f t="shared" si="95"/>
        <v>0</v>
      </c>
    </row>
    <row r="336" spans="1:41" ht="12.75">
      <c r="A336">
        <v>3022290</v>
      </c>
      <c r="B336">
        <v>15</v>
      </c>
      <c r="C336" t="s">
        <v>720</v>
      </c>
      <c r="D336" t="s">
        <v>721</v>
      </c>
      <c r="E336" t="s">
        <v>722</v>
      </c>
      <c r="F336" s="35">
        <v>59732</v>
      </c>
      <c r="G336" s="3" t="s">
        <v>44</v>
      </c>
      <c r="H336">
        <v>4066836322</v>
      </c>
      <c r="I336" s="4">
        <v>7</v>
      </c>
      <c r="J336" s="4" t="s">
        <v>45</v>
      </c>
      <c r="K336" t="s">
        <v>46</v>
      </c>
      <c r="L336" s="36"/>
      <c r="M336" s="36">
        <v>18</v>
      </c>
      <c r="N336" s="36" t="s">
        <v>45</v>
      </c>
      <c r="O336" s="36" t="s">
        <v>45</v>
      </c>
      <c r="P336" s="37">
        <v>15.384615385</v>
      </c>
      <c r="Q336" t="s">
        <v>46</v>
      </c>
      <c r="R336" t="s">
        <v>45</v>
      </c>
      <c r="S336" t="s">
        <v>45</v>
      </c>
      <c r="T336" t="s">
        <v>46</v>
      </c>
      <c r="U336" s="36"/>
      <c r="V336" s="36">
        <v>1634</v>
      </c>
      <c r="W336" s="36">
        <v>119</v>
      </c>
      <c r="X336" s="36">
        <v>174</v>
      </c>
      <c r="Y336" s="36">
        <v>635</v>
      </c>
      <c r="Z336">
        <f t="shared" si="80"/>
        <v>1</v>
      </c>
      <c r="AA336">
        <f t="shared" si="81"/>
        <v>1</v>
      </c>
      <c r="AB336">
        <f t="shared" si="82"/>
        <v>0</v>
      </c>
      <c r="AC336">
        <f t="shared" si="83"/>
        <v>0</v>
      </c>
      <c r="AD336">
        <f t="shared" si="84"/>
        <v>0</v>
      </c>
      <c r="AE336">
        <f t="shared" si="85"/>
        <v>0</v>
      </c>
      <c r="AF336" s="38" t="str">
        <f t="shared" si="86"/>
        <v>SRSA</v>
      </c>
      <c r="AG336" s="38">
        <f t="shared" si="87"/>
        <v>0</v>
      </c>
      <c r="AH336" s="38">
        <f t="shared" si="88"/>
        <v>0</v>
      </c>
      <c r="AI336">
        <f t="shared" si="89"/>
        <v>1</v>
      </c>
      <c r="AJ336">
        <f t="shared" si="90"/>
        <v>0</v>
      </c>
      <c r="AK336">
        <f t="shared" si="91"/>
        <v>0</v>
      </c>
      <c r="AL336">
        <f t="shared" si="92"/>
        <v>0</v>
      </c>
      <c r="AM336">
        <f t="shared" si="93"/>
        <v>0</v>
      </c>
      <c r="AN336">
        <f t="shared" si="94"/>
        <v>0</v>
      </c>
      <c r="AO336">
        <f t="shared" si="95"/>
        <v>0</v>
      </c>
    </row>
    <row r="337" spans="1:41" ht="12.75">
      <c r="A337">
        <v>3022370</v>
      </c>
      <c r="B337">
        <v>227</v>
      </c>
      <c r="C337" t="s">
        <v>723</v>
      </c>
      <c r="D337" t="s">
        <v>724</v>
      </c>
      <c r="E337" t="s">
        <v>725</v>
      </c>
      <c r="F337" s="35">
        <v>59259</v>
      </c>
      <c r="G337" s="3">
        <v>60</v>
      </c>
      <c r="H337">
        <v>4067735523</v>
      </c>
      <c r="I337" s="4">
        <v>7</v>
      </c>
      <c r="J337" s="4" t="s">
        <v>45</v>
      </c>
      <c r="K337" t="s">
        <v>46</v>
      </c>
      <c r="L337" s="36"/>
      <c r="M337" s="36">
        <v>52</v>
      </c>
      <c r="N337" s="36" t="s">
        <v>45</v>
      </c>
      <c r="O337" s="36" t="s">
        <v>45</v>
      </c>
      <c r="P337" s="37">
        <v>22.580645161</v>
      </c>
      <c r="Q337" t="s">
        <v>45</v>
      </c>
      <c r="R337" t="s">
        <v>46</v>
      </c>
      <c r="S337" t="s">
        <v>45</v>
      </c>
      <c r="T337" t="s">
        <v>46</v>
      </c>
      <c r="U337" s="36"/>
      <c r="V337" s="36">
        <v>7333</v>
      </c>
      <c r="W337" s="36">
        <v>990</v>
      </c>
      <c r="X337" s="36">
        <v>872</v>
      </c>
      <c r="Y337" s="36">
        <v>877</v>
      </c>
      <c r="Z337">
        <f t="shared" si="80"/>
        <v>1</v>
      </c>
      <c r="AA337">
        <f t="shared" si="81"/>
        <v>1</v>
      </c>
      <c r="AB337">
        <f t="shared" si="82"/>
        <v>0</v>
      </c>
      <c r="AC337">
        <f t="shared" si="83"/>
        <v>0</v>
      </c>
      <c r="AD337">
        <f t="shared" si="84"/>
        <v>0</v>
      </c>
      <c r="AE337">
        <f t="shared" si="85"/>
        <v>0</v>
      </c>
      <c r="AF337" s="38" t="str">
        <f t="shared" si="86"/>
        <v>SRSA</v>
      </c>
      <c r="AG337" s="38">
        <f t="shared" si="87"/>
        <v>0</v>
      </c>
      <c r="AH337" s="38">
        <f t="shared" si="88"/>
        <v>0</v>
      </c>
      <c r="AI337">
        <f t="shared" si="89"/>
        <v>1</v>
      </c>
      <c r="AJ337">
        <f t="shared" si="90"/>
        <v>1</v>
      </c>
      <c r="AK337" t="str">
        <f t="shared" si="91"/>
        <v>Initial</v>
      </c>
      <c r="AL337" t="str">
        <f t="shared" si="92"/>
        <v>SRSA</v>
      </c>
      <c r="AM337">
        <f t="shared" si="93"/>
        <v>0</v>
      </c>
      <c r="AN337">
        <f t="shared" si="94"/>
        <v>0</v>
      </c>
      <c r="AO337">
        <f t="shared" si="95"/>
        <v>0</v>
      </c>
    </row>
    <row r="338" spans="1:41" ht="12.75">
      <c r="A338">
        <v>3022410</v>
      </c>
      <c r="B338">
        <v>228</v>
      </c>
      <c r="C338" t="s">
        <v>726</v>
      </c>
      <c r="D338" t="s">
        <v>724</v>
      </c>
      <c r="E338" t="s">
        <v>725</v>
      </c>
      <c r="F338" s="35">
        <v>59259</v>
      </c>
      <c r="G338" s="3">
        <v>60</v>
      </c>
      <c r="H338">
        <v>4067735523</v>
      </c>
      <c r="I338" s="4">
        <v>7</v>
      </c>
      <c r="J338" s="4" t="s">
        <v>45</v>
      </c>
      <c r="K338" t="s">
        <v>46</v>
      </c>
      <c r="L338" s="36"/>
      <c r="M338" s="36">
        <v>35</v>
      </c>
      <c r="N338" s="36" t="s">
        <v>45</v>
      </c>
      <c r="O338" s="36" t="s">
        <v>45</v>
      </c>
      <c r="P338" s="37">
        <v>21.951219512</v>
      </c>
      <c r="Q338" t="s">
        <v>45</v>
      </c>
      <c r="R338" t="s">
        <v>45</v>
      </c>
      <c r="S338" t="s">
        <v>45</v>
      </c>
      <c r="T338" t="s">
        <v>46</v>
      </c>
      <c r="U338" s="36"/>
      <c r="V338" s="36">
        <v>2434</v>
      </c>
      <c r="W338" s="36">
        <v>118</v>
      </c>
      <c r="X338" s="36">
        <v>286</v>
      </c>
      <c r="Y338" s="36">
        <v>455</v>
      </c>
      <c r="Z338">
        <f t="shared" si="80"/>
        <v>1</v>
      </c>
      <c r="AA338">
        <f t="shared" si="81"/>
        <v>1</v>
      </c>
      <c r="AB338">
        <f t="shared" si="82"/>
        <v>0</v>
      </c>
      <c r="AC338">
        <f t="shared" si="83"/>
        <v>0</v>
      </c>
      <c r="AD338">
        <f t="shared" si="84"/>
        <v>0</v>
      </c>
      <c r="AE338">
        <f t="shared" si="85"/>
        <v>0</v>
      </c>
      <c r="AF338" s="38" t="str">
        <f t="shared" si="86"/>
        <v>SRSA</v>
      </c>
      <c r="AG338" s="38">
        <f t="shared" si="87"/>
        <v>0</v>
      </c>
      <c r="AH338" s="38">
        <f t="shared" si="88"/>
        <v>0</v>
      </c>
      <c r="AI338">
        <f t="shared" si="89"/>
        <v>1</v>
      </c>
      <c r="AJ338">
        <f t="shared" si="90"/>
        <v>1</v>
      </c>
      <c r="AK338" t="str">
        <f t="shared" si="91"/>
        <v>Initial</v>
      </c>
      <c r="AL338" t="str">
        <f t="shared" si="92"/>
        <v>SRSA</v>
      </c>
      <c r="AM338">
        <f t="shared" si="93"/>
        <v>0</v>
      </c>
      <c r="AN338">
        <f t="shared" si="94"/>
        <v>0</v>
      </c>
      <c r="AO338">
        <f t="shared" si="95"/>
        <v>0</v>
      </c>
    </row>
    <row r="339" spans="1:41" ht="12.75">
      <c r="A339">
        <v>3022650</v>
      </c>
      <c r="B339">
        <v>574</v>
      </c>
      <c r="C339" t="s">
        <v>727</v>
      </c>
      <c r="D339" t="s">
        <v>728</v>
      </c>
      <c r="E339" t="s">
        <v>729</v>
      </c>
      <c r="F339" s="35">
        <v>59642</v>
      </c>
      <c r="G339" s="3" t="s">
        <v>44</v>
      </c>
      <c r="H339">
        <v>4065473549</v>
      </c>
      <c r="I339" s="4">
        <v>7</v>
      </c>
      <c r="J339" s="4" t="s">
        <v>45</v>
      </c>
      <c r="K339" t="s">
        <v>46</v>
      </c>
      <c r="L339" s="36"/>
      <c r="M339" s="36">
        <v>3</v>
      </c>
      <c r="N339" s="36" t="s">
        <v>45</v>
      </c>
      <c r="O339" s="36" t="s">
        <v>45</v>
      </c>
      <c r="P339" s="37">
        <v>20</v>
      </c>
      <c r="Q339" t="s">
        <v>45</v>
      </c>
      <c r="R339" t="s">
        <v>46</v>
      </c>
      <c r="S339" t="s">
        <v>45</v>
      </c>
      <c r="T339" t="s">
        <v>46</v>
      </c>
      <c r="U339" s="36"/>
      <c r="V339" s="36">
        <v>663</v>
      </c>
      <c r="W339" s="36">
        <v>0</v>
      </c>
      <c r="X339" s="36">
        <v>42</v>
      </c>
      <c r="Y339" s="36">
        <v>533</v>
      </c>
      <c r="Z339">
        <f t="shared" si="80"/>
        <v>1</v>
      </c>
      <c r="AA339">
        <f t="shared" si="81"/>
        <v>1</v>
      </c>
      <c r="AB339">
        <f t="shared" si="82"/>
        <v>0</v>
      </c>
      <c r="AC339">
        <f t="shared" si="83"/>
        <v>0</v>
      </c>
      <c r="AD339">
        <f t="shared" si="84"/>
        <v>0</v>
      </c>
      <c r="AE339">
        <f t="shared" si="85"/>
        <v>0</v>
      </c>
      <c r="AF339" s="38" t="str">
        <f t="shared" si="86"/>
        <v>SRSA</v>
      </c>
      <c r="AG339" s="38">
        <f t="shared" si="87"/>
        <v>0</v>
      </c>
      <c r="AH339" s="38">
        <f t="shared" si="88"/>
        <v>0</v>
      </c>
      <c r="AI339">
        <f t="shared" si="89"/>
        <v>1</v>
      </c>
      <c r="AJ339">
        <f t="shared" si="90"/>
        <v>1</v>
      </c>
      <c r="AK339" t="str">
        <f t="shared" si="91"/>
        <v>Initial</v>
      </c>
      <c r="AL339" t="str">
        <f t="shared" si="92"/>
        <v>SRSA</v>
      </c>
      <c r="AM339">
        <f t="shared" si="93"/>
        <v>0</v>
      </c>
      <c r="AN339">
        <f t="shared" si="94"/>
        <v>0</v>
      </c>
      <c r="AO339">
        <f t="shared" si="95"/>
        <v>0</v>
      </c>
    </row>
    <row r="340" spans="1:41" ht="12.75">
      <c r="A340">
        <v>3022710</v>
      </c>
      <c r="B340">
        <v>69</v>
      </c>
      <c r="C340" t="s">
        <v>730</v>
      </c>
      <c r="D340" t="s">
        <v>731</v>
      </c>
      <c r="E340" t="s">
        <v>732</v>
      </c>
      <c r="F340" s="35">
        <v>59070</v>
      </c>
      <c r="G340" s="3" t="s">
        <v>44</v>
      </c>
      <c r="H340">
        <v>4064452421</v>
      </c>
      <c r="I340" s="4">
        <v>7</v>
      </c>
      <c r="J340" s="4" t="s">
        <v>45</v>
      </c>
      <c r="K340" t="s">
        <v>46</v>
      </c>
      <c r="L340" s="36"/>
      <c r="M340" s="36">
        <v>143</v>
      </c>
      <c r="N340" s="36" t="s">
        <v>45</v>
      </c>
      <c r="O340" s="36" t="s">
        <v>45</v>
      </c>
      <c r="P340" s="37">
        <v>7.9470198675</v>
      </c>
      <c r="Q340" t="s">
        <v>46</v>
      </c>
      <c r="R340" t="s">
        <v>45</v>
      </c>
      <c r="S340" t="s">
        <v>45</v>
      </c>
      <c r="T340" t="s">
        <v>46</v>
      </c>
      <c r="U340" s="36"/>
      <c r="V340" s="36">
        <v>6925</v>
      </c>
      <c r="W340" s="36">
        <v>468</v>
      </c>
      <c r="X340" s="36">
        <v>1023</v>
      </c>
      <c r="Y340" s="36">
        <v>1508</v>
      </c>
      <c r="Z340">
        <f t="shared" si="80"/>
        <v>1</v>
      </c>
      <c r="AA340">
        <f t="shared" si="81"/>
        <v>1</v>
      </c>
      <c r="AB340">
        <f t="shared" si="82"/>
        <v>0</v>
      </c>
      <c r="AC340">
        <f t="shared" si="83"/>
        <v>0</v>
      </c>
      <c r="AD340">
        <f t="shared" si="84"/>
        <v>0</v>
      </c>
      <c r="AE340">
        <f t="shared" si="85"/>
        <v>0</v>
      </c>
      <c r="AF340" s="38" t="str">
        <f t="shared" si="86"/>
        <v>SRSA</v>
      </c>
      <c r="AG340" s="38">
        <f t="shared" si="87"/>
        <v>0</v>
      </c>
      <c r="AH340" s="38">
        <f t="shared" si="88"/>
        <v>0</v>
      </c>
      <c r="AI340">
        <f t="shared" si="89"/>
        <v>1</v>
      </c>
      <c r="AJ340">
        <f t="shared" si="90"/>
        <v>0</v>
      </c>
      <c r="AK340">
        <f t="shared" si="91"/>
        <v>0</v>
      </c>
      <c r="AL340">
        <f t="shared" si="92"/>
        <v>0</v>
      </c>
      <c r="AM340">
        <f t="shared" si="93"/>
        <v>0</v>
      </c>
      <c r="AN340">
        <f t="shared" si="94"/>
        <v>0</v>
      </c>
      <c r="AO340">
        <f t="shared" si="95"/>
        <v>0</v>
      </c>
    </row>
    <row r="341" spans="1:41" ht="12.75">
      <c r="A341">
        <v>3022750</v>
      </c>
      <c r="B341">
        <v>1207</v>
      </c>
      <c r="C341" t="s">
        <v>733</v>
      </c>
      <c r="D341" t="s">
        <v>734</v>
      </c>
      <c r="E341" t="s">
        <v>181</v>
      </c>
      <c r="F341" s="35">
        <v>59521</v>
      </c>
      <c r="G341" s="3" t="s">
        <v>44</v>
      </c>
      <c r="H341">
        <v>4063954291</v>
      </c>
      <c r="I341" s="4">
        <v>7</v>
      </c>
      <c r="J341" s="4" t="s">
        <v>45</v>
      </c>
      <c r="K341" t="s">
        <v>46</v>
      </c>
      <c r="L341" s="36"/>
      <c r="M341" s="36">
        <v>368</v>
      </c>
      <c r="N341" s="36" t="s">
        <v>45</v>
      </c>
      <c r="O341" s="36" t="s">
        <v>45</v>
      </c>
      <c r="P341" s="37">
        <v>43.130990415</v>
      </c>
      <c r="Q341" t="s">
        <v>45</v>
      </c>
      <c r="R341" t="s">
        <v>45</v>
      </c>
      <c r="S341" t="s">
        <v>45</v>
      </c>
      <c r="T341" t="s">
        <v>46</v>
      </c>
      <c r="U341" s="36"/>
      <c r="V341" s="36">
        <v>81720</v>
      </c>
      <c r="W341" s="36">
        <v>12940</v>
      </c>
      <c r="X341" s="36">
        <v>8994</v>
      </c>
      <c r="Y341" s="36">
        <v>5410</v>
      </c>
      <c r="Z341">
        <f t="shared" si="80"/>
        <v>1</v>
      </c>
      <c r="AA341">
        <f t="shared" si="81"/>
        <v>1</v>
      </c>
      <c r="AB341">
        <f t="shared" si="82"/>
        <v>0</v>
      </c>
      <c r="AC341">
        <f t="shared" si="83"/>
        <v>0</v>
      </c>
      <c r="AD341">
        <f t="shared" si="84"/>
        <v>0</v>
      </c>
      <c r="AE341">
        <f t="shared" si="85"/>
        <v>0</v>
      </c>
      <c r="AF341" s="38" t="str">
        <f t="shared" si="86"/>
        <v>SRSA</v>
      </c>
      <c r="AG341" s="38">
        <f t="shared" si="87"/>
        <v>0</v>
      </c>
      <c r="AH341" s="38">
        <f t="shared" si="88"/>
        <v>0</v>
      </c>
      <c r="AI341">
        <f t="shared" si="89"/>
        <v>1</v>
      </c>
      <c r="AJ341">
        <f t="shared" si="90"/>
        <v>1</v>
      </c>
      <c r="AK341" t="str">
        <f t="shared" si="91"/>
        <v>Initial</v>
      </c>
      <c r="AL341" t="str">
        <f t="shared" si="92"/>
        <v>SRSA</v>
      </c>
      <c r="AM341">
        <f t="shared" si="93"/>
        <v>0</v>
      </c>
      <c r="AN341">
        <f t="shared" si="94"/>
        <v>0</v>
      </c>
      <c r="AO341">
        <f t="shared" si="95"/>
        <v>0</v>
      </c>
    </row>
    <row r="342" spans="1:41" ht="12.75">
      <c r="A342">
        <v>3028911</v>
      </c>
      <c r="B342">
        <v>1229</v>
      </c>
      <c r="C342" t="s">
        <v>915</v>
      </c>
      <c r="D342" t="s">
        <v>734</v>
      </c>
      <c r="E342" t="s">
        <v>181</v>
      </c>
      <c r="F342" s="35">
        <v>59521</v>
      </c>
      <c r="G342" s="3" t="s">
        <v>44</v>
      </c>
      <c r="H342">
        <v>4063954291</v>
      </c>
      <c r="I342" s="4">
        <v>7</v>
      </c>
      <c r="J342" s="4" t="s">
        <v>45</v>
      </c>
      <c r="K342" t="s">
        <v>46</v>
      </c>
      <c r="L342" s="36"/>
      <c r="M342" s="36">
        <v>118</v>
      </c>
      <c r="N342" s="36" t="s">
        <v>45</v>
      </c>
      <c r="O342" s="36" t="s">
        <v>45</v>
      </c>
      <c r="P342" s="37">
        <v>25.850340136</v>
      </c>
      <c r="Q342" t="s">
        <v>45</v>
      </c>
      <c r="R342" t="s">
        <v>46</v>
      </c>
      <c r="S342" t="s">
        <v>45</v>
      </c>
      <c r="T342" t="s">
        <v>46</v>
      </c>
      <c r="U342" s="36"/>
      <c r="V342" s="36">
        <v>17197</v>
      </c>
      <c r="W342" s="36">
        <v>2477</v>
      </c>
      <c r="X342" s="36">
        <v>2066</v>
      </c>
      <c r="Y342" s="36">
        <v>1459</v>
      </c>
      <c r="Z342">
        <f t="shared" si="80"/>
        <v>1</v>
      </c>
      <c r="AA342">
        <f t="shared" si="81"/>
        <v>1</v>
      </c>
      <c r="AB342">
        <f t="shared" si="82"/>
        <v>0</v>
      </c>
      <c r="AC342">
        <f t="shared" si="83"/>
        <v>0</v>
      </c>
      <c r="AD342">
        <f t="shared" si="84"/>
        <v>0</v>
      </c>
      <c r="AE342">
        <f t="shared" si="85"/>
        <v>0</v>
      </c>
      <c r="AF342" s="38" t="str">
        <f t="shared" si="86"/>
        <v>SRSA</v>
      </c>
      <c r="AG342" s="38">
        <f t="shared" si="87"/>
        <v>0</v>
      </c>
      <c r="AH342" s="38">
        <f t="shared" si="88"/>
        <v>0</v>
      </c>
      <c r="AI342">
        <f t="shared" si="89"/>
        <v>1</v>
      </c>
      <c r="AJ342">
        <f t="shared" si="90"/>
        <v>1</v>
      </c>
      <c r="AK342" t="str">
        <f t="shared" si="91"/>
        <v>Initial</v>
      </c>
      <c r="AL342" t="str">
        <f t="shared" si="92"/>
        <v>SRSA</v>
      </c>
      <c r="AM342">
        <f t="shared" si="93"/>
        <v>0</v>
      </c>
      <c r="AN342">
        <f t="shared" si="94"/>
        <v>0</v>
      </c>
      <c r="AO342">
        <f t="shared" si="95"/>
        <v>0</v>
      </c>
    </row>
    <row r="343" spans="1:41" ht="12.75">
      <c r="A343">
        <v>3022790</v>
      </c>
      <c r="B343">
        <v>1199</v>
      </c>
      <c r="C343" t="s">
        <v>953</v>
      </c>
      <c r="D343" t="s">
        <v>736</v>
      </c>
      <c r="E343" t="s">
        <v>737</v>
      </c>
      <c r="F343" s="35">
        <v>59864</v>
      </c>
      <c r="G343" s="3" t="s">
        <v>44</v>
      </c>
      <c r="H343">
        <v>4066763390</v>
      </c>
      <c r="I343" s="4">
        <v>7</v>
      </c>
      <c r="J343" s="4" t="s">
        <v>45</v>
      </c>
      <c r="K343" t="s">
        <v>46</v>
      </c>
      <c r="L343" s="36"/>
      <c r="M343" s="36">
        <v>948</v>
      </c>
      <c r="N343" s="36" t="s">
        <v>46</v>
      </c>
      <c r="O343" s="36" t="s">
        <v>46</v>
      </c>
      <c r="P343" s="37">
        <v>28.373168851</v>
      </c>
      <c r="Q343" t="s">
        <v>45</v>
      </c>
      <c r="R343" t="s">
        <v>46</v>
      </c>
      <c r="S343" t="s">
        <v>45</v>
      </c>
      <c r="T343" t="s">
        <v>46</v>
      </c>
      <c r="U343" s="36" t="s">
        <v>45</v>
      </c>
      <c r="V343" s="36">
        <v>155777</v>
      </c>
      <c r="W343" s="36">
        <v>21010</v>
      </c>
      <c r="X343" s="36">
        <v>18586</v>
      </c>
      <c r="Y343" s="36">
        <v>12566</v>
      </c>
      <c r="Z343">
        <f t="shared" si="80"/>
        <v>1</v>
      </c>
      <c r="AA343">
        <f t="shared" si="81"/>
        <v>0</v>
      </c>
      <c r="AB343">
        <f t="shared" si="82"/>
        <v>0</v>
      </c>
      <c r="AC343">
        <f t="shared" si="83"/>
        <v>0</v>
      </c>
      <c r="AD343">
        <f t="shared" si="84"/>
        <v>0</v>
      </c>
      <c r="AE343">
        <f t="shared" si="85"/>
        <v>0</v>
      </c>
      <c r="AF343" s="38">
        <f t="shared" si="86"/>
        <v>0</v>
      </c>
      <c r="AG343" s="38">
        <f t="shared" si="87"/>
        <v>0</v>
      </c>
      <c r="AH343" s="38">
        <f t="shared" si="88"/>
        <v>0</v>
      </c>
      <c r="AI343">
        <f t="shared" si="89"/>
        <v>1</v>
      </c>
      <c r="AJ343">
        <f t="shared" si="90"/>
        <v>1</v>
      </c>
      <c r="AK343" t="str">
        <f t="shared" si="91"/>
        <v>Initial</v>
      </c>
      <c r="AL343">
        <f t="shared" si="92"/>
        <v>0</v>
      </c>
      <c r="AM343" t="str">
        <f t="shared" si="93"/>
        <v>RLIS</v>
      </c>
      <c r="AN343">
        <f t="shared" si="94"/>
        <v>0</v>
      </c>
      <c r="AO343">
        <f t="shared" si="95"/>
        <v>0</v>
      </c>
    </row>
    <row r="344" spans="1:41" ht="12.75">
      <c r="A344">
        <v>3022800</v>
      </c>
      <c r="B344">
        <v>1200</v>
      </c>
      <c r="C344" t="s">
        <v>735</v>
      </c>
      <c r="D344" t="s">
        <v>736</v>
      </c>
      <c r="E344" t="s">
        <v>737</v>
      </c>
      <c r="F344" s="35">
        <v>59864</v>
      </c>
      <c r="G344" s="3" t="s">
        <v>44</v>
      </c>
      <c r="H344">
        <v>4066763390</v>
      </c>
      <c r="I344" s="4">
        <v>7</v>
      </c>
      <c r="J344" s="4" t="s">
        <v>45</v>
      </c>
      <c r="K344" t="s">
        <v>46</v>
      </c>
      <c r="L344" s="36"/>
      <c r="M344" s="36">
        <v>362</v>
      </c>
      <c r="N344" s="36" t="s">
        <v>46</v>
      </c>
      <c r="O344" s="36" t="s">
        <v>45</v>
      </c>
      <c r="P344" s="37">
        <v>17.457627119</v>
      </c>
      <c r="Q344" t="s">
        <v>46</v>
      </c>
      <c r="R344" t="s">
        <v>45</v>
      </c>
      <c r="S344" t="s">
        <v>45</v>
      </c>
      <c r="T344" t="s">
        <v>46</v>
      </c>
      <c r="U344" s="36"/>
      <c r="V344" s="36">
        <v>42671</v>
      </c>
      <c r="W344" s="36">
        <v>5294</v>
      </c>
      <c r="X344" s="36">
        <v>5824</v>
      </c>
      <c r="Y344" s="36">
        <v>5336</v>
      </c>
      <c r="Z344">
        <f t="shared" si="80"/>
        <v>1</v>
      </c>
      <c r="AA344">
        <f t="shared" si="81"/>
        <v>1</v>
      </c>
      <c r="AB344">
        <f t="shared" si="82"/>
        <v>0</v>
      </c>
      <c r="AC344">
        <f t="shared" si="83"/>
        <v>0</v>
      </c>
      <c r="AD344">
        <f t="shared" si="84"/>
        <v>0</v>
      </c>
      <c r="AE344">
        <f t="shared" si="85"/>
        <v>0</v>
      </c>
      <c r="AF344" s="38" t="str">
        <f t="shared" si="86"/>
        <v>SRSA</v>
      </c>
      <c r="AG344" s="38">
        <f t="shared" si="87"/>
        <v>0</v>
      </c>
      <c r="AH344" s="38">
        <f t="shared" si="88"/>
        <v>0</v>
      </c>
      <c r="AI344">
        <f t="shared" si="89"/>
        <v>1</v>
      </c>
      <c r="AJ344">
        <f t="shared" si="90"/>
        <v>0</v>
      </c>
      <c r="AK344">
        <f t="shared" si="91"/>
        <v>0</v>
      </c>
      <c r="AL344">
        <f t="shared" si="92"/>
        <v>0</v>
      </c>
      <c r="AM344">
        <f t="shared" si="93"/>
        <v>0</v>
      </c>
      <c r="AN344">
        <f t="shared" si="94"/>
        <v>0</v>
      </c>
      <c r="AO344">
        <f t="shared" si="95"/>
        <v>0</v>
      </c>
    </row>
    <row r="345" spans="1:41" ht="12.75">
      <c r="A345">
        <v>3022890</v>
      </c>
      <c r="B345">
        <v>794</v>
      </c>
      <c r="C345" t="s">
        <v>738</v>
      </c>
      <c r="D345" t="s">
        <v>739</v>
      </c>
      <c r="E345" t="s">
        <v>740</v>
      </c>
      <c r="F345" s="35">
        <v>59347</v>
      </c>
      <c r="G345" s="3" t="s">
        <v>44</v>
      </c>
      <c r="H345">
        <v>4063475353</v>
      </c>
      <c r="I345" s="4">
        <v>7</v>
      </c>
      <c r="J345" s="4" t="s">
        <v>45</v>
      </c>
      <c r="K345" t="s">
        <v>46</v>
      </c>
      <c r="L345" s="36"/>
      <c r="M345" s="36">
        <v>51</v>
      </c>
      <c r="N345" s="36" t="s">
        <v>45</v>
      </c>
      <c r="O345" s="36" t="s">
        <v>45</v>
      </c>
      <c r="P345" s="37">
        <v>17.741935484</v>
      </c>
      <c r="Q345" t="s">
        <v>46</v>
      </c>
      <c r="R345" t="s">
        <v>46</v>
      </c>
      <c r="S345" t="s">
        <v>45</v>
      </c>
      <c r="T345" t="s">
        <v>46</v>
      </c>
      <c r="U345" s="36"/>
      <c r="V345" s="36">
        <v>2668</v>
      </c>
      <c r="W345" s="36">
        <v>0</v>
      </c>
      <c r="X345" s="36">
        <v>209</v>
      </c>
      <c r="Y345" s="36">
        <v>750</v>
      </c>
      <c r="Z345">
        <f t="shared" si="80"/>
        <v>1</v>
      </c>
      <c r="AA345">
        <f t="shared" si="81"/>
        <v>1</v>
      </c>
      <c r="AB345">
        <f t="shared" si="82"/>
        <v>0</v>
      </c>
      <c r="AC345">
        <f t="shared" si="83"/>
        <v>0</v>
      </c>
      <c r="AD345">
        <f t="shared" si="84"/>
        <v>0</v>
      </c>
      <c r="AE345">
        <f t="shared" si="85"/>
        <v>0</v>
      </c>
      <c r="AF345" s="38" t="str">
        <f t="shared" si="86"/>
        <v>SRSA</v>
      </c>
      <c r="AG345" s="38">
        <f t="shared" si="87"/>
        <v>0</v>
      </c>
      <c r="AH345" s="38">
        <f t="shared" si="88"/>
        <v>0</v>
      </c>
      <c r="AI345">
        <f t="shared" si="89"/>
        <v>1</v>
      </c>
      <c r="AJ345">
        <f t="shared" si="90"/>
        <v>0</v>
      </c>
      <c r="AK345">
        <f t="shared" si="91"/>
        <v>0</v>
      </c>
      <c r="AL345">
        <f t="shared" si="92"/>
        <v>0</v>
      </c>
      <c r="AM345">
        <f t="shared" si="93"/>
        <v>0</v>
      </c>
      <c r="AN345">
        <f t="shared" si="94"/>
        <v>0</v>
      </c>
      <c r="AO345">
        <f t="shared" si="95"/>
        <v>0</v>
      </c>
    </row>
    <row r="346" spans="1:41" ht="12.75">
      <c r="A346">
        <v>3022920</v>
      </c>
      <c r="B346">
        <v>795</v>
      </c>
      <c r="C346" t="s">
        <v>741</v>
      </c>
      <c r="D346" t="s">
        <v>739</v>
      </c>
      <c r="E346" t="s">
        <v>740</v>
      </c>
      <c r="F346" s="35">
        <v>59347</v>
      </c>
      <c r="G346" s="3" t="s">
        <v>44</v>
      </c>
      <c r="H346">
        <v>4063475353</v>
      </c>
      <c r="I346" s="4">
        <v>7</v>
      </c>
      <c r="J346" s="4" t="s">
        <v>45</v>
      </c>
      <c r="K346" t="s">
        <v>46</v>
      </c>
      <c r="L346" s="36"/>
      <c r="M346" s="36">
        <v>25</v>
      </c>
      <c r="N346" s="36" t="s">
        <v>45</v>
      </c>
      <c r="O346" s="36" t="s">
        <v>45</v>
      </c>
      <c r="P346" s="37">
        <v>9.0909090909</v>
      </c>
      <c r="Q346" t="s">
        <v>46</v>
      </c>
      <c r="R346" t="s">
        <v>46</v>
      </c>
      <c r="S346" t="s">
        <v>45</v>
      </c>
      <c r="T346" t="s">
        <v>46</v>
      </c>
      <c r="U346" s="36"/>
      <c r="V346" s="36">
        <v>1778</v>
      </c>
      <c r="W346" s="36">
        <v>0</v>
      </c>
      <c r="X346" s="36">
        <v>113</v>
      </c>
      <c r="Y346" s="36">
        <v>385</v>
      </c>
      <c r="Z346">
        <f t="shared" si="80"/>
        <v>1</v>
      </c>
      <c r="AA346">
        <f t="shared" si="81"/>
        <v>1</v>
      </c>
      <c r="AB346">
        <f t="shared" si="82"/>
        <v>0</v>
      </c>
      <c r="AC346">
        <f t="shared" si="83"/>
        <v>0</v>
      </c>
      <c r="AD346">
        <f t="shared" si="84"/>
        <v>0</v>
      </c>
      <c r="AE346">
        <f t="shared" si="85"/>
        <v>0</v>
      </c>
      <c r="AF346" s="38" t="str">
        <f t="shared" si="86"/>
        <v>SRSA</v>
      </c>
      <c r="AG346" s="38">
        <f t="shared" si="87"/>
        <v>0</v>
      </c>
      <c r="AH346" s="38">
        <f t="shared" si="88"/>
        <v>0</v>
      </c>
      <c r="AI346">
        <f t="shared" si="89"/>
        <v>1</v>
      </c>
      <c r="AJ346">
        <f t="shared" si="90"/>
        <v>0</v>
      </c>
      <c r="AK346">
        <f t="shared" si="91"/>
        <v>0</v>
      </c>
      <c r="AL346">
        <f t="shared" si="92"/>
        <v>0</v>
      </c>
      <c r="AM346">
        <f t="shared" si="93"/>
        <v>0</v>
      </c>
      <c r="AN346">
        <f t="shared" si="94"/>
        <v>0</v>
      </c>
      <c r="AO346">
        <f t="shared" si="95"/>
        <v>0</v>
      </c>
    </row>
    <row r="347" spans="1:41" ht="12.75">
      <c r="A347">
        <v>3011990</v>
      </c>
      <c r="B347">
        <v>394</v>
      </c>
      <c r="C347" t="s">
        <v>426</v>
      </c>
      <c r="D347" t="s">
        <v>427</v>
      </c>
      <c r="E347" t="s">
        <v>428</v>
      </c>
      <c r="F347" s="35">
        <v>59058</v>
      </c>
      <c r="G347" s="3" t="s">
        <v>44</v>
      </c>
      <c r="H347">
        <v>4064292098</v>
      </c>
      <c r="I347" s="4">
        <v>7</v>
      </c>
      <c r="J347" s="4" t="s">
        <v>45</v>
      </c>
      <c r="K347" t="s">
        <v>46</v>
      </c>
      <c r="L347" s="36"/>
      <c r="M347" s="36">
        <v>6</v>
      </c>
      <c r="N347" s="36" t="s">
        <v>45</v>
      </c>
      <c r="O347" s="36" t="s">
        <v>45</v>
      </c>
      <c r="P347" s="37">
        <v>66.666666667</v>
      </c>
      <c r="Q347" t="s">
        <v>45</v>
      </c>
      <c r="R347" t="s">
        <v>46</v>
      </c>
      <c r="S347" t="s">
        <v>45</v>
      </c>
      <c r="T347" t="s">
        <v>46</v>
      </c>
      <c r="U347" s="36"/>
      <c r="V347" s="36">
        <v>364</v>
      </c>
      <c r="W347" s="36">
        <v>0</v>
      </c>
      <c r="X347" s="36">
        <v>25</v>
      </c>
      <c r="Y347" s="36">
        <v>525</v>
      </c>
      <c r="Z347">
        <f t="shared" si="80"/>
        <v>1</v>
      </c>
      <c r="AA347">
        <f t="shared" si="81"/>
        <v>1</v>
      </c>
      <c r="AB347">
        <f t="shared" si="82"/>
        <v>0</v>
      </c>
      <c r="AC347">
        <f t="shared" si="83"/>
        <v>0</v>
      </c>
      <c r="AD347">
        <f t="shared" si="84"/>
        <v>0</v>
      </c>
      <c r="AE347">
        <f t="shared" si="85"/>
        <v>0</v>
      </c>
      <c r="AF347" s="38" t="str">
        <f t="shared" si="86"/>
        <v>SRSA</v>
      </c>
      <c r="AG347" s="38">
        <f t="shared" si="87"/>
        <v>0</v>
      </c>
      <c r="AH347" s="38">
        <f t="shared" si="88"/>
        <v>0</v>
      </c>
      <c r="AI347">
        <f t="shared" si="89"/>
        <v>1</v>
      </c>
      <c r="AJ347">
        <f t="shared" si="90"/>
        <v>1</v>
      </c>
      <c r="AK347" t="str">
        <f t="shared" si="91"/>
        <v>Initial</v>
      </c>
      <c r="AL347" t="str">
        <f t="shared" si="92"/>
        <v>SRSA</v>
      </c>
      <c r="AM347">
        <f t="shared" si="93"/>
        <v>0</v>
      </c>
      <c r="AN347">
        <f t="shared" si="94"/>
        <v>0</v>
      </c>
      <c r="AO347">
        <f t="shared" si="95"/>
        <v>0</v>
      </c>
    </row>
    <row r="348" spans="1:41" ht="12.75">
      <c r="A348">
        <v>3023040</v>
      </c>
      <c r="B348">
        <v>605</v>
      </c>
      <c r="C348" t="s">
        <v>742</v>
      </c>
      <c r="D348" t="s">
        <v>435</v>
      </c>
      <c r="E348" t="s">
        <v>743</v>
      </c>
      <c r="F348" s="35">
        <v>59072</v>
      </c>
      <c r="G348" s="3" t="s">
        <v>44</v>
      </c>
      <c r="H348">
        <v>4063231507</v>
      </c>
      <c r="I348" s="4">
        <v>7</v>
      </c>
      <c r="J348" s="4" t="s">
        <v>45</v>
      </c>
      <c r="K348" t="s">
        <v>46</v>
      </c>
      <c r="L348" s="36"/>
      <c r="M348" s="36">
        <v>377</v>
      </c>
      <c r="N348" s="36" t="s">
        <v>45</v>
      </c>
      <c r="O348" s="36" t="s">
        <v>45</v>
      </c>
      <c r="P348" s="37">
        <v>30.625</v>
      </c>
      <c r="Q348" t="s">
        <v>45</v>
      </c>
      <c r="R348" t="s">
        <v>46</v>
      </c>
      <c r="S348" t="s">
        <v>45</v>
      </c>
      <c r="T348" t="s">
        <v>46</v>
      </c>
      <c r="U348" s="36"/>
      <c r="V348" s="36">
        <v>46787</v>
      </c>
      <c r="W348" s="36">
        <v>6045</v>
      </c>
      <c r="X348" s="36">
        <v>6288</v>
      </c>
      <c r="Y348" s="36">
        <v>4484</v>
      </c>
      <c r="Z348">
        <f t="shared" si="80"/>
        <v>1</v>
      </c>
      <c r="AA348">
        <f t="shared" si="81"/>
        <v>1</v>
      </c>
      <c r="AB348">
        <f t="shared" si="82"/>
        <v>0</v>
      </c>
      <c r="AC348">
        <f t="shared" si="83"/>
        <v>0</v>
      </c>
      <c r="AD348">
        <f t="shared" si="84"/>
        <v>0</v>
      </c>
      <c r="AE348">
        <f t="shared" si="85"/>
        <v>0</v>
      </c>
      <c r="AF348" s="38" t="str">
        <f t="shared" si="86"/>
        <v>SRSA</v>
      </c>
      <c r="AG348" s="38">
        <f t="shared" si="87"/>
        <v>0</v>
      </c>
      <c r="AH348" s="38">
        <f t="shared" si="88"/>
        <v>0</v>
      </c>
      <c r="AI348">
        <f t="shared" si="89"/>
        <v>1</v>
      </c>
      <c r="AJ348">
        <f t="shared" si="90"/>
        <v>1</v>
      </c>
      <c r="AK348" t="str">
        <f t="shared" si="91"/>
        <v>Initial</v>
      </c>
      <c r="AL348" t="str">
        <f t="shared" si="92"/>
        <v>SRSA</v>
      </c>
      <c r="AM348">
        <f t="shared" si="93"/>
        <v>0</v>
      </c>
      <c r="AN348">
        <f t="shared" si="94"/>
        <v>0</v>
      </c>
      <c r="AO348">
        <f t="shared" si="95"/>
        <v>0</v>
      </c>
    </row>
    <row r="349" spans="1:41" ht="12.75">
      <c r="A349">
        <v>3023070</v>
      </c>
      <c r="B349">
        <v>606</v>
      </c>
      <c r="C349" t="s">
        <v>744</v>
      </c>
      <c r="D349" t="s">
        <v>435</v>
      </c>
      <c r="E349" t="s">
        <v>743</v>
      </c>
      <c r="F349" s="35">
        <v>59072</v>
      </c>
      <c r="G349" s="3" t="s">
        <v>44</v>
      </c>
      <c r="H349">
        <v>4063231507</v>
      </c>
      <c r="I349" s="4">
        <v>7</v>
      </c>
      <c r="J349" s="4" t="s">
        <v>45</v>
      </c>
      <c r="K349" t="s">
        <v>46</v>
      </c>
      <c r="L349" s="36"/>
      <c r="M349" s="36">
        <v>195</v>
      </c>
      <c r="N349" s="36" t="s">
        <v>45</v>
      </c>
      <c r="O349" s="36" t="s">
        <v>45</v>
      </c>
      <c r="P349" s="37">
        <v>25.680933852</v>
      </c>
      <c r="Q349" t="s">
        <v>45</v>
      </c>
      <c r="R349" t="s">
        <v>46</v>
      </c>
      <c r="S349" t="s">
        <v>45</v>
      </c>
      <c r="T349" t="s">
        <v>46</v>
      </c>
      <c r="U349" s="36"/>
      <c r="V349" s="36">
        <v>16446</v>
      </c>
      <c r="W349" s="36">
        <v>1823</v>
      </c>
      <c r="X349" s="36">
        <v>2407</v>
      </c>
      <c r="Y349" s="36">
        <v>2123</v>
      </c>
      <c r="Z349">
        <f t="shared" si="80"/>
        <v>1</v>
      </c>
      <c r="AA349">
        <f t="shared" si="81"/>
        <v>1</v>
      </c>
      <c r="AB349">
        <f t="shared" si="82"/>
        <v>0</v>
      </c>
      <c r="AC349">
        <f t="shared" si="83"/>
        <v>0</v>
      </c>
      <c r="AD349">
        <f t="shared" si="84"/>
        <v>0</v>
      </c>
      <c r="AE349">
        <f t="shared" si="85"/>
        <v>0</v>
      </c>
      <c r="AF349" s="38" t="str">
        <f t="shared" si="86"/>
        <v>SRSA</v>
      </c>
      <c r="AG349" s="38">
        <f t="shared" si="87"/>
        <v>0</v>
      </c>
      <c r="AH349" s="38">
        <f t="shared" si="88"/>
        <v>0</v>
      </c>
      <c r="AI349">
        <f t="shared" si="89"/>
        <v>1</v>
      </c>
      <c r="AJ349">
        <f t="shared" si="90"/>
        <v>1</v>
      </c>
      <c r="AK349" t="str">
        <f t="shared" si="91"/>
        <v>Initial</v>
      </c>
      <c r="AL349" t="str">
        <f t="shared" si="92"/>
        <v>SRSA</v>
      </c>
      <c r="AM349">
        <f t="shared" si="93"/>
        <v>0</v>
      </c>
      <c r="AN349">
        <f t="shared" si="94"/>
        <v>0</v>
      </c>
      <c r="AO349">
        <f t="shared" si="95"/>
        <v>0</v>
      </c>
    </row>
    <row r="350" spans="1:41" ht="12.75">
      <c r="A350">
        <v>3023160</v>
      </c>
      <c r="B350">
        <v>280</v>
      </c>
      <c r="C350" t="s">
        <v>745</v>
      </c>
      <c r="D350" t="s">
        <v>746</v>
      </c>
      <c r="E350" t="s">
        <v>747</v>
      </c>
      <c r="F350" s="35">
        <v>59471</v>
      </c>
      <c r="G350" s="3" t="s">
        <v>44</v>
      </c>
      <c r="H350">
        <v>4064642511</v>
      </c>
      <c r="I350" s="4">
        <v>7</v>
      </c>
      <c r="J350" s="4" t="s">
        <v>45</v>
      </c>
      <c r="K350" t="s">
        <v>46</v>
      </c>
      <c r="L350" s="36"/>
      <c r="M350" s="36">
        <v>75</v>
      </c>
      <c r="N350" s="36" t="s">
        <v>45</v>
      </c>
      <c r="O350" s="36" t="s">
        <v>45</v>
      </c>
      <c r="P350" s="37">
        <v>12.396694215</v>
      </c>
      <c r="Q350" t="s">
        <v>46</v>
      </c>
      <c r="R350" t="s">
        <v>45</v>
      </c>
      <c r="S350" t="s">
        <v>45</v>
      </c>
      <c r="T350" t="s">
        <v>46</v>
      </c>
      <c r="U350" s="36"/>
      <c r="V350" s="36">
        <v>4246</v>
      </c>
      <c r="W350" s="36">
        <v>490</v>
      </c>
      <c r="X350" s="36">
        <v>709</v>
      </c>
      <c r="Y350" s="36">
        <v>1119</v>
      </c>
      <c r="Z350">
        <f t="shared" si="80"/>
        <v>1</v>
      </c>
      <c r="AA350">
        <f t="shared" si="81"/>
        <v>1</v>
      </c>
      <c r="AB350">
        <f t="shared" si="82"/>
        <v>0</v>
      </c>
      <c r="AC350">
        <f t="shared" si="83"/>
        <v>0</v>
      </c>
      <c r="AD350">
        <f t="shared" si="84"/>
        <v>0</v>
      </c>
      <c r="AE350">
        <f t="shared" si="85"/>
        <v>0</v>
      </c>
      <c r="AF350" s="38" t="str">
        <f t="shared" si="86"/>
        <v>SRSA</v>
      </c>
      <c r="AG350" s="38">
        <f t="shared" si="87"/>
        <v>0</v>
      </c>
      <c r="AH350" s="38">
        <f t="shared" si="88"/>
        <v>0</v>
      </c>
      <c r="AI350">
        <f t="shared" si="89"/>
        <v>1</v>
      </c>
      <c r="AJ350">
        <f t="shared" si="90"/>
        <v>0</v>
      </c>
      <c r="AK350">
        <f t="shared" si="91"/>
        <v>0</v>
      </c>
      <c r="AL350">
        <f t="shared" si="92"/>
        <v>0</v>
      </c>
      <c r="AM350">
        <f t="shared" si="93"/>
        <v>0</v>
      </c>
      <c r="AN350">
        <f t="shared" si="94"/>
        <v>0</v>
      </c>
      <c r="AO350">
        <f t="shared" si="95"/>
        <v>0</v>
      </c>
    </row>
    <row r="351" spans="1:41" ht="12.75">
      <c r="A351">
        <v>3023340</v>
      </c>
      <c r="B351">
        <v>407</v>
      </c>
      <c r="C351" t="s">
        <v>751</v>
      </c>
      <c r="D351" t="s">
        <v>749</v>
      </c>
      <c r="E351" t="s">
        <v>752</v>
      </c>
      <c r="F351" s="35">
        <v>59074</v>
      </c>
      <c r="G351" s="3" t="s">
        <v>44</v>
      </c>
      <c r="H351">
        <v>4065682211</v>
      </c>
      <c r="I351" s="4">
        <v>7</v>
      </c>
      <c r="J351" s="4" t="s">
        <v>45</v>
      </c>
      <c r="K351" t="s">
        <v>46</v>
      </c>
      <c r="L351" s="36"/>
      <c r="M351" s="36">
        <v>76</v>
      </c>
      <c r="N351" s="36" t="s">
        <v>45</v>
      </c>
      <c r="O351" s="36" t="s">
        <v>45</v>
      </c>
      <c r="P351" s="37">
        <v>14.743589744</v>
      </c>
      <c r="Q351" t="s">
        <v>46</v>
      </c>
      <c r="R351" t="s">
        <v>45</v>
      </c>
      <c r="S351" t="s">
        <v>45</v>
      </c>
      <c r="T351" t="s">
        <v>46</v>
      </c>
      <c r="U351" s="36"/>
      <c r="V351" s="36">
        <v>9372</v>
      </c>
      <c r="W351" s="36">
        <v>1156</v>
      </c>
      <c r="X351" s="36">
        <v>1319</v>
      </c>
      <c r="Y351" s="36">
        <v>1344</v>
      </c>
      <c r="Z351">
        <f t="shared" si="80"/>
        <v>1</v>
      </c>
      <c r="AA351">
        <f t="shared" si="81"/>
        <v>1</v>
      </c>
      <c r="AB351">
        <f t="shared" si="82"/>
        <v>0</v>
      </c>
      <c r="AC351">
        <f t="shared" si="83"/>
        <v>0</v>
      </c>
      <c r="AD351">
        <f t="shared" si="84"/>
        <v>0</v>
      </c>
      <c r="AE351">
        <f t="shared" si="85"/>
        <v>0</v>
      </c>
      <c r="AF351" s="38" t="str">
        <f t="shared" si="86"/>
        <v>SRSA</v>
      </c>
      <c r="AG351" s="38">
        <f t="shared" si="87"/>
        <v>0</v>
      </c>
      <c r="AH351" s="38">
        <f t="shared" si="88"/>
        <v>0</v>
      </c>
      <c r="AI351">
        <f t="shared" si="89"/>
        <v>1</v>
      </c>
      <c r="AJ351">
        <f t="shared" si="90"/>
        <v>0</v>
      </c>
      <c r="AK351">
        <f t="shared" si="91"/>
        <v>0</v>
      </c>
      <c r="AL351">
        <f t="shared" si="92"/>
        <v>0</v>
      </c>
      <c r="AM351">
        <f t="shared" si="93"/>
        <v>0</v>
      </c>
      <c r="AN351">
        <f t="shared" si="94"/>
        <v>0</v>
      </c>
      <c r="AO351">
        <f t="shared" si="95"/>
        <v>0</v>
      </c>
    </row>
    <row r="352" spans="1:41" ht="12.75">
      <c r="A352">
        <v>3008040</v>
      </c>
      <c r="B352">
        <v>190</v>
      </c>
      <c r="C352" t="s">
        <v>294</v>
      </c>
      <c r="D352" t="s">
        <v>295</v>
      </c>
      <c r="E352" t="s">
        <v>291</v>
      </c>
      <c r="F352" s="35">
        <v>59301</v>
      </c>
      <c r="G352" s="3" t="s">
        <v>44</v>
      </c>
      <c r="H352">
        <v>4062323395</v>
      </c>
      <c r="I352" s="4">
        <v>7</v>
      </c>
      <c r="J352" s="4" t="s">
        <v>45</v>
      </c>
      <c r="K352" t="s">
        <v>45</v>
      </c>
      <c r="L352" s="36"/>
      <c r="M352" s="36">
        <v>6</v>
      </c>
      <c r="N352" s="36" t="s">
        <v>45</v>
      </c>
      <c r="O352" s="36" t="s">
        <v>45</v>
      </c>
      <c r="P352" s="37">
        <v>25</v>
      </c>
      <c r="Q352" t="s">
        <v>45</v>
      </c>
      <c r="R352" t="s">
        <v>46</v>
      </c>
      <c r="S352" t="s">
        <v>45</v>
      </c>
      <c r="T352" t="s">
        <v>46</v>
      </c>
      <c r="U352" s="36"/>
      <c r="V352" s="36">
        <v>1942</v>
      </c>
      <c r="W352" s="36">
        <v>0</v>
      </c>
      <c r="X352" s="36">
        <v>50</v>
      </c>
      <c r="Y352" s="36">
        <v>557</v>
      </c>
      <c r="Z352">
        <f t="shared" si="80"/>
        <v>1</v>
      </c>
      <c r="AA352">
        <f t="shared" si="81"/>
        <v>1</v>
      </c>
      <c r="AB352">
        <f t="shared" si="82"/>
        <v>0</v>
      </c>
      <c r="AC352">
        <f t="shared" si="83"/>
        <v>0</v>
      </c>
      <c r="AD352">
        <f t="shared" si="84"/>
        <v>0</v>
      </c>
      <c r="AE352">
        <f t="shared" si="85"/>
        <v>0</v>
      </c>
      <c r="AF352" s="38" t="str">
        <f t="shared" si="86"/>
        <v>SRSA</v>
      </c>
      <c r="AG352" s="38">
        <f t="shared" si="87"/>
        <v>0</v>
      </c>
      <c r="AH352" s="38">
        <f t="shared" si="88"/>
        <v>0</v>
      </c>
      <c r="AI352">
        <f t="shared" si="89"/>
        <v>1</v>
      </c>
      <c r="AJ352">
        <f t="shared" si="90"/>
        <v>1</v>
      </c>
      <c r="AK352" t="str">
        <f t="shared" si="91"/>
        <v>Initial</v>
      </c>
      <c r="AL352" t="str">
        <f t="shared" si="92"/>
        <v>SRSA</v>
      </c>
      <c r="AM352">
        <f t="shared" si="93"/>
        <v>0</v>
      </c>
      <c r="AN352">
        <f t="shared" si="94"/>
        <v>0</v>
      </c>
      <c r="AO352">
        <f t="shared" si="95"/>
        <v>0</v>
      </c>
    </row>
    <row r="353" spans="1:41" ht="12.75">
      <c r="A353">
        <v>3008010</v>
      </c>
      <c r="B353">
        <v>189</v>
      </c>
      <c r="C353" t="s">
        <v>292</v>
      </c>
      <c r="D353" t="s">
        <v>293</v>
      </c>
      <c r="E353" t="s">
        <v>291</v>
      </c>
      <c r="F353" s="35">
        <v>59301</v>
      </c>
      <c r="G353" s="3" t="s">
        <v>44</v>
      </c>
      <c r="H353">
        <v>4065543587</v>
      </c>
      <c r="I353" s="4">
        <v>7</v>
      </c>
      <c r="J353" s="4" t="s">
        <v>45</v>
      </c>
      <c r="K353" t="s">
        <v>45</v>
      </c>
      <c r="L353" s="36"/>
      <c r="M353" s="36">
        <v>5</v>
      </c>
      <c r="N353" s="36" t="s">
        <v>45</v>
      </c>
      <c r="O353" s="36" t="s">
        <v>45</v>
      </c>
      <c r="P353" s="37">
        <v>0</v>
      </c>
      <c r="Q353" t="s">
        <v>46</v>
      </c>
      <c r="R353" t="s">
        <v>46</v>
      </c>
      <c r="S353" t="s">
        <v>45</v>
      </c>
      <c r="T353" t="s">
        <v>46</v>
      </c>
      <c r="U353" s="36"/>
      <c r="V353" s="36">
        <v>605</v>
      </c>
      <c r="W353" s="36">
        <v>0</v>
      </c>
      <c r="X353" s="36">
        <v>25</v>
      </c>
      <c r="Y353" s="36">
        <v>533</v>
      </c>
      <c r="Z353">
        <f t="shared" si="80"/>
        <v>1</v>
      </c>
      <c r="AA353">
        <f t="shared" si="81"/>
        <v>1</v>
      </c>
      <c r="AB353">
        <f t="shared" si="82"/>
        <v>0</v>
      </c>
      <c r="AC353">
        <f t="shared" si="83"/>
        <v>0</v>
      </c>
      <c r="AD353">
        <f t="shared" si="84"/>
        <v>0</v>
      </c>
      <c r="AE353">
        <f t="shared" si="85"/>
        <v>0</v>
      </c>
      <c r="AF353" s="38" t="str">
        <f t="shared" si="86"/>
        <v>SRSA</v>
      </c>
      <c r="AG353" s="38">
        <f t="shared" si="87"/>
        <v>0</v>
      </c>
      <c r="AH353" s="38">
        <f t="shared" si="88"/>
        <v>0</v>
      </c>
      <c r="AI353">
        <f t="shared" si="89"/>
        <v>1</v>
      </c>
      <c r="AJ353">
        <f t="shared" si="90"/>
        <v>0</v>
      </c>
      <c r="AK353">
        <f t="shared" si="91"/>
        <v>0</v>
      </c>
      <c r="AL353">
        <f t="shared" si="92"/>
        <v>0</v>
      </c>
      <c r="AM353">
        <f t="shared" si="93"/>
        <v>0</v>
      </c>
      <c r="AN353">
        <f t="shared" si="94"/>
        <v>0</v>
      </c>
      <c r="AO353">
        <f t="shared" si="95"/>
        <v>0</v>
      </c>
    </row>
    <row r="354" spans="1:41" ht="12.75">
      <c r="A354">
        <v>3023370</v>
      </c>
      <c r="B354">
        <v>1203</v>
      </c>
      <c r="C354" t="s">
        <v>753</v>
      </c>
      <c r="D354" t="s">
        <v>754</v>
      </c>
      <c r="E354" t="s">
        <v>755</v>
      </c>
      <c r="F354" s="35">
        <v>59261</v>
      </c>
      <c r="G354" s="3" t="s">
        <v>44</v>
      </c>
      <c r="H354">
        <v>4065273531</v>
      </c>
      <c r="I354" s="4">
        <v>7</v>
      </c>
      <c r="J354" s="4" t="s">
        <v>45</v>
      </c>
      <c r="K354" t="s">
        <v>46</v>
      </c>
      <c r="L354" s="36"/>
      <c r="M354" s="36">
        <v>62</v>
      </c>
      <c r="N354" s="36" t="s">
        <v>45</v>
      </c>
      <c r="O354" s="36" t="s">
        <v>45</v>
      </c>
      <c r="P354" s="37">
        <v>36.111111111</v>
      </c>
      <c r="Q354" t="s">
        <v>45</v>
      </c>
      <c r="R354" t="s">
        <v>45</v>
      </c>
      <c r="S354" t="s">
        <v>45</v>
      </c>
      <c r="T354" t="s">
        <v>46</v>
      </c>
      <c r="U354" s="36"/>
      <c r="V354" s="36">
        <v>5356</v>
      </c>
      <c r="W354" s="36">
        <v>537</v>
      </c>
      <c r="X354" s="36">
        <v>627</v>
      </c>
      <c r="Y354" s="36">
        <v>869</v>
      </c>
      <c r="Z354">
        <f t="shared" si="80"/>
        <v>1</v>
      </c>
      <c r="AA354">
        <f t="shared" si="81"/>
        <v>1</v>
      </c>
      <c r="AB354">
        <f t="shared" si="82"/>
        <v>0</v>
      </c>
      <c r="AC354">
        <f t="shared" si="83"/>
        <v>0</v>
      </c>
      <c r="AD354">
        <f t="shared" si="84"/>
        <v>0</v>
      </c>
      <c r="AE354">
        <f t="shared" si="85"/>
        <v>0</v>
      </c>
      <c r="AF354" s="38" t="str">
        <f t="shared" si="86"/>
        <v>SRSA</v>
      </c>
      <c r="AG354" s="38">
        <f t="shared" si="87"/>
        <v>0</v>
      </c>
      <c r="AH354" s="38">
        <f t="shared" si="88"/>
        <v>0</v>
      </c>
      <c r="AI354">
        <f t="shared" si="89"/>
        <v>1</v>
      </c>
      <c r="AJ354">
        <f t="shared" si="90"/>
        <v>1</v>
      </c>
      <c r="AK354" t="str">
        <f t="shared" si="91"/>
        <v>Initial</v>
      </c>
      <c r="AL354" t="str">
        <f t="shared" si="92"/>
        <v>SRSA</v>
      </c>
      <c r="AM354">
        <f t="shared" si="93"/>
        <v>0</v>
      </c>
      <c r="AN354">
        <f t="shared" si="94"/>
        <v>0</v>
      </c>
      <c r="AO354">
        <f t="shared" si="95"/>
        <v>0</v>
      </c>
    </row>
    <row r="355" spans="1:41" ht="12.75">
      <c r="A355">
        <v>3023400</v>
      </c>
      <c r="B355">
        <v>657</v>
      </c>
      <c r="C355" t="s">
        <v>756</v>
      </c>
      <c r="D355" t="s">
        <v>754</v>
      </c>
      <c r="E355" t="s">
        <v>755</v>
      </c>
      <c r="F355" s="35">
        <v>59261</v>
      </c>
      <c r="G355" s="3" t="s">
        <v>44</v>
      </c>
      <c r="H355">
        <v>4065273531</v>
      </c>
      <c r="I355" s="4">
        <v>7</v>
      </c>
      <c r="J355" s="4" t="s">
        <v>45</v>
      </c>
      <c r="K355" t="s">
        <v>46</v>
      </c>
      <c r="L355" s="36"/>
      <c r="M355" s="36">
        <v>32</v>
      </c>
      <c r="N355" s="36" t="s">
        <v>45</v>
      </c>
      <c r="O355" s="36" t="s">
        <v>45</v>
      </c>
      <c r="P355" s="37">
        <v>18.181818182</v>
      </c>
      <c r="Q355" t="s">
        <v>46</v>
      </c>
      <c r="R355" t="s">
        <v>45</v>
      </c>
      <c r="S355" t="s">
        <v>45</v>
      </c>
      <c r="T355" t="s">
        <v>46</v>
      </c>
      <c r="U355" s="36"/>
      <c r="V355" s="36">
        <v>2586</v>
      </c>
      <c r="W355" s="36">
        <v>0</v>
      </c>
      <c r="X355" s="36">
        <v>115</v>
      </c>
      <c r="Y355" s="36">
        <v>422</v>
      </c>
      <c r="Z355">
        <f t="shared" si="80"/>
        <v>1</v>
      </c>
      <c r="AA355">
        <f t="shared" si="81"/>
        <v>1</v>
      </c>
      <c r="AB355">
        <f t="shared" si="82"/>
        <v>0</v>
      </c>
      <c r="AC355">
        <f t="shared" si="83"/>
        <v>0</v>
      </c>
      <c r="AD355">
        <f t="shared" si="84"/>
        <v>0</v>
      </c>
      <c r="AE355">
        <f t="shared" si="85"/>
        <v>0</v>
      </c>
      <c r="AF355" s="38" t="str">
        <f t="shared" si="86"/>
        <v>SRSA</v>
      </c>
      <c r="AG355" s="38">
        <f t="shared" si="87"/>
        <v>0</v>
      </c>
      <c r="AH355" s="38">
        <f t="shared" si="88"/>
        <v>0</v>
      </c>
      <c r="AI355">
        <f t="shared" si="89"/>
        <v>1</v>
      </c>
      <c r="AJ355">
        <f t="shared" si="90"/>
        <v>0</v>
      </c>
      <c r="AK355">
        <f t="shared" si="91"/>
        <v>0</v>
      </c>
      <c r="AL355">
        <f t="shared" si="92"/>
        <v>0</v>
      </c>
      <c r="AM355">
        <f t="shared" si="93"/>
        <v>0</v>
      </c>
      <c r="AN355">
        <f t="shared" si="94"/>
        <v>0</v>
      </c>
      <c r="AO355">
        <f t="shared" si="95"/>
        <v>0</v>
      </c>
    </row>
    <row r="356" spans="1:41" ht="12.75">
      <c r="A356">
        <v>3012060</v>
      </c>
      <c r="B356">
        <v>392</v>
      </c>
      <c r="C356" t="s">
        <v>429</v>
      </c>
      <c r="D356" t="s">
        <v>143</v>
      </c>
      <c r="E356" t="s">
        <v>144</v>
      </c>
      <c r="F356" s="35">
        <v>59077</v>
      </c>
      <c r="G356" s="3" t="s">
        <v>44</v>
      </c>
      <c r="H356">
        <v>4065572252</v>
      </c>
      <c r="I356" s="4">
        <v>7</v>
      </c>
      <c r="J356" s="4" t="s">
        <v>45</v>
      </c>
      <c r="K356" t="s">
        <v>46</v>
      </c>
      <c r="L356" s="36"/>
      <c r="M356" s="36">
        <v>4</v>
      </c>
      <c r="N356" s="36" t="s">
        <v>45</v>
      </c>
      <c r="O356" s="36" t="s">
        <v>45</v>
      </c>
      <c r="P356" s="37">
        <v>12.5</v>
      </c>
      <c r="Q356" t="s">
        <v>46</v>
      </c>
      <c r="R356" t="s">
        <v>45</v>
      </c>
      <c r="S356" t="s">
        <v>45</v>
      </c>
      <c r="T356" t="s">
        <v>46</v>
      </c>
      <c r="U356" s="36"/>
      <c r="V356" s="36">
        <v>523</v>
      </c>
      <c r="W356" s="36">
        <v>0</v>
      </c>
      <c r="X356" s="36">
        <v>13</v>
      </c>
      <c r="Y356" s="36">
        <v>529</v>
      </c>
      <c r="Z356">
        <f t="shared" si="80"/>
        <v>1</v>
      </c>
      <c r="AA356">
        <f t="shared" si="81"/>
        <v>1</v>
      </c>
      <c r="AB356">
        <f t="shared" si="82"/>
        <v>0</v>
      </c>
      <c r="AC356">
        <f t="shared" si="83"/>
        <v>0</v>
      </c>
      <c r="AD356">
        <f t="shared" si="84"/>
        <v>0</v>
      </c>
      <c r="AE356">
        <f t="shared" si="85"/>
        <v>0</v>
      </c>
      <c r="AF356" s="38" t="str">
        <f t="shared" si="86"/>
        <v>SRSA</v>
      </c>
      <c r="AG356" s="38">
        <f t="shared" si="87"/>
        <v>0</v>
      </c>
      <c r="AH356" s="38">
        <f t="shared" si="88"/>
        <v>0</v>
      </c>
      <c r="AI356">
        <f t="shared" si="89"/>
        <v>1</v>
      </c>
      <c r="AJ356">
        <f t="shared" si="90"/>
        <v>0</v>
      </c>
      <c r="AK356">
        <f t="shared" si="91"/>
        <v>0</v>
      </c>
      <c r="AL356">
        <f t="shared" si="92"/>
        <v>0</v>
      </c>
      <c r="AM356">
        <f t="shared" si="93"/>
        <v>0</v>
      </c>
      <c r="AN356">
        <f t="shared" si="94"/>
        <v>0</v>
      </c>
      <c r="AO356">
        <f t="shared" si="95"/>
        <v>0</v>
      </c>
    </row>
    <row r="357" spans="1:41" ht="12.75">
      <c r="A357">
        <v>3023520</v>
      </c>
      <c r="B357">
        <v>747</v>
      </c>
      <c r="C357" t="s">
        <v>757</v>
      </c>
      <c r="D357" t="s">
        <v>758</v>
      </c>
      <c r="E357" t="s">
        <v>759</v>
      </c>
      <c r="F357" s="35">
        <v>59262</v>
      </c>
      <c r="G357" s="3" t="s">
        <v>44</v>
      </c>
      <c r="H357">
        <v>4067762317</v>
      </c>
      <c r="I357" s="4">
        <v>7</v>
      </c>
      <c r="J357" s="4" t="s">
        <v>45</v>
      </c>
      <c r="K357" t="s">
        <v>46</v>
      </c>
      <c r="L357" s="36"/>
      <c r="M357" s="36">
        <v>82</v>
      </c>
      <c r="N357" s="36" t="s">
        <v>45</v>
      </c>
      <c r="O357" s="36" t="s">
        <v>45</v>
      </c>
      <c r="P357" s="37">
        <v>20.454545455</v>
      </c>
      <c r="Q357" t="s">
        <v>45</v>
      </c>
      <c r="R357" t="s">
        <v>45</v>
      </c>
      <c r="S357" t="s">
        <v>45</v>
      </c>
      <c r="T357" t="s">
        <v>46</v>
      </c>
      <c r="U357" s="36"/>
      <c r="V357" s="36">
        <v>7521</v>
      </c>
      <c r="W357" s="36">
        <v>748</v>
      </c>
      <c r="X357" s="36">
        <v>993</v>
      </c>
      <c r="Y357" s="36">
        <v>1004</v>
      </c>
      <c r="Z357">
        <f t="shared" si="80"/>
        <v>1</v>
      </c>
      <c r="AA357">
        <f t="shared" si="81"/>
        <v>1</v>
      </c>
      <c r="AB357">
        <f t="shared" si="82"/>
        <v>0</v>
      </c>
      <c r="AC357">
        <f t="shared" si="83"/>
        <v>0</v>
      </c>
      <c r="AD357">
        <f t="shared" si="84"/>
        <v>0</v>
      </c>
      <c r="AE357">
        <f t="shared" si="85"/>
        <v>0</v>
      </c>
      <c r="AF357" s="38" t="str">
        <f t="shared" si="86"/>
        <v>SRSA</v>
      </c>
      <c r="AG357" s="38">
        <f t="shared" si="87"/>
        <v>0</v>
      </c>
      <c r="AH357" s="38">
        <f t="shared" si="88"/>
        <v>0</v>
      </c>
      <c r="AI357">
        <f t="shared" si="89"/>
        <v>1</v>
      </c>
      <c r="AJ357">
        <f t="shared" si="90"/>
        <v>1</v>
      </c>
      <c r="AK357" t="str">
        <f t="shared" si="91"/>
        <v>Initial</v>
      </c>
      <c r="AL357" t="str">
        <f t="shared" si="92"/>
        <v>SRSA</v>
      </c>
      <c r="AM357">
        <f t="shared" si="93"/>
        <v>0</v>
      </c>
      <c r="AN357">
        <f t="shared" si="94"/>
        <v>0</v>
      </c>
      <c r="AO357">
        <f t="shared" si="95"/>
        <v>0</v>
      </c>
    </row>
    <row r="358" spans="1:41" ht="12.75">
      <c r="A358">
        <v>3023550</v>
      </c>
      <c r="B358">
        <v>748</v>
      </c>
      <c r="C358" t="s">
        <v>760</v>
      </c>
      <c r="D358" t="s">
        <v>758</v>
      </c>
      <c r="E358" t="s">
        <v>759</v>
      </c>
      <c r="F358" s="35">
        <v>59262</v>
      </c>
      <c r="G358" s="3" t="s">
        <v>44</v>
      </c>
      <c r="H358">
        <v>4067762317</v>
      </c>
      <c r="I358" s="4">
        <v>7</v>
      </c>
      <c r="J358" s="4" t="s">
        <v>45</v>
      </c>
      <c r="K358" t="s">
        <v>46</v>
      </c>
      <c r="L358" s="36"/>
      <c r="M358" s="36">
        <v>60</v>
      </c>
      <c r="N358" s="36" t="s">
        <v>45</v>
      </c>
      <c r="O358" s="36" t="s">
        <v>45</v>
      </c>
      <c r="P358" s="37">
        <v>1.6949152542</v>
      </c>
      <c r="Q358" t="s">
        <v>46</v>
      </c>
      <c r="R358" t="s">
        <v>46</v>
      </c>
      <c r="S358" t="s">
        <v>45</v>
      </c>
      <c r="T358" t="s">
        <v>46</v>
      </c>
      <c r="U358" s="36"/>
      <c r="V358" s="36">
        <v>2215</v>
      </c>
      <c r="W358" s="36">
        <v>0</v>
      </c>
      <c r="X358" s="36">
        <v>281</v>
      </c>
      <c r="Y358" s="36">
        <v>574</v>
      </c>
      <c r="Z358">
        <f t="shared" si="80"/>
        <v>1</v>
      </c>
      <c r="AA358">
        <f t="shared" si="81"/>
        <v>1</v>
      </c>
      <c r="AB358">
        <f t="shared" si="82"/>
        <v>0</v>
      </c>
      <c r="AC358">
        <f t="shared" si="83"/>
        <v>0</v>
      </c>
      <c r="AD358">
        <f t="shared" si="84"/>
        <v>0</v>
      </c>
      <c r="AE358">
        <f t="shared" si="85"/>
        <v>0</v>
      </c>
      <c r="AF358" s="38" t="str">
        <f t="shared" si="86"/>
        <v>SRSA</v>
      </c>
      <c r="AG358" s="38">
        <f t="shared" si="87"/>
        <v>0</v>
      </c>
      <c r="AH358" s="38">
        <f t="shared" si="88"/>
        <v>0</v>
      </c>
      <c r="AI358">
        <f t="shared" si="89"/>
        <v>1</v>
      </c>
      <c r="AJ358">
        <f t="shared" si="90"/>
        <v>0</v>
      </c>
      <c r="AK358">
        <f t="shared" si="91"/>
        <v>0</v>
      </c>
      <c r="AL358">
        <f t="shared" si="92"/>
        <v>0</v>
      </c>
      <c r="AM358">
        <f t="shared" si="93"/>
        <v>0</v>
      </c>
      <c r="AN358">
        <f t="shared" si="94"/>
        <v>0</v>
      </c>
      <c r="AO358">
        <f t="shared" si="95"/>
        <v>0</v>
      </c>
    </row>
    <row r="359" spans="1:41" ht="12.75">
      <c r="A359">
        <v>3023670</v>
      </c>
      <c r="B359">
        <v>194</v>
      </c>
      <c r="C359" t="s">
        <v>761</v>
      </c>
      <c r="D359" t="s">
        <v>242</v>
      </c>
      <c r="E359" t="s">
        <v>762</v>
      </c>
      <c r="F359" s="35">
        <v>59263</v>
      </c>
      <c r="G359" s="3" t="s">
        <v>44</v>
      </c>
      <c r="H359">
        <v>4064872202</v>
      </c>
      <c r="I359" s="4">
        <v>7</v>
      </c>
      <c r="J359" s="4" t="s">
        <v>45</v>
      </c>
      <c r="K359" t="s">
        <v>46</v>
      </c>
      <c r="L359" s="36"/>
      <c r="M359" s="36">
        <v>250</v>
      </c>
      <c r="N359" s="36" t="s">
        <v>45</v>
      </c>
      <c r="O359" s="36" t="s">
        <v>45</v>
      </c>
      <c r="P359" s="37">
        <v>21.352313167</v>
      </c>
      <c r="Q359" t="s">
        <v>45</v>
      </c>
      <c r="R359" t="s">
        <v>45</v>
      </c>
      <c r="S359" t="s">
        <v>45</v>
      </c>
      <c r="T359" t="s">
        <v>46</v>
      </c>
      <c r="U359" s="36"/>
      <c r="V359" s="36">
        <v>17681</v>
      </c>
      <c r="W359" s="36">
        <v>1977</v>
      </c>
      <c r="X359" s="36">
        <v>2785</v>
      </c>
      <c r="Y359" s="36">
        <v>2697</v>
      </c>
      <c r="Z359">
        <f t="shared" si="80"/>
        <v>1</v>
      </c>
      <c r="AA359">
        <f t="shared" si="81"/>
        <v>1</v>
      </c>
      <c r="AB359">
        <f t="shared" si="82"/>
        <v>0</v>
      </c>
      <c r="AC359">
        <f t="shared" si="83"/>
        <v>0</v>
      </c>
      <c r="AD359">
        <f t="shared" si="84"/>
        <v>0</v>
      </c>
      <c r="AE359">
        <f t="shared" si="85"/>
        <v>0</v>
      </c>
      <c r="AF359" s="38" t="str">
        <f t="shared" si="86"/>
        <v>SRSA</v>
      </c>
      <c r="AG359" s="38">
        <f t="shared" si="87"/>
        <v>0</v>
      </c>
      <c r="AH359" s="38">
        <f t="shared" si="88"/>
        <v>0</v>
      </c>
      <c r="AI359">
        <f t="shared" si="89"/>
        <v>1</v>
      </c>
      <c r="AJ359">
        <f t="shared" si="90"/>
        <v>1</v>
      </c>
      <c r="AK359" t="str">
        <f t="shared" si="91"/>
        <v>Initial</v>
      </c>
      <c r="AL359" t="str">
        <f t="shared" si="92"/>
        <v>SRSA</v>
      </c>
      <c r="AM359">
        <f t="shared" si="93"/>
        <v>0</v>
      </c>
      <c r="AN359">
        <f t="shared" si="94"/>
        <v>0</v>
      </c>
      <c r="AO359">
        <f t="shared" si="95"/>
        <v>0</v>
      </c>
    </row>
    <row r="360" spans="1:41" ht="12.75">
      <c r="A360">
        <v>3023730</v>
      </c>
      <c r="B360">
        <v>597</v>
      </c>
      <c r="C360" t="s">
        <v>763</v>
      </c>
      <c r="D360" t="s">
        <v>764</v>
      </c>
      <c r="E360" t="s">
        <v>765</v>
      </c>
      <c r="F360" s="35">
        <v>59868</v>
      </c>
      <c r="G360" s="3" t="s">
        <v>44</v>
      </c>
      <c r="H360">
        <v>4066772265</v>
      </c>
      <c r="I360" s="4">
        <v>7</v>
      </c>
      <c r="J360" s="4" t="s">
        <v>45</v>
      </c>
      <c r="K360" t="s">
        <v>46</v>
      </c>
      <c r="L360" s="36"/>
      <c r="M360" s="36">
        <v>202</v>
      </c>
      <c r="N360" s="36" t="s">
        <v>46</v>
      </c>
      <c r="O360" s="36" t="s">
        <v>45</v>
      </c>
      <c r="P360" s="37">
        <v>13.718411552</v>
      </c>
      <c r="Q360" t="s">
        <v>46</v>
      </c>
      <c r="R360" t="s">
        <v>46</v>
      </c>
      <c r="S360" t="s">
        <v>45</v>
      </c>
      <c r="T360" t="s">
        <v>46</v>
      </c>
      <c r="U360" s="36"/>
      <c r="V360" s="36">
        <v>10695</v>
      </c>
      <c r="W360" s="36">
        <v>769</v>
      </c>
      <c r="X360" s="36">
        <v>1575</v>
      </c>
      <c r="Y360" s="36">
        <v>2017</v>
      </c>
      <c r="Z360">
        <f t="shared" si="80"/>
        <v>1</v>
      </c>
      <c r="AA360">
        <f t="shared" si="81"/>
        <v>1</v>
      </c>
      <c r="AB360">
        <f t="shared" si="82"/>
        <v>0</v>
      </c>
      <c r="AC360">
        <f t="shared" si="83"/>
        <v>0</v>
      </c>
      <c r="AD360">
        <f t="shared" si="84"/>
        <v>0</v>
      </c>
      <c r="AE360">
        <f t="shared" si="85"/>
        <v>0</v>
      </c>
      <c r="AF360" s="38" t="str">
        <f t="shared" si="86"/>
        <v>SRSA</v>
      </c>
      <c r="AG360" s="38">
        <f t="shared" si="87"/>
        <v>0</v>
      </c>
      <c r="AH360" s="38">
        <f t="shared" si="88"/>
        <v>0</v>
      </c>
      <c r="AI360">
        <f t="shared" si="89"/>
        <v>1</v>
      </c>
      <c r="AJ360">
        <f t="shared" si="90"/>
        <v>0</v>
      </c>
      <c r="AK360">
        <f t="shared" si="91"/>
        <v>0</v>
      </c>
      <c r="AL360">
        <f t="shared" si="92"/>
        <v>0</v>
      </c>
      <c r="AM360">
        <f t="shared" si="93"/>
        <v>0</v>
      </c>
      <c r="AN360">
        <f t="shared" si="94"/>
        <v>0</v>
      </c>
      <c r="AO360">
        <f t="shared" si="95"/>
        <v>0</v>
      </c>
    </row>
    <row r="361" spans="1:41" ht="12.75">
      <c r="A361">
        <v>3023850</v>
      </c>
      <c r="B361">
        <v>947</v>
      </c>
      <c r="C361" t="s">
        <v>766</v>
      </c>
      <c r="D361" t="s">
        <v>458</v>
      </c>
      <c r="E361" t="s">
        <v>767</v>
      </c>
      <c r="F361" s="35">
        <v>59078</v>
      </c>
      <c r="G361" s="3" t="s">
        <v>44</v>
      </c>
      <c r="H361">
        <v>4066324430</v>
      </c>
      <c r="I361" s="4">
        <v>7</v>
      </c>
      <c r="J361" s="4" t="s">
        <v>45</v>
      </c>
      <c r="K361" t="s">
        <v>46</v>
      </c>
      <c r="L361" s="36"/>
      <c r="M361" s="36">
        <v>9</v>
      </c>
      <c r="N361" s="36" t="s">
        <v>45</v>
      </c>
      <c r="O361" s="36" t="s">
        <v>45</v>
      </c>
      <c r="P361" s="37">
        <v>11.764705882</v>
      </c>
      <c r="Q361" t="s">
        <v>46</v>
      </c>
      <c r="R361" t="s">
        <v>46</v>
      </c>
      <c r="S361" t="s">
        <v>45</v>
      </c>
      <c r="T361" t="s">
        <v>46</v>
      </c>
      <c r="U361" s="36"/>
      <c r="V361" s="36">
        <v>1050</v>
      </c>
      <c r="W361" s="36">
        <v>0</v>
      </c>
      <c r="X361" s="36">
        <v>34</v>
      </c>
      <c r="Y361" s="36">
        <v>549</v>
      </c>
      <c r="Z361">
        <f t="shared" si="80"/>
        <v>1</v>
      </c>
      <c r="AA361">
        <f t="shared" si="81"/>
        <v>1</v>
      </c>
      <c r="AB361">
        <f t="shared" si="82"/>
        <v>0</v>
      </c>
      <c r="AC361">
        <f t="shared" si="83"/>
        <v>0</v>
      </c>
      <c r="AD361">
        <f t="shared" si="84"/>
        <v>0</v>
      </c>
      <c r="AE361">
        <f t="shared" si="85"/>
        <v>0</v>
      </c>
      <c r="AF361" s="38" t="str">
        <f t="shared" si="86"/>
        <v>SRSA</v>
      </c>
      <c r="AG361" s="38">
        <f t="shared" si="87"/>
        <v>0</v>
      </c>
      <c r="AH361" s="38">
        <f t="shared" si="88"/>
        <v>0</v>
      </c>
      <c r="AI361">
        <f t="shared" si="89"/>
        <v>1</v>
      </c>
      <c r="AJ361">
        <f t="shared" si="90"/>
        <v>0</v>
      </c>
      <c r="AK361">
        <f t="shared" si="91"/>
        <v>0</v>
      </c>
      <c r="AL361">
        <f t="shared" si="92"/>
        <v>0</v>
      </c>
      <c r="AM361">
        <f t="shared" si="93"/>
        <v>0</v>
      </c>
      <c r="AN361">
        <f t="shared" si="94"/>
        <v>0</v>
      </c>
      <c r="AO361">
        <f t="shared" si="95"/>
        <v>0</v>
      </c>
    </row>
    <row r="362" spans="1:41" ht="12.75">
      <c r="A362">
        <v>3023900</v>
      </c>
      <c r="B362">
        <v>910</v>
      </c>
      <c r="C362" t="s">
        <v>1036</v>
      </c>
      <c r="D362" t="s">
        <v>1037</v>
      </c>
      <c r="E362" t="s">
        <v>1038</v>
      </c>
      <c r="F362" s="35">
        <v>59474</v>
      </c>
      <c r="G362" s="3" t="s">
        <v>44</v>
      </c>
      <c r="H362">
        <v>4064345721</v>
      </c>
      <c r="I362" s="4">
        <v>6</v>
      </c>
      <c r="J362" s="4" t="s">
        <v>46</v>
      </c>
      <c r="K362" t="s">
        <v>46</v>
      </c>
      <c r="L362" s="36"/>
      <c r="M362" s="36">
        <v>404</v>
      </c>
      <c r="N362" s="36" t="s">
        <v>45</v>
      </c>
      <c r="O362" s="36" t="s">
        <v>46</v>
      </c>
      <c r="P362" s="37">
        <v>13.070539419</v>
      </c>
      <c r="Q362" t="s">
        <v>46</v>
      </c>
      <c r="R362" t="s">
        <v>45</v>
      </c>
      <c r="S362" t="s">
        <v>45</v>
      </c>
      <c r="T362" t="s">
        <v>46</v>
      </c>
      <c r="U362" s="36"/>
      <c r="V362" s="36">
        <v>38190</v>
      </c>
      <c r="W362" s="36">
        <v>4580</v>
      </c>
      <c r="X362" s="36">
        <v>5113</v>
      </c>
      <c r="Y362" s="36">
        <v>4508</v>
      </c>
      <c r="Z362">
        <f t="shared" si="80"/>
        <v>0</v>
      </c>
      <c r="AA362">
        <f t="shared" si="81"/>
        <v>1</v>
      </c>
      <c r="AB362">
        <f t="shared" si="82"/>
        <v>0</v>
      </c>
      <c r="AC362">
        <f t="shared" si="83"/>
        <v>0</v>
      </c>
      <c r="AD362">
        <f t="shared" si="84"/>
        <v>0</v>
      </c>
      <c r="AE362">
        <f t="shared" si="85"/>
        <v>0</v>
      </c>
      <c r="AF362" s="38">
        <f t="shared" si="86"/>
        <v>0</v>
      </c>
      <c r="AG362" s="38">
        <f t="shared" si="87"/>
        <v>0</v>
      </c>
      <c r="AH362" s="38">
        <f t="shared" si="88"/>
        <v>0</v>
      </c>
      <c r="AI362">
        <f t="shared" si="89"/>
        <v>1</v>
      </c>
      <c r="AJ362">
        <f t="shared" si="90"/>
        <v>0</v>
      </c>
      <c r="AK362">
        <f t="shared" si="91"/>
        <v>0</v>
      </c>
      <c r="AL362">
        <f t="shared" si="92"/>
        <v>0</v>
      </c>
      <c r="AM362">
        <f t="shared" si="93"/>
        <v>0</v>
      </c>
      <c r="AN362">
        <f t="shared" si="94"/>
        <v>0</v>
      </c>
      <c r="AO362">
        <f t="shared" si="95"/>
        <v>0</v>
      </c>
    </row>
    <row r="363" spans="1:41" ht="12.75">
      <c r="A363">
        <v>3023910</v>
      </c>
      <c r="B363">
        <v>911</v>
      </c>
      <c r="C363" t="s">
        <v>1039</v>
      </c>
      <c r="D363" t="s">
        <v>1037</v>
      </c>
      <c r="E363" t="s">
        <v>1038</v>
      </c>
      <c r="F363" s="35">
        <v>59474</v>
      </c>
      <c r="G363" s="3" t="s">
        <v>44</v>
      </c>
      <c r="H363">
        <v>4064345721</v>
      </c>
      <c r="I363" s="4">
        <v>6</v>
      </c>
      <c r="J363" s="4" t="s">
        <v>46</v>
      </c>
      <c r="K363" t="s">
        <v>46</v>
      </c>
      <c r="L363" s="36"/>
      <c r="M363" s="36">
        <v>192</v>
      </c>
      <c r="N363" s="36" t="s">
        <v>45</v>
      </c>
      <c r="O363" s="36" t="s">
        <v>46</v>
      </c>
      <c r="P363" s="37">
        <v>8.5836909871</v>
      </c>
      <c r="Q363" t="s">
        <v>46</v>
      </c>
      <c r="R363" t="s">
        <v>46</v>
      </c>
      <c r="S363" t="s">
        <v>45</v>
      </c>
      <c r="T363" t="s">
        <v>46</v>
      </c>
      <c r="U363" s="36"/>
      <c r="V363" s="36">
        <v>8272</v>
      </c>
      <c r="W363" s="36">
        <v>921</v>
      </c>
      <c r="X363" s="36">
        <v>1706</v>
      </c>
      <c r="Y363" s="36">
        <v>1836</v>
      </c>
      <c r="Z363">
        <f t="shared" si="80"/>
        <v>0</v>
      </c>
      <c r="AA363">
        <f t="shared" si="81"/>
        <v>1</v>
      </c>
      <c r="AB363">
        <f t="shared" si="82"/>
        <v>0</v>
      </c>
      <c r="AC363">
        <f t="shared" si="83"/>
        <v>0</v>
      </c>
      <c r="AD363">
        <f t="shared" si="84"/>
        <v>0</v>
      </c>
      <c r="AE363">
        <f t="shared" si="85"/>
        <v>0</v>
      </c>
      <c r="AF363" s="38">
        <f t="shared" si="86"/>
        <v>0</v>
      </c>
      <c r="AG363" s="38">
        <f t="shared" si="87"/>
        <v>0</v>
      </c>
      <c r="AH363" s="38">
        <f t="shared" si="88"/>
        <v>0</v>
      </c>
      <c r="AI363">
        <f t="shared" si="89"/>
        <v>1</v>
      </c>
      <c r="AJ363">
        <f t="shared" si="90"/>
        <v>0</v>
      </c>
      <c r="AK363">
        <f t="shared" si="91"/>
        <v>0</v>
      </c>
      <c r="AL363">
        <f t="shared" si="92"/>
        <v>0</v>
      </c>
      <c r="AM363">
        <f t="shared" si="93"/>
        <v>0</v>
      </c>
      <c r="AN363">
        <f t="shared" si="94"/>
        <v>0</v>
      </c>
      <c r="AO363">
        <f t="shared" si="95"/>
        <v>0</v>
      </c>
    </row>
    <row r="364" spans="1:41" ht="12.75">
      <c r="A364">
        <v>3023940</v>
      </c>
      <c r="B364">
        <v>985</v>
      </c>
      <c r="C364" t="s">
        <v>768</v>
      </c>
      <c r="D364" t="s">
        <v>90</v>
      </c>
      <c r="E364" t="s">
        <v>769</v>
      </c>
      <c r="F364" s="35">
        <v>59079</v>
      </c>
      <c r="G364" s="3" t="s">
        <v>44</v>
      </c>
      <c r="H364">
        <v>4063735461</v>
      </c>
      <c r="I364" s="4">
        <v>8</v>
      </c>
      <c r="J364" s="4" t="s">
        <v>45</v>
      </c>
      <c r="K364" t="s">
        <v>46</v>
      </c>
      <c r="L364" s="36"/>
      <c r="M364" s="36">
        <v>586</v>
      </c>
      <c r="N364" s="36" t="s">
        <v>46</v>
      </c>
      <c r="O364" s="36" t="s">
        <v>45</v>
      </c>
      <c r="P364" s="37">
        <v>20.212765957</v>
      </c>
      <c r="Q364" t="s">
        <v>45</v>
      </c>
      <c r="R364" t="s">
        <v>45</v>
      </c>
      <c r="S364" t="s">
        <v>45</v>
      </c>
      <c r="T364" t="s">
        <v>46</v>
      </c>
      <c r="U364" s="36"/>
      <c r="V364" s="36">
        <v>26718</v>
      </c>
      <c r="W364" s="36">
        <v>2039</v>
      </c>
      <c r="X364" s="36">
        <v>4083</v>
      </c>
      <c r="Y364" s="36">
        <v>5525</v>
      </c>
      <c r="Z364">
        <f t="shared" si="80"/>
        <v>1</v>
      </c>
      <c r="AA364">
        <f t="shared" si="81"/>
        <v>1</v>
      </c>
      <c r="AB364">
        <f t="shared" si="82"/>
        <v>0</v>
      </c>
      <c r="AC364">
        <f t="shared" si="83"/>
        <v>0</v>
      </c>
      <c r="AD364">
        <f t="shared" si="84"/>
        <v>0</v>
      </c>
      <c r="AE364">
        <f t="shared" si="85"/>
        <v>0</v>
      </c>
      <c r="AF364" s="38" t="str">
        <f t="shared" si="86"/>
        <v>SRSA</v>
      </c>
      <c r="AG364" s="38">
        <f t="shared" si="87"/>
        <v>0</v>
      </c>
      <c r="AH364" s="38">
        <f t="shared" si="88"/>
        <v>0</v>
      </c>
      <c r="AI364">
        <f t="shared" si="89"/>
        <v>1</v>
      </c>
      <c r="AJ364">
        <f t="shared" si="90"/>
        <v>1</v>
      </c>
      <c r="AK364" t="str">
        <f t="shared" si="91"/>
        <v>Initial</v>
      </c>
      <c r="AL364" t="str">
        <f t="shared" si="92"/>
        <v>SRSA</v>
      </c>
      <c r="AM364">
        <f t="shared" si="93"/>
        <v>0</v>
      </c>
      <c r="AN364">
        <f t="shared" si="94"/>
        <v>0</v>
      </c>
      <c r="AO364">
        <f t="shared" si="95"/>
        <v>0</v>
      </c>
    </row>
    <row r="365" spans="1:41" ht="12.75">
      <c r="A365">
        <v>3023970</v>
      </c>
      <c r="B365">
        <v>986</v>
      </c>
      <c r="C365" t="s">
        <v>770</v>
      </c>
      <c r="D365" t="s">
        <v>90</v>
      </c>
      <c r="E365" t="s">
        <v>769</v>
      </c>
      <c r="F365" s="35">
        <v>59079</v>
      </c>
      <c r="G365" s="3" t="s">
        <v>44</v>
      </c>
      <c r="H365">
        <v>4063735461</v>
      </c>
      <c r="I365" s="4">
        <v>8</v>
      </c>
      <c r="J365" s="4" t="s">
        <v>45</v>
      </c>
      <c r="K365" t="s">
        <v>46</v>
      </c>
      <c r="L365" s="36"/>
      <c r="M365" s="36">
        <v>251</v>
      </c>
      <c r="N365" s="36" t="s">
        <v>46</v>
      </c>
      <c r="O365" s="36" t="s">
        <v>45</v>
      </c>
      <c r="P365" s="37">
        <v>10.822510823</v>
      </c>
      <c r="Q365" t="s">
        <v>46</v>
      </c>
      <c r="R365" t="s">
        <v>46</v>
      </c>
      <c r="S365" t="s">
        <v>45</v>
      </c>
      <c r="T365" t="s">
        <v>46</v>
      </c>
      <c r="U365" s="36"/>
      <c r="V365" s="36">
        <v>10661</v>
      </c>
      <c r="W365" s="36">
        <v>702</v>
      </c>
      <c r="X365" s="36">
        <v>1657</v>
      </c>
      <c r="Y365" s="36">
        <v>2402</v>
      </c>
      <c r="Z365">
        <f t="shared" si="80"/>
        <v>1</v>
      </c>
      <c r="AA365">
        <f t="shared" si="81"/>
        <v>1</v>
      </c>
      <c r="AB365">
        <f t="shared" si="82"/>
        <v>0</v>
      </c>
      <c r="AC365">
        <f t="shared" si="83"/>
        <v>0</v>
      </c>
      <c r="AD365">
        <f t="shared" si="84"/>
        <v>0</v>
      </c>
      <c r="AE365">
        <f t="shared" si="85"/>
        <v>0</v>
      </c>
      <c r="AF365" s="38" t="str">
        <f t="shared" si="86"/>
        <v>SRSA</v>
      </c>
      <c r="AG365" s="38">
        <f t="shared" si="87"/>
        <v>0</v>
      </c>
      <c r="AH365" s="38">
        <f t="shared" si="88"/>
        <v>0</v>
      </c>
      <c r="AI365">
        <f t="shared" si="89"/>
        <v>1</v>
      </c>
      <c r="AJ365">
        <f t="shared" si="90"/>
        <v>0</v>
      </c>
      <c r="AK365">
        <f t="shared" si="91"/>
        <v>0</v>
      </c>
      <c r="AL365">
        <f t="shared" si="92"/>
        <v>0</v>
      </c>
      <c r="AM365">
        <f t="shared" si="93"/>
        <v>0</v>
      </c>
      <c r="AN365">
        <f t="shared" si="94"/>
        <v>0</v>
      </c>
      <c r="AO365">
        <f t="shared" si="95"/>
        <v>0</v>
      </c>
    </row>
    <row r="366" spans="1:41" ht="12.75">
      <c r="A366">
        <v>3024150</v>
      </c>
      <c r="B366">
        <v>537</v>
      </c>
      <c r="C366" t="s">
        <v>771</v>
      </c>
      <c r="D366" t="s">
        <v>772</v>
      </c>
      <c r="E366" t="s">
        <v>773</v>
      </c>
      <c r="F366" s="35">
        <v>59749</v>
      </c>
      <c r="G366" s="3" t="s">
        <v>44</v>
      </c>
      <c r="H366">
        <v>4068425302</v>
      </c>
      <c r="I366" s="4">
        <v>7</v>
      </c>
      <c r="J366" s="4" t="s">
        <v>45</v>
      </c>
      <c r="K366" t="s">
        <v>46</v>
      </c>
      <c r="L366" s="36"/>
      <c r="M366" s="36">
        <v>130</v>
      </c>
      <c r="N366" s="36" t="s">
        <v>45</v>
      </c>
      <c r="O366" s="36" t="s">
        <v>45</v>
      </c>
      <c r="P366" s="37">
        <v>34</v>
      </c>
      <c r="Q366" t="s">
        <v>45</v>
      </c>
      <c r="R366" t="s">
        <v>46</v>
      </c>
      <c r="S366" t="s">
        <v>45</v>
      </c>
      <c r="T366" t="s">
        <v>46</v>
      </c>
      <c r="U366" s="36"/>
      <c r="V366" s="36">
        <v>15486</v>
      </c>
      <c r="W366" s="36">
        <v>2160</v>
      </c>
      <c r="X366" s="36">
        <v>2501</v>
      </c>
      <c r="Y366" s="36">
        <v>1541</v>
      </c>
      <c r="Z366">
        <f t="shared" si="80"/>
        <v>1</v>
      </c>
      <c r="AA366">
        <f t="shared" si="81"/>
        <v>1</v>
      </c>
      <c r="AB366">
        <f t="shared" si="82"/>
        <v>0</v>
      </c>
      <c r="AC366">
        <f t="shared" si="83"/>
        <v>0</v>
      </c>
      <c r="AD366">
        <f t="shared" si="84"/>
        <v>0</v>
      </c>
      <c r="AE366">
        <f t="shared" si="85"/>
        <v>0</v>
      </c>
      <c r="AF366" s="38" t="str">
        <f t="shared" si="86"/>
        <v>SRSA</v>
      </c>
      <c r="AG366" s="38">
        <f t="shared" si="87"/>
        <v>0</v>
      </c>
      <c r="AH366" s="38">
        <f t="shared" si="88"/>
        <v>0</v>
      </c>
      <c r="AI366">
        <f t="shared" si="89"/>
        <v>1</v>
      </c>
      <c r="AJ366">
        <f t="shared" si="90"/>
        <v>1</v>
      </c>
      <c r="AK366" t="str">
        <f t="shared" si="91"/>
        <v>Initial</v>
      </c>
      <c r="AL366" t="str">
        <f t="shared" si="92"/>
        <v>SRSA</v>
      </c>
      <c r="AM366">
        <f t="shared" si="93"/>
        <v>0</v>
      </c>
      <c r="AN366">
        <f t="shared" si="94"/>
        <v>0</v>
      </c>
      <c r="AO366">
        <f t="shared" si="95"/>
        <v>0</v>
      </c>
    </row>
    <row r="367" spans="1:41" ht="12.75">
      <c r="A367">
        <v>3024180</v>
      </c>
      <c r="B367">
        <v>538</v>
      </c>
      <c r="C367" t="s">
        <v>774</v>
      </c>
      <c r="D367" t="s">
        <v>772</v>
      </c>
      <c r="E367" t="s">
        <v>773</v>
      </c>
      <c r="F367" s="35">
        <v>59749</v>
      </c>
      <c r="G367" s="3" t="s">
        <v>44</v>
      </c>
      <c r="H367">
        <v>4068425401</v>
      </c>
      <c r="I367" s="4">
        <v>7</v>
      </c>
      <c r="J367" s="4" t="s">
        <v>45</v>
      </c>
      <c r="K367" t="s">
        <v>46</v>
      </c>
      <c r="L367" s="36"/>
      <c r="M367" s="36">
        <v>89</v>
      </c>
      <c r="N367" s="36" t="s">
        <v>45</v>
      </c>
      <c r="O367" s="36" t="s">
        <v>45</v>
      </c>
      <c r="P367" s="37">
        <v>13.684210526</v>
      </c>
      <c r="Q367" t="s">
        <v>46</v>
      </c>
      <c r="R367" t="s">
        <v>46</v>
      </c>
      <c r="S367" t="s">
        <v>45</v>
      </c>
      <c r="T367" t="s">
        <v>46</v>
      </c>
      <c r="U367" s="36"/>
      <c r="V367" s="36">
        <v>4410</v>
      </c>
      <c r="W367" s="36">
        <v>1</v>
      </c>
      <c r="X367" s="36">
        <v>453</v>
      </c>
      <c r="Y367" s="36">
        <v>885</v>
      </c>
      <c r="Z367">
        <f t="shared" si="80"/>
        <v>1</v>
      </c>
      <c r="AA367">
        <f t="shared" si="81"/>
        <v>1</v>
      </c>
      <c r="AB367">
        <f t="shared" si="82"/>
        <v>0</v>
      </c>
      <c r="AC367">
        <f t="shared" si="83"/>
        <v>0</v>
      </c>
      <c r="AD367">
        <f t="shared" si="84"/>
        <v>0</v>
      </c>
      <c r="AE367">
        <f t="shared" si="85"/>
        <v>0</v>
      </c>
      <c r="AF367" s="38" t="str">
        <f t="shared" si="86"/>
        <v>SRSA</v>
      </c>
      <c r="AG367" s="38">
        <f t="shared" si="87"/>
        <v>0</v>
      </c>
      <c r="AH367" s="38">
        <f t="shared" si="88"/>
        <v>0</v>
      </c>
      <c r="AI367">
        <f t="shared" si="89"/>
        <v>1</v>
      </c>
      <c r="AJ367">
        <f t="shared" si="90"/>
        <v>0</v>
      </c>
      <c r="AK367">
        <f t="shared" si="91"/>
        <v>0</v>
      </c>
      <c r="AL367">
        <f t="shared" si="92"/>
        <v>0</v>
      </c>
      <c r="AM367">
        <f t="shared" si="93"/>
        <v>0</v>
      </c>
      <c r="AN367">
        <f t="shared" si="94"/>
        <v>0</v>
      </c>
      <c r="AO367">
        <f t="shared" si="95"/>
        <v>0</v>
      </c>
    </row>
    <row r="368" spans="1:41" ht="12.75">
      <c r="A368">
        <v>3000932</v>
      </c>
      <c r="B368">
        <v>1227</v>
      </c>
      <c r="C368" t="s">
        <v>78</v>
      </c>
      <c r="D368" t="s">
        <v>79</v>
      </c>
      <c r="E368" t="s">
        <v>80</v>
      </c>
      <c r="F368" s="35">
        <v>59086</v>
      </c>
      <c r="G368" s="3" t="s">
        <v>44</v>
      </c>
      <c r="H368">
        <v>4065782535</v>
      </c>
      <c r="I368" s="4">
        <v>7</v>
      </c>
      <c r="J368" s="4" t="s">
        <v>45</v>
      </c>
      <c r="K368" t="s">
        <v>46</v>
      </c>
      <c r="L368" s="36"/>
      <c r="M368" s="36">
        <v>168</v>
      </c>
      <c r="N368" s="36" t="s">
        <v>46</v>
      </c>
      <c r="O368" s="36" t="s">
        <v>45</v>
      </c>
      <c r="P368" s="37">
        <v>24.215246637</v>
      </c>
      <c r="Q368" t="s">
        <v>45</v>
      </c>
      <c r="R368" t="s">
        <v>46</v>
      </c>
      <c r="S368" t="s">
        <v>45</v>
      </c>
      <c r="T368" t="s">
        <v>46</v>
      </c>
      <c r="U368" s="36"/>
      <c r="V368" s="36">
        <v>24643</v>
      </c>
      <c r="W368" s="36">
        <v>3016</v>
      </c>
      <c r="X368" s="36">
        <v>3002</v>
      </c>
      <c r="Y368" s="36">
        <v>2090</v>
      </c>
      <c r="Z368">
        <f t="shared" si="80"/>
        <v>1</v>
      </c>
      <c r="AA368">
        <f t="shared" si="81"/>
        <v>1</v>
      </c>
      <c r="AB368">
        <f t="shared" si="82"/>
        <v>0</v>
      </c>
      <c r="AC368">
        <f t="shared" si="83"/>
        <v>0</v>
      </c>
      <c r="AD368">
        <f t="shared" si="84"/>
        <v>0</v>
      </c>
      <c r="AE368">
        <f t="shared" si="85"/>
        <v>0</v>
      </c>
      <c r="AF368" s="38" t="str">
        <f t="shared" si="86"/>
        <v>SRSA</v>
      </c>
      <c r="AG368" s="38">
        <f t="shared" si="87"/>
        <v>0</v>
      </c>
      <c r="AH368" s="38">
        <f t="shared" si="88"/>
        <v>0</v>
      </c>
      <c r="AI368">
        <f t="shared" si="89"/>
        <v>1</v>
      </c>
      <c r="AJ368">
        <f t="shared" si="90"/>
        <v>1</v>
      </c>
      <c r="AK368" t="str">
        <f t="shared" si="91"/>
        <v>Initial</v>
      </c>
      <c r="AL368" t="str">
        <f t="shared" si="92"/>
        <v>SRSA</v>
      </c>
      <c r="AM368">
        <f t="shared" si="93"/>
        <v>0</v>
      </c>
      <c r="AN368">
        <f t="shared" si="94"/>
        <v>0</v>
      </c>
      <c r="AO368">
        <f t="shared" si="95"/>
        <v>0</v>
      </c>
    </row>
    <row r="369" spans="1:41" ht="12.75">
      <c r="A369">
        <v>3000933</v>
      </c>
      <c r="B369">
        <v>1228</v>
      </c>
      <c r="C369" t="s">
        <v>81</v>
      </c>
      <c r="D369" t="s">
        <v>79</v>
      </c>
      <c r="E369" t="s">
        <v>80</v>
      </c>
      <c r="F369" s="35">
        <v>59086</v>
      </c>
      <c r="G369" s="3" t="s">
        <v>44</v>
      </c>
      <c r="H369">
        <v>4065782535</v>
      </c>
      <c r="I369" s="4">
        <v>7</v>
      </c>
      <c r="J369" s="4" t="s">
        <v>45</v>
      </c>
      <c r="K369" t="s">
        <v>46</v>
      </c>
      <c r="L369" s="36"/>
      <c r="M369" s="36">
        <v>95</v>
      </c>
      <c r="N369" s="36" t="s">
        <v>45</v>
      </c>
      <c r="O369" s="36" t="s">
        <v>45</v>
      </c>
      <c r="P369" s="37">
        <v>15.596330275</v>
      </c>
      <c r="Q369" t="s">
        <v>46</v>
      </c>
      <c r="R369" t="s">
        <v>45</v>
      </c>
      <c r="S369" t="s">
        <v>45</v>
      </c>
      <c r="T369" t="s">
        <v>46</v>
      </c>
      <c r="U369" s="36"/>
      <c r="V369" s="36">
        <v>10720</v>
      </c>
      <c r="W369" s="36">
        <v>1610</v>
      </c>
      <c r="X369" s="36">
        <v>1621</v>
      </c>
      <c r="Y369" s="36">
        <v>1033</v>
      </c>
      <c r="Z369">
        <f t="shared" si="80"/>
        <v>1</v>
      </c>
      <c r="AA369">
        <f t="shared" si="81"/>
        <v>1</v>
      </c>
      <c r="AB369">
        <f t="shared" si="82"/>
        <v>0</v>
      </c>
      <c r="AC369">
        <f t="shared" si="83"/>
        <v>0</v>
      </c>
      <c r="AD369">
        <f t="shared" si="84"/>
        <v>0</v>
      </c>
      <c r="AE369">
        <f t="shared" si="85"/>
        <v>0</v>
      </c>
      <c r="AF369" s="38" t="str">
        <f t="shared" si="86"/>
        <v>SRSA</v>
      </c>
      <c r="AG369" s="38">
        <f t="shared" si="87"/>
        <v>0</v>
      </c>
      <c r="AH369" s="38">
        <f t="shared" si="88"/>
        <v>0</v>
      </c>
      <c r="AI369">
        <f t="shared" si="89"/>
        <v>1</v>
      </c>
      <c r="AJ369">
        <f t="shared" si="90"/>
        <v>0</v>
      </c>
      <c r="AK369">
        <f t="shared" si="91"/>
        <v>0</v>
      </c>
      <c r="AL369">
        <f t="shared" si="92"/>
        <v>0</v>
      </c>
      <c r="AM369">
        <f t="shared" si="93"/>
        <v>0</v>
      </c>
      <c r="AN369">
        <f t="shared" si="94"/>
        <v>0</v>
      </c>
      <c r="AO369">
        <f t="shared" si="95"/>
        <v>0</v>
      </c>
    </row>
    <row r="370" spans="1:41" ht="12.75">
      <c r="A370">
        <v>3024200</v>
      </c>
      <c r="B370">
        <v>745</v>
      </c>
      <c r="C370" t="s">
        <v>1040</v>
      </c>
      <c r="D370" t="s">
        <v>1041</v>
      </c>
      <c r="E370" t="s">
        <v>206</v>
      </c>
      <c r="F370" s="35">
        <v>59270</v>
      </c>
      <c r="G370" s="3" t="s">
        <v>44</v>
      </c>
      <c r="H370">
        <v>4064334080</v>
      </c>
      <c r="I370" s="4">
        <v>6</v>
      </c>
      <c r="J370" s="4" t="s">
        <v>46</v>
      </c>
      <c r="K370" t="s">
        <v>46</v>
      </c>
      <c r="L370" s="36"/>
      <c r="M370" s="36">
        <v>768</v>
      </c>
      <c r="N370" s="36" t="s">
        <v>45</v>
      </c>
      <c r="O370" s="36" t="s">
        <v>46</v>
      </c>
      <c r="P370" s="37">
        <v>14.003944773</v>
      </c>
      <c r="Q370" t="s">
        <v>46</v>
      </c>
      <c r="R370" t="s">
        <v>46</v>
      </c>
      <c r="S370" t="s">
        <v>45</v>
      </c>
      <c r="T370" t="s">
        <v>46</v>
      </c>
      <c r="U370" s="36"/>
      <c r="V370" s="36">
        <v>84817</v>
      </c>
      <c r="W370" s="36">
        <v>8826</v>
      </c>
      <c r="X370" s="36">
        <v>10887</v>
      </c>
      <c r="Y370" s="36">
        <v>8705</v>
      </c>
      <c r="Z370">
        <f t="shared" si="80"/>
        <v>0</v>
      </c>
      <c r="AA370">
        <f t="shared" si="81"/>
        <v>1</v>
      </c>
      <c r="AB370">
        <f t="shared" si="82"/>
        <v>0</v>
      </c>
      <c r="AC370">
        <f t="shared" si="83"/>
        <v>0</v>
      </c>
      <c r="AD370">
        <f t="shared" si="84"/>
        <v>0</v>
      </c>
      <c r="AE370">
        <f t="shared" si="85"/>
        <v>0</v>
      </c>
      <c r="AF370" s="38">
        <f t="shared" si="86"/>
        <v>0</v>
      </c>
      <c r="AG370" s="38">
        <f t="shared" si="87"/>
        <v>0</v>
      </c>
      <c r="AH370" s="38">
        <f t="shared" si="88"/>
        <v>0</v>
      </c>
      <c r="AI370">
        <f t="shared" si="89"/>
        <v>1</v>
      </c>
      <c r="AJ370">
        <f t="shared" si="90"/>
        <v>0</v>
      </c>
      <c r="AK370">
        <f t="shared" si="91"/>
        <v>0</v>
      </c>
      <c r="AL370">
        <f t="shared" si="92"/>
        <v>0</v>
      </c>
      <c r="AM370">
        <f t="shared" si="93"/>
        <v>0</v>
      </c>
      <c r="AN370">
        <f t="shared" si="94"/>
        <v>0</v>
      </c>
      <c r="AO370">
        <f t="shared" si="95"/>
        <v>0</v>
      </c>
    </row>
    <row r="371" spans="1:41" ht="12.75">
      <c r="A371">
        <v>3024230</v>
      </c>
      <c r="B371">
        <v>746</v>
      </c>
      <c r="C371" t="s">
        <v>1042</v>
      </c>
      <c r="D371" t="s">
        <v>1041</v>
      </c>
      <c r="E371" t="s">
        <v>206</v>
      </c>
      <c r="F371" s="35">
        <v>59270</v>
      </c>
      <c r="G371" s="3" t="s">
        <v>44</v>
      </c>
      <c r="H371">
        <v>4064334080</v>
      </c>
      <c r="I371" s="4">
        <v>6</v>
      </c>
      <c r="J371" s="4" t="s">
        <v>46</v>
      </c>
      <c r="K371" t="s">
        <v>46</v>
      </c>
      <c r="L371" s="36"/>
      <c r="M371" s="36">
        <v>443</v>
      </c>
      <c r="N371" s="36" t="s">
        <v>45</v>
      </c>
      <c r="O371" s="36" t="s">
        <v>46</v>
      </c>
      <c r="P371" s="37">
        <v>9.0707964602</v>
      </c>
      <c r="Q371" t="s">
        <v>46</v>
      </c>
      <c r="R371" t="s">
        <v>46</v>
      </c>
      <c r="S371" t="s">
        <v>45</v>
      </c>
      <c r="T371" t="s">
        <v>46</v>
      </c>
      <c r="U371" s="36"/>
      <c r="V371" s="36">
        <v>23822</v>
      </c>
      <c r="W371" s="36">
        <v>1571</v>
      </c>
      <c r="X371" s="36">
        <v>3249</v>
      </c>
      <c r="Y371" s="36">
        <v>4377</v>
      </c>
      <c r="Z371">
        <f t="shared" si="80"/>
        <v>0</v>
      </c>
      <c r="AA371">
        <f t="shared" si="81"/>
        <v>1</v>
      </c>
      <c r="AB371">
        <f t="shared" si="82"/>
        <v>0</v>
      </c>
      <c r="AC371">
        <f t="shared" si="83"/>
        <v>0</v>
      </c>
      <c r="AD371">
        <f t="shared" si="84"/>
        <v>0</v>
      </c>
      <c r="AE371">
        <f t="shared" si="85"/>
        <v>0</v>
      </c>
      <c r="AF371" s="38">
        <f t="shared" si="86"/>
        <v>0</v>
      </c>
      <c r="AG371" s="38">
        <f t="shared" si="87"/>
        <v>0</v>
      </c>
      <c r="AH371" s="38">
        <f t="shared" si="88"/>
        <v>0</v>
      </c>
      <c r="AI371">
        <f t="shared" si="89"/>
        <v>1</v>
      </c>
      <c r="AJ371">
        <f t="shared" si="90"/>
        <v>0</v>
      </c>
      <c r="AK371">
        <f t="shared" si="91"/>
        <v>0</v>
      </c>
      <c r="AL371">
        <f t="shared" si="92"/>
        <v>0</v>
      </c>
      <c r="AM371">
        <f t="shared" si="93"/>
        <v>0</v>
      </c>
      <c r="AN371">
        <f t="shared" si="94"/>
        <v>0</v>
      </c>
      <c r="AO371">
        <f t="shared" si="95"/>
        <v>0</v>
      </c>
    </row>
    <row r="372" spans="1:41" ht="12.75">
      <c r="A372">
        <v>3024330</v>
      </c>
      <c r="B372">
        <v>118</v>
      </c>
      <c r="C372" t="s">
        <v>1043</v>
      </c>
      <c r="D372" t="s">
        <v>776</v>
      </c>
      <c r="E372" t="s">
        <v>777</v>
      </c>
      <c r="F372" s="35">
        <v>59477</v>
      </c>
      <c r="G372" s="3" t="s">
        <v>44</v>
      </c>
      <c r="H372">
        <v>4062645111</v>
      </c>
      <c r="I372" s="4">
        <v>4</v>
      </c>
      <c r="J372" s="4" t="s">
        <v>46</v>
      </c>
      <c r="K372" t="s">
        <v>46</v>
      </c>
      <c r="L372" s="36"/>
      <c r="M372" s="36">
        <v>144</v>
      </c>
      <c r="N372" s="36" t="s">
        <v>46</v>
      </c>
      <c r="O372" s="36" t="s">
        <v>46</v>
      </c>
      <c r="P372" s="37">
        <v>11.44278607</v>
      </c>
      <c r="Q372" t="s">
        <v>46</v>
      </c>
      <c r="R372" t="s">
        <v>45</v>
      </c>
      <c r="S372" t="s">
        <v>46</v>
      </c>
      <c r="T372" t="s">
        <v>46</v>
      </c>
      <c r="U372" s="36"/>
      <c r="V372" s="36">
        <v>16721</v>
      </c>
      <c r="W372" s="36">
        <v>2486</v>
      </c>
      <c r="X372" s="36">
        <v>2712</v>
      </c>
      <c r="Y372" s="36">
        <v>1680</v>
      </c>
      <c r="Z372">
        <f t="shared" si="80"/>
        <v>0</v>
      </c>
      <c r="AA372">
        <f t="shared" si="81"/>
        <v>1</v>
      </c>
      <c r="AB372">
        <f t="shared" si="82"/>
        <v>0</v>
      </c>
      <c r="AC372">
        <f t="shared" si="83"/>
        <v>0</v>
      </c>
      <c r="AD372">
        <f t="shared" si="84"/>
        <v>0</v>
      </c>
      <c r="AE372">
        <f t="shared" si="85"/>
        <v>0</v>
      </c>
      <c r="AF372" s="38">
        <f t="shared" si="86"/>
        <v>0</v>
      </c>
      <c r="AG372" s="38">
        <f t="shared" si="87"/>
        <v>0</v>
      </c>
      <c r="AH372" s="38">
        <f t="shared" si="88"/>
        <v>0</v>
      </c>
      <c r="AI372">
        <f t="shared" si="89"/>
        <v>0</v>
      </c>
      <c r="AJ372">
        <f t="shared" si="90"/>
        <v>0</v>
      </c>
      <c r="AK372">
        <f t="shared" si="91"/>
        <v>0</v>
      </c>
      <c r="AL372">
        <f t="shared" si="92"/>
        <v>0</v>
      </c>
      <c r="AM372">
        <f t="shared" si="93"/>
        <v>0</v>
      </c>
      <c r="AN372">
        <f t="shared" si="94"/>
        <v>0</v>
      </c>
      <c r="AO372">
        <f t="shared" si="95"/>
        <v>0</v>
      </c>
    </row>
    <row r="373" spans="1:41" ht="12.75">
      <c r="A373">
        <v>3002850</v>
      </c>
      <c r="B373">
        <v>324</v>
      </c>
      <c r="C373" t="s">
        <v>126</v>
      </c>
      <c r="D373" t="s">
        <v>127</v>
      </c>
      <c r="E373" t="s">
        <v>128</v>
      </c>
      <c r="F373" s="35">
        <v>59901</v>
      </c>
      <c r="G373" s="3" t="s">
        <v>44</v>
      </c>
      <c r="H373">
        <v>4067564535</v>
      </c>
      <c r="I373" s="4">
        <v>7</v>
      </c>
      <c r="J373" s="4" t="s">
        <v>45</v>
      </c>
      <c r="K373" t="s">
        <v>45</v>
      </c>
      <c r="L373" s="36"/>
      <c r="M373" s="36">
        <v>138</v>
      </c>
      <c r="N373" s="36" t="s">
        <v>46</v>
      </c>
      <c r="O373" s="36" t="s">
        <v>45</v>
      </c>
      <c r="P373" s="37">
        <v>21.428571429</v>
      </c>
      <c r="Q373" t="s">
        <v>45</v>
      </c>
      <c r="R373" t="s">
        <v>46</v>
      </c>
      <c r="S373" t="s">
        <v>45</v>
      </c>
      <c r="T373" t="s">
        <v>46</v>
      </c>
      <c r="U373" s="36"/>
      <c r="V373" s="36">
        <v>18455</v>
      </c>
      <c r="W373" s="36">
        <v>2490</v>
      </c>
      <c r="X373" s="36">
        <v>2521</v>
      </c>
      <c r="Y373" s="36">
        <v>1730</v>
      </c>
      <c r="Z373">
        <f t="shared" si="80"/>
        <v>1</v>
      </c>
      <c r="AA373">
        <f t="shared" si="81"/>
        <v>1</v>
      </c>
      <c r="AB373">
        <f t="shared" si="82"/>
        <v>0</v>
      </c>
      <c r="AC373">
        <f t="shared" si="83"/>
        <v>0</v>
      </c>
      <c r="AD373">
        <f t="shared" si="84"/>
        <v>0</v>
      </c>
      <c r="AE373">
        <f t="shared" si="85"/>
        <v>0</v>
      </c>
      <c r="AF373" s="38" t="str">
        <f t="shared" si="86"/>
        <v>SRSA</v>
      </c>
      <c r="AG373" s="38">
        <f t="shared" si="87"/>
        <v>0</v>
      </c>
      <c r="AH373" s="38">
        <f t="shared" si="88"/>
        <v>0</v>
      </c>
      <c r="AI373">
        <f t="shared" si="89"/>
        <v>1</v>
      </c>
      <c r="AJ373">
        <f t="shared" si="90"/>
        <v>1</v>
      </c>
      <c r="AK373" t="str">
        <f t="shared" si="91"/>
        <v>Initial</v>
      </c>
      <c r="AL373" t="str">
        <f t="shared" si="92"/>
        <v>SRSA</v>
      </c>
      <c r="AM373">
        <f t="shared" si="93"/>
        <v>0</v>
      </c>
      <c r="AN373">
        <f t="shared" si="94"/>
        <v>0</v>
      </c>
      <c r="AO373">
        <f t="shared" si="95"/>
        <v>0</v>
      </c>
    </row>
    <row r="374" spans="1:41" ht="12.75">
      <c r="A374">
        <v>3000002</v>
      </c>
      <c r="B374">
        <v>327</v>
      </c>
      <c r="C374" t="s">
        <v>41</v>
      </c>
      <c r="D374" t="s">
        <v>42</v>
      </c>
      <c r="E374" t="s">
        <v>43</v>
      </c>
      <c r="F374" s="35">
        <v>59932</v>
      </c>
      <c r="G374" s="3" t="s">
        <v>44</v>
      </c>
      <c r="H374">
        <v>4068573301</v>
      </c>
      <c r="I374" s="4">
        <v>7</v>
      </c>
      <c r="J374" s="4" t="s">
        <v>45</v>
      </c>
      <c r="K374" t="s">
        <v>46</v>
      </c>
      <c r="L374" s="36" t="s">
        <v>44</v>
      </c>
      <c r="M374" s="36">
        <v>490</v>
      </c>
      <c r="N374" s="36" t="s">
        <v>46</v>
      </c>
      <c r="O374" s="36" t="s">
        <v>45</v>
      </c>
      <c r="P374" s="37">
        <v>18.062397373</v>
      </c>
      <c r="Q374" t="s">
        <v>46</v>
      </c>
      <c r="R374" t="s">
        <v>46</v>
      </c>
      <c r="S374" t="s">
        <v>45</v>
      </c>
      <c r="T374" t="s">
        <v>46</v>
      </c>
      <c r="U374" s="36"/>
      <c r="V374" s="36">
        <v>28658</v>
      </c>
      <c r="W374" s="36">
        <v>2306</v>
      </c>
      <c r="X374" s="36">
        <v>3888</v>
      </c>
      <c r="Y374" s="36">
        <v>4869</v>
      </c>
      <c r="Z374">
        <f t="shared" si="80"/>
        <v>1</v>
      </c>
      <c r="AA374">
        <f t="shared" si="81"/>
        <v>1</v>
      </c>
      <c r="AB374">
        <f t="shared" si="82"/>
        <v>0</v>
      </c>
      <c r="AC374">
        <f t="shared" si="83"/>
        <v>0</v>
      </c>
      <c r="AD374">
        <f t="shared" si="84"/>
        <v>0</v>
      </c>
      <c r="AE374">
        <f t="shared" si="85"/>
        <v>0</v>
      </c>
      <c r="AF374" s="38" t="str">
        <f t="shared" si="86"/>
        <v>SRSA</v>
      </c>
      <c r="AG374" s="38">
        <f t="shared" si="87"/>
        <v>0</v>
      </c>
      <c r="AH374" s="38">
        <f t="shared" si="88"/>
        <v>0</v>
      </c>
      <c r="AI374">
        <f t="shared" si="89"/>
        <v>1</v>
      </c>
      <c r="AJ374">
        <f t="shared" si="90"/>
        <v>0</v>
      </c>
      <c r="AK374">
        <f t="shared" si="91"/>
        <v>0</v>
      </c>
      <c r="AL374">
        <f t="shared" si="92"/>
        <v>0</v>
      </c>
      <c r="AM374">
        <f t="shared" si="93"/>
        <v>0</v>
      </c>
      <c r="AN374">
        <f t="shared" si="94"/>
        <v>0</v>
      </c>
      <c r="AO374">
        <f t="shared" si="95"/>
        <v>0</v>
      </c>
    </row>
    <row r="375" spans="1:41" ht="12.75">
      <c r="A375">
        <v>3000007</v>
      </c>
      <c r="B375">
        <v>709</v>
      </c>
      <c r="C375" t="s">
        <v>50</v>
      </c>
      <c r="D375" t="s">
        <v>51</v>
      </c>
      <c r="E375" t="s">
        <v>52</v>
      </c>
      <c r="F375" s="35">
        <v>59351</v>
      </c>
      <c r="G375" s="3" t="s">
        <v>44</v>
      </c>
      <c r="H375">
        <v>4067842258</v>
      </c>
      <c r="I375" s="4">
        <v>7</v>
      </c>
      <c r="J375" s="4" t="s">
        <v>45</v>
      </c>
      <c r="K375" t="s">
        <v>46</v>
      </c>
      <c r="L375" s="36"/>
      <c r="M375" s="36">
        <v>5</v>
      </c>
      <c r="N375" s="36" t="s">
        <v>45</v>
      </c>
      <c r="O375" s="36" t="s">
        <v>45</v>
      </c>
      <c r="P375" s="37">
        <v>7.6923076923</v>
      </c>
      <c r="Q375" t="s">
        <v>46</v>
      </c>
      <c r="R375" t="s">
        <v>45</v>
      </c>
      <c r="S375" t="s">
        <v>45</v>
      </c>
      <c r="T375" t="s">
        <v>46</v>
      </c>
      <c r="U375" s="36"/>
      <c r="V375" s="36">
        <v>1393</v>
      </c>
      <c r="W375" s="36">
        <v>81</v>
      </c>
      <c r="X375" s="36">
        <v>86</v>
      </c>
      <c r="Y375" s="36">
        <v>557</v>
      </c>
      <c r="Z375">
        <f t="shared" si="80"/>
        <v>1</v>
      </c>
      <c r="AA375">
        <f t="shared" si="81"/>
        <v>1</v>
      </c>
      <c r="AB375">
        <f t="shared" si="82"/>
        <v>0</v>
      </c>
      <c r="AC375">
        <f t="shared" si="83"/>
        <v>0</v>
      </c>
      <c r="AD375">
        <f t="shared" si="84"/>
        <v>0</v>
      </c>
      <c r="AE375">
        <f t="shared" si="85"/>
        <v>0</v>
      </c>
      <c r="AF375" s="38" t="str">
        <f t="shared" si="86"/>
        <v>SRSA</v>
      </c>
      <c r="AG375" s="38">
        <f t="shared" si="87"/>
        <v>0</v>
      </c>
      <c r="AH375" s="38">
        <f t="shared" si="88"/>
        <v>0</v>
      </c>
      <c r="AI375">
        <f t="shared" si="89"/>
        <v>1</v>
      </c>
      <c r="AJ375">
        <f t="shared" si="90"/>
        <v>0</v>
      </c>
      <c r="AK375">
        <f t="shared" si="91"/>
        <v>0</v>
      </c>
      <c r="AL375">
        <f t="shared" si="92"/>
        <v>0</v>
      </c>
      <c r="AM375">
        <f t="shared" si="93"/>
        <v>0</v>
      </c>
      <c r="AN375">
        <f t="shared" si="94"/>
        <v>0</v>
      </c>
      <c r="AO375">
        <f t="shared" si="95"/>
        <v>0</v>
      </c>
    </row>
    <row r="376" spans="1:41" ht="12.75">
      <c r="A376">
        <v>3024690</v>
      </c>
      <c r="B376">
        <v>288</v>
      </c>
      <c r="C376" t="s">
        <v>778</v>
      </c>
      <c r="D376" t="s">
        <v>779</v>
      </c>
      <c r="E376" t="s">
        <v>319</v>
      </c>
      <c r="F376" s="35">
        <v>59457</v>
      </c>
      <c r="G376" s="3" t="s">
        <v>44</v>
      </c>
      <c r="H376">
        <v>4065388022</v>
      </c>
      <c r="I376" s="4">
        <v>7</v>
      </c>
      <c r="J376" s="4" t="s">
        <v>45</v>
      </c>
      <c r="K376" t="s">
        <v>45</v>
      </c>
      <c r="L376" s="36"/>
      <c r="M376" s="36">
        <v>12</v>
      </c>
      <c r="N376" s="36" t="s">
        <v>45</v>
      </c>
      <c r="O376" s="36" t="s">
        <v>45</v>
      </c>
      <c r="P376" s="37" t="s">
        <v>65</v>
      </c>
      <c r="Q376" t="s">
        <v>65</v>
      </c>
      <c r="R376" t="s">
        <v>45</v>
      </c>
      <c r="S376" t="s">
        <v>45</v>
      </c>
      <c r="T376" t="s">
        <v>46</v>
      </c>
      <c r="U376" s="36"/>
      <c r="V376" s="36">
        <v>488</v>
      </c>
      <c r="W376" s="36">
        <v>0</v>
      </c>
      <c r="X376" s="36">
        <v>50</v>
      </c>
      <c r="Y376" s="36">
        <v>549</v>
      </c>
      <c r="Z376">
        <f t="shared" si="80"/>
        <v>1</v>
      </c>
      <c r="AA376">
        <f t="shared" si="81"/>
        <v>1</v>
      </c>
      <c r="AB376">
        <f t="shared" si="82"/>
        <v>0</v>
      </c>
      <c r="AC376">
        <f t="shared" si="83"/>
        <v>0</v>
      </c>
      <c r="AD376">
        <f t="shared" si="84"/>
        <v>0</v>
      </c>
      <c r="AE376">
        <f t="shared" si="85"/>
        <v>0</v>
      </c>
      <c r="AF376" s="38" t="str">
        <f t="shared" si="86"/>
        <v>SRSA</v>
      </c>
      <c r="AG376" s="38">
        <f t="shared" si="87"/>
        <v>0</v>
      </c>
      <c r="AH376" s="38">
        <f t="shared" si="88"/>
        <v>0</v>
      </c>
      <c r="AI376">
        <f t="shared" si="89"/>
        <v>1</v>
      </c>
      <c r="AJ376">
        <f t="shared" si="90"/>
        <v>1</v>
      </c>
      <c r="AK376" t="str">
        <f t="shared" si="91"/>
        <v>Initial</v>
      </c>
      <c r="AL376" t="str">
        <f t="shared" si="92"/>
        <v>SRSA</v>
      </c>
      <c r="AM376">
        <f t="shared" si="93"/>
        <v>0</v>
      </c>
      <c r="AN376">
        <f t="shared" si="94"/>
        <v>0</v>
      </c>
      <c r="AO376">
        <f t="shared" si="95"/>
        <v>0</v>
      </c>
    </row>
    <row r="377" spans="1:41" ht="12.75">
      <c r="A377">
        <v>3003660</v>
      </c>
      <c r="B377">
        <v>20</v>
      </c>
      <c r="C377" t="s">
        <v>148</v>
      </c>
      <c r="D377" t="s">
        <v>149</v>
      </c>
      <c r="E377" t="s">
        <v>150</v>
      </c>
      <c r="F377" s="35">
        <v>59025</v>
      </c>
      <c r="G377" s="3" t="s">
        <v>44</v>
      </c>
      <c r="H377">
        <v>4067572515</v>
      </c>
      <c r="I377" s="4">
        <v>7</v>
      </c>
      <c r="J377" s="4" t="s">
        <v>45</v>
      </c>
      <c r="K377" t="s">
        <v>46</v>
      </c>
      <c r="L377" s="36"/>
      <c r="M377" s="36">
        <v>3</v>
      </c>
      <c r="N377" s="36" t="s">
        <v>45</v>
      </c>
      <c r="O377" s="36" t="s">
        <v>45</v>
      </c>
      <c r="P377" s="37">
        <v>37.5</v>
      </c>
      <c r="Q377" t="s">
        <v>45</v>
      </c>
      <c r="R377" t="s">
        <v>46</v>
      </c>
      <c r="S377" t="s">
        <v>45</v>
      </c>
      <c r="T377" t="s">
        <v>46</v>
      </c>
      <c r="U377" s="36"/>
      <c r="V377" s="36">
        <v>1958</v>
      </c>
      <c r="W377" s="36">
        <v>0</v>
      </c>
      <c r="X377" s="36">
        <v>38</v>
      </c>
      <c r="Y377" s="36">
        <v>578</v>
      </c>
      <c r="Z377">
        <f t="shared" si="80"/>
        <v>1</v>
      </c>
      <c r="AA377">
        <f t="shared" si="81"/>
        <v>1</v>
      </c>
      <c r="AB377">
        <f t="shared" si="82"/>
        <v>0</v>
      </c>
      <c r="AC377">
        <f t="shared" si="83"/>
        <v>0</v>
      </c>
      <c r="AD377">
        <f t="shared" si="84"/>
        <v>0</v>
      </c>
      <c r="AE377">
        <f t="shared" si="85"/>
        <v>0</v>
      </c>
      <c r="AF377" s="38" t="str">
        <f t="shared" si="86"/>
        <v>SRSA</v>
      </c>
      <c r="AG377" s="38">
        <f t="shared" si="87"/>
        <v>0</v>
      </c>
      <c r="AH377" s="38">
        <f t="shared" si="88"/>
        <v>0</v>
      </c>
      <c r="AI377">
        <f t="shared" si="89"/>
        <v>1</v>
      </c>
      <c r="AJ377">
        <f t="shared" si="90"/>
        <v>1</v>
      </c>
      <c r="AK377" t="str">
        <f t="shared" si="91"/>
        <v>Initial</v>
      </c>
      <c r="AL377" t="str">
        <f t="shared" si="92"/>
        <v>SRSA</v>
      </c>
      <c r="AM377">
        <f t="shared" si="93"/>
        <v>0</v>
      </c>
      <c r="AN377">
        <f t="shared" si="94"/>
        <v>0</v>
      </c>
      <c r="AO377">
        <f t="shared" si="95"/>
        <v>0</v>
      </c>
    </row>
    <row r="378" spans="1:41" ht="12.75">
      <c r="A378">
        <v>3007950</v>
      </c>
      <c r="B378">
        <v>179</v>
      </c>
      <c r="C378" t="s">
        <v>148</v>
      </c>
      <c r="D378" t="s">
        <v>57</v>
      </c>
      <c r="E378" t="s">
        <v>58</v>
      </c>
      <c r="F378" s="35">
        <v>59336</v>
      </c>
      <c r="G378" s="3" t="s">
        <v>44</v>
      </c>
      <c r="H378">
        <v>4067725722</v>
      </c>
      <c r="I378" s="4">
        <v>7</v>
      </c>
      <c r="J378" s="4" t="s">
        <v>45</v>
      </c>
      <c r="K378" t="s">
        <v>46</v>
      </c>
      <c r="L378" s="36"/>
      <c r="M378" s="36">
        <v>4</v>
      </c>
      <c r="N378" s="36" t="s">
        <v>45</v>
      </c>
      <c r="O378" s="36" t="s">
        <v>45</v>
      </c>
      <c r="P378" s="37">
        <v>14.285714286</v>
      </c>
      <c r="Q378" t="s">
        <v>46</v>
      </c>
      <c r="R378" t="s">
        <v>46</v>
      </c>
      <c r="S378" t="s">
        <v>45</v>
      </c>
      <c r="T378" t="s">
        <v>46</v>
      </c>
      <c r="U378" s="36"/>
      <c r="V378" s="36">
        <v>788</v>
      </c>
      <c r="W378" s="36">
        <v>0</v>
      </c>
      <c r="X378" s="36">
        <v>25</v>
      </c>
      <c r="Y378" s="36">
        <v>533</v>
      </c>
      <c r="Z378">
        <f t="shared" si="80"/>
        <v>1</v>
      </c>
      <c r="AA378">
        <f t="shared" si="81"/>
        <v>1</v>
      </c>
      <c r="AB378">
        <f t="shared" si="82"/>
        <v>0</v>
      </c>
      <c r="AC378">
        <f t="shared" si="83"/>
        <v>0</v>
      </c>
      <c r="AD378">
        <f t="shared" si="84"/>
        <v>0</v>
      </c>
      <c r="AE378">
        <f t="shared" si="85"/>
        <v>0</v>
      </c>
      <c r="AF378" s="38" t="str">
        <f t="shared" si="86"/>
        <v>SRSA</v>
      </c>
      <c r="AG378" s="38">
        <f t="shared" si="87"/>
        <v>0</v>
      </c>
      <c r="AH378" s="38">
        <f t="shared" si="88"/>
        <v>0</v>
      </c>
      <c r="AI378">
        <f t="shared" si="89"/>
        <v>1</v>
      </c>
      <c r="AJ378">
        <f t="shared" si="90"/>
        <v>0</v>
      </c>
      <c r="AK378">
        <f t="shared" si="91"/>
        <v>0</v>
      </c>
      <c r="AL378">
        <f t="shared" si="92"/>
        <v>0</v>
      </c>
      <c r="AM378">
        <f t="shared" si="93"/>
        <v>0</v>
      </c>
      <c r="AN378">
        <f t="shared" si="94"/>
        <v>0</v>
      </c>
      <c r="AO378">
        <f t="shared" si="95"/>
        <v>0</v>
      </c>
    </row>
    <row r="379" spans="1:41" ht="12.75">
      <c r="A379">
        <v>3024780</v>
      </c>
      <c r="B379">
        <v>635</v>
      </c>
      <c r="C379" t="s">
        <v>780</v>
      </c>
      <c r="D379" t="s">
        <v>781</v>
      </c>
      <c r="E379" t="s">
        <v>782</v>
      </c>
      <c r="F379" s="35">
        <v>59082</v>
      </c>
      <c r="G379" s="3" t="s">
        <v>44</v>
      </c>
      <c r="H379">
        <v>4069326704</v>
      </c>
      <c r="I379" s="4">
        <v>7</v>
      </c>
      <c r="J379" s="4" t="s">
        <v>45</v>
      </c>
      <c r="K379" t="s">
        <v>46</v>
      </c>
      <c r="L379" s="36"/>
      <c r="M379" s="36">
        <v>5</v>
      </c>
      <c r="N379" s="36" t="s">
        <v>45</v>
      </c>
      <c r="O379" s="36" t="s">
        <v>45</v>
      </c>
      <c r="P379" s="37">
        <v>14.285714286</v>
      </c>
      <c r="Q379" t="s">
        <v>46</v>
      </c>
      <c r="R379" t="s">
        <v>46</v>
      </c>
      <c r="S379" t="s">
        <v>45</v>
      </c>
      <c r="T379" t="s">
        <v>46</v>
      </c>
      <c r="U379" s="36"/>
      <c r="V379" s="36">
        <v>1004</v>
      </c>
      <c r="W379" s="36">
        <v>0</v>
      </c>
      <c r="X379" s="36">
        <v>29</v>
      </c>
      <c r="Y379" s="36">
        <v>545</v>
      </c>
      <c r="Z379">
        <f t="shared" si="80"/>
        <v>1</v>
      </c>
      <c r="AA379">
        <f t="shared" si="81"/>
        <v>1</v>
      </c>
      <c r="AB379">
        <f t="shared" si="82"/>
        <v>0</v>
      </c>
      <c r="AC379">
        <f t="shared" si="83"/>
        <v>0</v>
      </c>
      <c r="AD379">
        <f t="shared" si="84"/>
        <v>0</v>
      </c>
      <c r="AE379">
        <f t="shared" si="85"/>
        <v>0</v>
      </c>
      <c r="AF379" s="38" t="str">
        <f t="shared" si="86"/>
        <v>SRSA</v>
      </c>
      <c r="AG379" s="38">
        <f t="shared" si="87"/>
        <v>0</v>
      </c>
      <c r="AH379" s="38">
        <f t="shared" si="88"/>
        <v>0</v>
      </c>
      <c r="AI379">
        <f t="shared" si="89"/>
        <v>1</v>
      </c>
      <c r="AJ379">
        <f t="shared" si="90"/>
        <v>0</v>
      </c>
      <c r="AK379">
        <f t="shared" si="91"/>
        <v>0</v>
      </c>
      <c r="AL379">
        <f t="shared" si="92"/>
        <v>0</v>
      </c>
      <c r="AM379">
        <f t="shared" si="93"/>
        <v>0</v>
      </c>
      <c r="AN379">
        <f t="shared" si="94"/>
        <v>0</v>
      </c>
      <c r="AO379">
        <f t="shared" si="95"/>
        <v>0</v>
      </c>
    </row>
    <row r="380" spans="1:41" ht="12.75">
      <c r="A380">
        <v>3024810</v>
      </c>
      <c r="B380">
        <v>357</v>
      </c>
      <c r="C380" t="s">
        <v>783</v>
      </c>
      <c r="D380" t="s">
        <v>784</v>
      </c>
      <c r="E380" t="s">
        <v>660</v>
      </c>
      <c r="F380" s="35">
        <v>59714</v>
      </c>
      <c r="G380" s="3" t="s">
        <v>44</v>
      </c>
      <c r="H380">
        <v>4063884275</v>
      </c>
      <c r="I380" s="4">
        <v>7</v>
      </c>
      <c r="J380" s="4" t="s">
        <v>45</v>
      </c>
      <c r="K380" t="s">
        <v>46</v>
      </c>
      <c r="L380" s="36"/>
      <c r="M380" s="36">
        <v>11</v>
      </c>
      <c r="N380" s="36" t="s">
        <v>46</v>
      </c>
      <c r="O380" s="36" t="s">
        <v>45</v>
      </c>
      <c r="P380" s="37">
        <v>7.1428571429</v>
      </c>
      <c r="Q380" t="s">
        <v>46</v>
      </c>
      <c r="R380" t="s">
        <v>46</v>
      </c>
      <c r="S380" t="s">
        <v>45</v>
      </c>
      <c r="T380" t="s">
        <v>46</v>
      </c>
      <c r="U380" s="36"/>
      <c r="V380" s="36">
        <v>1641</v>
      </c>
      <c r="W380" s="36">
        <v>0</v>
      </c>
      <c r="X380" s="36">
        <v>46</v>
      </c>
      <c r="Y380" s="36">
        <v>578</v>
      </c>
      <c r="Z380">
        <f t="shared" si="80"/>
        <v>1</v>
      </c>
      <c r="AA380">
        <f t="shared" si="81"/>
        <v>1</v>
      </c>
      <c r="AB380">
        <f t="shared" si="82"/>
        <v>0</v>
      </c>
      <c r="AC380">
        <f t="shared" si="83"/>
        <v>0</v>
      </c>
      <c r="AD380">
        <f t="shared" si="84"/>
        <v>0</v>
      </c>
      <c r="AE380">
        <f t="shared" si="85"/>
        <v>0</v>
      </c>
      <c r="AF380" s="38" t="str">
        <f t="shared" si="86"/>
        <v>SRSA</v>
      </c>
      <c r="AG380" s="38">
        <f t="shared" si="87"/>
        <v>0</v>
      </c>
      <c r="AH380" s="38">
        <f t="shared" si="88"/>
        <v>0</v>
      </c>
      <c r="AI380">
        <f t="shared" si="89"/>
        <v>1</v>
      </c>
      <c r="AJ380">
        <f t="shared" si="90"/>
        <v>0</v>
      </c>
      <c r="AK380">
        <f t="shared" si="91"/>
        <v>0</v>
      </c>
      <c r="AL380">
        <f t="shared" si="92"/>
        <v>0</v>
      </c>
      <c r="AM380">
        <f t="shared" si="93"/>
        <v>0</v>
      </c>
      <c r="AN380">
        <f t="shared" si="94"/>
        <v>0</v>
      </c>
      <c r="AO380">
        <f t="shared" si="95"/>
        <v>0</v>
      </c>
    </row>
    <row r="381" spans="1:41" ht="12.75">
      <c r="A381">
        <v>3006110</v>
      </c>
      <c r="B381">
        <v>481</v>
      </c>
      <c r="C381" t="s">
        <v>238</v>
      </c>
      <c r="D381" t="s">
        <v>239</v>
      </c>
      <c r="E381" t="s">
        <v>240</v>
      </c>
      <c r="F381" s="35">
        <v>59865</v>
      </c>
      <c r="G381" s="3">
        <v>1540</v>
      </c>
      <c r="H381">
        <v>4067454420</v>
      </c>
      <c r="I381" s="4">
        <v>7</v>
      </c>
      <c r="J381" s="4" t="s">
        <v>45</v>
      </c>
      <c r="K381" t="s">
        <v>46</v>
      </c>
      <c r="L381" s="36"/>
      <c r="M381" s="36">
        <v>509</v>
      </c>
      <c r="N381" s="36" t="s">
        <v>46</v>
      </c>
      <c r="O381" s="36" t="s">
        <v>45</v>
      </c>
      <c r="P381" s="37">
        <v>33.569405099</v>
      </c>
      <c r="Q381" t="s">
        <v>45</v>
      </c>
      <c r="R381" t="s">
        <v>46</v>
      </c>
      <c r="S381" t="s">
        <v>45</v>
      </c>
      <c r="T381" t="s">
        <v>46</v>
      </c>
      <c r="U381" s="36"/>
      <c r="V381" s="36">
        <v>88479</v>
      </c>
      <c r="W381" s="36">
        <v>11709</v>
      </c>
      <c r="X381" s="36">
        <v>10343</v>
      </c>
      <c r="Y381" s="36">
        <v>6705</v>
      </c>
      <c r="Z381">
        <f t="shared" si="80"/>
        <v>1</v>
      </c>
      <c r="AA381">
        <f t="shared" si="81"/>
        <v>1</v>
      </c>
      <c r="AB381">
        <f t="shared" si="82"/>
        <v>0</v>
      </c>
      <c r="AC381">
        <f t="shared" si="83"/>
        <v>0</v>
      </c>
      <c r="AD381">
        <f t="shared" si="84"/>
        <v>0</v>
      </c>
      <c r="AE381">
        <f t="shared" si="85"/>
        <v>0</v>
      </c>
      <c r="AF381" s="38" t="str">
        <f t="shared" si="86"/>
        <v>SRSA</v>
      </c>
      <c r="AG381" s="38">
        <f t="shared" si="87"/>
        <v>0</v>
      </c>
      <c r="AH381" s="38">
        <f t="shared" si="88"/>
        <v>0</v>
      </c>
      <c r="AI381">
        <f t="shared" si="89"/>
        <v>1</v>
      </c>
      <c r="AJ381">
        <f t="shared" si="90"/>
        <v>1</v>
      </c>
      <c r="AK381" t="str">
        <f t="shared" si="91"/>
        <v>Initial</v>
      </c>
      <c r="AL381" t="str">
        <f t="shared" si="92"/>
        <v>SRSA</v>
      </c>
      <c r="AM381">
        <f t="shared" si="93"/>
        <v>0</v>
      </c>
      <c r="AN381">
        <f t="shared" si="94"/>
        <v>0</v>
      </c>
      <c r="AO381">
        <f t="shared" si="95"/>
        <v>0</v>
      </c>
    </row>
    <row r="382" spans="1:41" ht="12.75">
      <c r="A382">
        <v>3024930</v>
      </c>
      <c r="B382">
        <v>582</v>
      </c>
      <c r="C382" t="s">
        <v>785</v>
      </c>
      <c r="D382" t="s">
        <v>786</v>
      </c>
      <c r="E382" t="s">
        <v>787</v>
      </c>
      <c r="F382" s="35">
        <v>59866</v>
      </c>
      <c r="G382" s="3" t="s">
        <v>44</v>
      </c>
      <c r="H382">
        <v>4066492311</v>
      </c>
      <c r="I382" s="4">
        <v>7</v>
      </c>
      <c r="J382" s="4" t="s">
        <v>45</v>
      </c>
      <c r="K382" t="s">
        <v>46</v>
      </c>
      <c r="L382" s="36"/>
      <c r="M382" s="36">
        <v>176</v>
      </c>
      <c r="N382" s="36" t="s">
        <v>45</v>
      </c>
      <c r="O382" s="36" t="s">
        <v>45</v>
      </c>
      <c r="P382" s="37">
        <v>25.837320574</v>
      </c>
      <c r="Q382" t="s">
        <v>45</v>
      </c>
      <c r="R382" t="s">
        <v>46</v>
      </c>
      <c r="S382" t="s">
        <v>45</v>
      </c>
      <c r="T382" t="s">
        <v>46</v>
      </c>
      <c r="U382" s="36"/>
      <c r="V382" s="36">
        <v>27454</v>
      </c>
      <c r="W382" s="36">
        <v>4085</v>
      </c>
      <c r="X382" s="36">
        <v>3848</v>
      </c>
      <c r="Y382" s="36">
        <v>2279</v>
      </c>
      <c r="Z382">
        <f t="shared" si="80"/>
        <v>1</v>
      </c>
      <c r="AA382">
        <f t="shared" si="81"/>
        <v>1</v>
      </c>
      <c r="AB382">
        <f t="shared" si="82"/>
        <v>0</v>
      </c>
      <c r="AC382">
        <f t="shared" si="83"/>
        <v>0</v>
      </c>
      <c r="AD382">
        <f t="shared" si="84"/>
        <v>0</v>
      </c>
      <c r="AE382">
        <f t="shared" si="85"/>
        <v>0</v>
      </c>
      <c r="AF382" s="38" t="str">
        <f t="shared" si="86"/>
        <v>SRSA</v>
      </c>
      <c r="AG382" s="38">
        <f t="shared" si="87"/>
        <v>0</v>
      </c>
      <c r="AH382" s="38">
        <f t="shared" si="88"/>
        <v>0</v>
      </c>
      <c r="AI382">
        <f t="shared" si="89"/>
        <v>1</v>
      </c>
      <c r="AJ382">
        <f t="shared" si="90"/>
        <v>1</v>
      </c>
      <c r="AK382" t="str">
        <f t="shared" si="91"/>
        <v>Initial</v>
      </c>
      <c r="AL382" t="str">
        <f t="shared" si="92"/>
        <v>SRSA</v>
      </c>
      <c r="AM382">
        <f t="shared" si="93"/>
        <v>0</v>
      </c>
      <c r="AN382">
        <f t="shared" si="94"/>
        <v>0</v>
      </c>
      <c r="AO382">
        <f t="shared" si="95"/>
        <v>0</v>
      </c>
    </row>
    <row r="383" spans="1:41" ht="12.75">
      <c r="A383">
        <v>3024990</v>
      </c>
      <c r="B383">
        <v>464</v>
      </c>
      <c r="C383" t="s">
        <v>788</v>
      </c>
      <c r="D383" t="s">
        <v>789</v>
      </c>
      <c r="E383" t="s">
        <v>790</v>
      </c>
      <c r="F383" s="35">
        <v>59479</v>
      </c>
      <c r="G383" s="3" t="s">
        <v>44</v>
      </c>
      <c r="H383">
        <v>4065662265</v>
      </c>
      <c r="I383" s="4">
        <v>7</v>
      </c>
      <c r="J383" s="4" t="s">
        <v>45</v>
      </c>
      <c r="K383" t="s">
        <v>46</v>
      </c>
      <c r="L383" s="36"/>
      <c r="M383" s="36">
        <v>134</v>
      </c>
      <c r="N383" s="36" t="s">
        <v>45</v>
      </c>
      <c r="O383" s="36" t="s">
        <v>45</v>
      </c>
      <c r="P383" s="37">
        <v>27.35042735</v>
      </c>
      <c r="Q383" t="s">
        <v>45</v>
      </c>
      <c r="R383" t="s">
        <v>45</v>
      </c>
      <c r="S383" t="s">
        <v>45</v>
      </c>
      <c r="T383" t="s">
        <v>46</v>
      </c>
      <c r="U383" s="36"/>
      <c r="V383" s="36">
        <v>12856</v>
      </c>
      <c r="W383" s="36">
        <v>1532</v>
      </c>
      <c r="X383" s="36">
        <v>1789</v>
      </c>
      <c r="Y383" s="36">
        <v>1713</v>
      </c>
      <c r="Z383">
        <f t="shared" si="80"/>
        <v>1</v>
      </c>
      <c r="AA383">
        <f t="shared" si="81"/>
        <v>1</v>
      </c>
      <c r="AB383">
        <f t="shared" si="82"/>
        <v>0</v>
      </c>
      <c r="AC383">
        <f t="shared" si="83"/>
        <v>0</v>
      </c>
      <c r="AD383">
        <f t="shared" si="84"/>
        <v>0</v>
      </c>
      <c r="AE383">
        <f t="shared" si="85"/>
        <v>0</v>
      </c>
      <c r="AF383" s="38" t="str">
        <f t="shared" si="86"/>
        <v>SRSA</v>
      </c>
      <c r="AG383" s="38">
        <f t="shared" si="87"/>
        <v>0</v>
      </c>
      <c r="AH383" s="38">
        <f t="shared" si="88"/>
        <v>0</v>
      </c>
      <c r="AI383">
        <f t="shared" si="89"/>
        <v>1</v>
      </c>
      <c r="AJ383">
        <f t="shared" si="90"/>
        <v>1</v>
      </c>
      <c r="AK383" t="str">
        <f t="shared" si="91"/>
        <v>Initial</v>
      </c>
      <c r="AL383" t="str">
        <f t="shared" si="92"/>
        <v>SRSA</v>
      </c>
      <c r="AM383">
        <f t="shared" si="93"/>
        <v>0</v>
      </c>
      <c r="AN383">
        <f t="shared" si="94"/>
        <v>0</v>
      </c>
      <c r="AO383">
        <f t="shared" si="95"/>
        <v>0</v>
      </c>
    </row>
    <row r="384" spans="1:41" ht="12.75">
      <c r="A384">
        <v>3025020</v>
      </c>
      <c r="B384">
        <v>732</v>
      </c>
      <c r="C384" t="s">
        <v>791</v>
      </c>
      <c r="D384" t="s">
        <v>792</v>
      </c>
      <c r="E384" t="s">
        <v>585</v>
      </c>
      <c r="F384" s="35">
        <v>59870</v>
      </c>
      <c r="G384" s="3" t="s">
        <v>44</v>
      </c>
      <c r="H384">
        <v>4067775481</v>
      </c>
      <c r="I384" s="4">
        <v>7</v>
      </c>
      <c r="J384" s="4" t="s">
        <v>45</v>
      </c>
      <c r="K384" t="s">
        <v>46</v>
      </c>
      <c r="L384" s="36"/>
      <c r="M384" s="36">
        <v>581</v>
      </c>
      <c r="N384" s="36" t="s">
        <v>46</v>
      </c>
      <c r="O384" s="36" t="s">
        <v>45</v>
      </c>
      <c r="P384" s="37">
        <v>16.209476309</v>
      </c>
      <c r="Q384" t="s">
        <v>46</v>
      </c>
      <c r="R384" t="s">
        <v>46</v>
      </c>
      <c r="S384" t="s">
        <v>45</v>
      </c>
      <c r="T384" t="s">
        <v>46</v>
      </c>
      <c r="U384" s="36"/>
      <c r="V384" s="36">
        <v>52406</v>
      </c>
      <c r="W384" s="36">
        <v>5993</v>
      </c>
      <c r="X384" s="36">
        <v>7028</v>
      </c>
      <c r="Y384" s="36">
        <v>6418</v>
      </c>
      <c r="Z384">
        <f t="shared" si="80"/>
        <v>1</v>
      </c>
      <c r="AA384">
        <f t="shared" si="81"/>
        <v>1</v>
      </c>
      <c r="AB384">
        <f t="shared" si="82"/>
        <v>0</v>
      </c>
      <c r="AC384">
        <f t="shared" si="83"/>
        <v>0</v>
      </c>
      <c r="AD384">
        <f t="shared" si="84"/>
        <v>0</v>
      </c>
      <c r="AE384">
        <f t="shared" si="85"/>
        <v>0</v>
      </c>
      <c r="AF384" s="38" t="str">
        <f t="shared" si="86"/>
        <v>SRSA</v>
      </c>
      <c r="AG384" s="38">
        <f t="shared" si="87"/>
        <v>0</v>
      </c>
      <c r="AH384" s="38">
        <f t="shared" si="88"/>
        <v>0</v>
      </c>
      <c r="AI384">
        <f t="shared" si="89"/>
        <v>1</v>
      </c>
      <c r="AJ384">
        <f t="shared" si="90"/>
        <v>0</v>
      </c>
      <c r="AK384">
        <f t="shared" si="91"/>
        <v>0</v>
      </c>
      <c r="AL384">
        <f t="shared" si="92"/>
        <v>0</v>
      </c>
      <c r="AM384">
        <f t="shared" si="93"/>
        <v>0</v>
      </c>
      <c r="AN384">
        <f t="shared" si="94"/>
        <v>0</v>
      </c>
      <c r="AO384">
        <f t="shared" si="95"/>
        <v>0</v>
      </c>
    </row>
    <row r="385" spans="1:41" ht="12.75">
      <c r="A385">
        <v>3025050</v>
      </c>
      <c r="B385">
        <v>733</v>
      </c>
      <c r="C385" t="s">
        <v>793</v>
      </c>
      <c r="D385" t="s">
        <v>792</v>
      </c>
      <c r="E385" t="s">
        <v>585</v>
      </c>
      <c r="F385" s="35">
        <v>59870</v>
      </c>
      <c r="G385" s="3" t="s">
        <v>44</v>
      </c>
      <c r="H385">
        <v>4067775481</v>
      </c>
      <c r="I385" s="4">
        <v>7</v>
      </c>
      <c r="J385" s="4" t="s">
        <v>45</v>
      </c>
      <c r="K385" t="s">
        <v>46</v>
      </c>
      <c r="L385" s="36"/>
      <c r="M385" s="36">
        <v>427</v>
      </c>
      <c r="N385" s="36" t="s">
        <v>46</v>
      </c>
      <c r="O385" s="36" t="s">
        <v>45</v>
      </c>
      <c r="P385" s="37">
        <v>15.430861723</v>
      </c>
      <c r="Q385" t="s">
        <v>46</v>
      </c>
      <c r="R385" t="s">
        <v>46</v>
      </c>
      <c r="S385" t="s">
        <v>45</v>
      </c>
      <c r="T385" t="s">
        <v>46</v>
      </c>
      <c r="U385" s="36"/>
      <c r="V385" s="36">
        <v>17475</v>
      </c>
      <c r="W385" s="36">
        <v>1103</v>
      </c>
      <c r="X385" s="36">
        <v>2655</v>
      </c>
      <c r="Y385" s="36">
        <v>3918</v>
      </c>
      <c r="Z385">
        <f t="shared" si="80"/>
        <v>1</v>
      </c>
      <c r="AA385">
        <f t="shared" si="81"/>
        <v>1</v>
      </c>
      <c r="AB385">
        <f t="shared" si="82"/>
        <v>0</v>
      </c>
      <c r="AC385">
        <f t="shared" si="83"/>
        <v>0</v>
      </c>
      <c r="AD385">
        <f t="shared" si="84"/>
        <v>0</v>
      </c>
      <c r="AE385">
        <f t="shared" si="85"/>
        <v>0</v>
      </c>
      <c r="AF385" s="38" t="str">
        <f t="shared" si="86"/>
        <v>SRSA</v>
      </c>
      <c r="AG385" s="38">
        <f t="shared" si="87"/>
        <v>0</v>
      </c>
      <c r="AH385" s="38">
        <f t="shared" si="88"/>
        <v>0</v>
      </c>
      <c r="AI385">
        <f t="shared" si="89"/>
        <v>1</v>
      </c>
      <c r="AJ385">
        <f t="shared" si="90"/>
        <v>0</v>
      </c>
      <c r="AK385">
        <f t="shared" si="91"/>
        <v>0</v>
      </c>
      <c r="AL385">
        <f t="shared" si="92"/>
        <v>0</v>
      </c>
      <c r="AM385">
        <f t="shared" si="93"/>
        <v>0</v>
      </c>
      <c r="AN385">
        <f t="shared" si="94"/>
        <v>0</v>
      </c>
      <c r="AO385">
        <f t="shared" si="95"/>
        <v>0</v>
      </c>
    </row>
    <row r="386" spans="1:41" ht="12.75">
      <c r="A386">
        <v>3024300</v>
      </c>
      <c r="B386">
        <v>1225</v>
      </c>
      <c r="C386" t="s">
        <v>775</v>
      </c>
      <c r="D386" t="s">
        <v>776</v>
      </c>
      <c r="E386" t="s">
        <v>777</v>
      </c>
      <c r="F386" s="35">
        <v>59477</v>
      </c>
      <c r="G386" s="3" t="s">
        <v>44</v>
      </c>
      <c r="H386">
        <v>4062645110</v>
      </c>
      <c r="I386" s="4">
        <v>4</v>
      </c>
      <c r="J386" s="4" t="s">
        <v>46</v>
      </c>
      <c r="K386" t="s">
        <v>46</v>
      </c>
      <c r="L386" s="36" t="s">
        <v>45</v>
      </c>
      <c r="M386" s="36">
        <v>234</v>
      </c>
      <c r="N386" s="36" t="s">
        <v>46</v>
      </c>
      <c r="O386" s="36" t="s">
        <v>45</v>
      </c>
      <c r="P386" s="37">
        <v>16.426512968</v>
      </c>
      <c r="Q386" t="s">
        <v>46</v>
      </c>
      <c r="R386" t="s">
        <v>46</v>
      </c>
      <c r="S386" t="s">
        <v>46</v>
      </c>
      <c r="T386" t="s">
        <v>46</v>
      </c>
      <c r="U386" s="36"/>
      <c r="V386" s="36">
        <v>19055</v>
      </c>
      <c r="W386" s="36">
        <v>1916</v>
      </c>
      <c r="X386" s="36">
        <v>2578</v>
      </c>
      <c r="Y386" s="36">
        <v>2476</v>
      </c>
      <c r="Z386">
        <f t="shared" si="80"/>
        <v>1</v>
      </c>
      <c r="AA386">
        <f t="shared" si="81"/>
        <v>1</v>
      </c>
      <c r="AB386">
        <f t="shared" si="82"/>
        <v>0</v>
      </c>
      <c r="AC386">
        <f t="shared" si="83"/>
        <v>0</v>
      </c>
      <c r="AD386">
        <f t="shared" si="84"/>
        <v>0</v>
      </c>
      <c r="AE386">
        <f t="shared" si="85"/>
        <v>0</v>
      </c>
      <c r="AF386" s="38" t="str">
        <f t="shared" si="86"/>
        <v>SRSA</v>
      </c>
      <c r="AG386" s="38">
        <f t="shared" si="87"/>
        <v>0</v>
      </c>
      <c r="AH386" s="38">
        <f t="shared" si="88"/>
        <v>0</v>
      </c>
      <c r="AI386">
        <f t="shared" si="89"/>
        <v>0</v>
      </c>
      <c r="AJ386">
        <f t="shared" si="90"/>
        <v>0</v>
      </c>
      <c r="AK386">
        <f t="shared" si="91"/>
        <v>0</v>
      </c>
      <c r="AL386">
        <f t="shared" si="92"/>
        <v>0</v>
      </c>
      <c r="AM386">
        <f t="shared" si="93"/>
        <v>0</v>
      </c>
      <c r="AN386">
        <f t="shared" si="94"/>
        <v>0</v>
      </c>
      <c r="AO386">
        <f t="shared" si="95"/>
        <v>0</v>
      </c>
    </row>
    <row r="387" spans="1:41" ht="12.75">
      <c r="A387">
        <v>3025320</v>
      </c>
      <c r="B387">
        <v>903</v>
      </c>
      <c r="C387" t="s">
        <v>798</v>
      </c>
      <c r="D387" t="s">
        <v>799</v>
      </c>
      <c r="E387" t="s">
        <v>800</v>
      </c>
      <c r="F387" s="35">
        <v>59482</v>
      </c>
      <c r="G387" s="3" t="s">
        <v>44</v>
      </c>
      <c r="H387">
        <v>4069377366</v>
      </c>
      <c r="I387" s="4">
        <v>7</v>
      </c>
      <c r="J387" s="4" t="s">
        <v>45</v>
      </c>
      <c r="K387" t="s">
        <v>46</v>
      </c>
      <c r="L387" s="36"/>
      <c r="M387" s="36">
        <v>264</v>
      </c>
      <c r="N387" s="36" t="s">
        <v>45</v>
      </c>
      <c r="O387" s="36" t="s">
        <v>45</v>
      </c>
      <c r="P387" s="37">
        <v>21.875</v>
      </c>
      <c r="Q387" t="s">
        <v>45</v>
      </c>
      <c r="R387" t="s">
        <v>45</v>
      </c>
      <c r="S387" t="s">
        <v>45</v>
      </c>
      <c r="T387" t="s">
        <v>46</v>
      </c>
      <c r="U387" s="36"/>
      <c r="V387" s="36">
        <v>17846</v>
      </c>
      <c r="W387" s="36">
        <v>1989</v>
      </c>
      <c r="X387" s="36">
        <v>2646</v>
      </c>
      <c r="Y387" s="36">
        <v>2795</v>
      </c>
      <c r="Z387">
        <f t="shared" si="80"/>
        <v>1</v>
      </c>
      <c r="AA387">
        <f t="shared" si="81"/>
        <v>1</v>
      </c>
      <c r="AB387">
        <f t="shared" si="82"/>
        <v>0</v>
      </c>
      <c r="AC387">
        <f t="shared" si="83"/>
        <v>0</v>
      </c>
      <c r="AD387">
        <f t="shared" si="84"/>
        <v>0</v>
      </c>
      <c r="AE387">
        <f t="shared" si="85"/>
        <v>0</v>
      </c>
      <c r="AF387" s="38" t="str">
        <f t="shared" si="86"/>
        <v>SRSA</v>
      </c>
      <c r="AG387" s="38">
        <f t="shared" si="87"/>
        <v>0</v>
      </c>
      <c r="AH387" s="38">
        <f t="shared" si="88"/>
        <v>0</v>
      </c>
      <c r="AI387">
        <f t="shared" si="89"/>
        <v>1</v>
      </c>
      <c r="AJ387">
        <f t="shared" si="90"/>
        <v>1</v>
      </c>
      <c r="AK387" t="str">
        <f t="shared" si="91"/>
        <v>Initial</v>
      </c>
      <c r="AL387" t="str">
        <f t="shared" si="92"/>
        <v>SRSA</v>
      </c>
      <c r="AM387">
        <f t="shared" si="93"/>
        <v>0</v>
      </c>
      <c r="AN387">
        <f t="shared" si="94"/>
        <v>0</v>
      </c>
      <c r="AO387">
        <f t="shared" si="95"/>
        <v>0</v>
      </c>
    </row>
    <row r="388" spans="1:41" ht="12.75">
      <c r="A388">
        <v>3025380</v>
      </c>
      <c r="B388">
        <v>594</v>
      </c>
      <c r="C388" t="s">
        <v>801</v>
      </c>
      <c r="D388" t="s">
        <v>802</v>
      </c>
      <c r="E388" t="s">
        <v>803</v>
      </c>
      <c r="F388" s="35">
        <v>59836</v>
      </c>
      <c r="G388" s="3" t="s">
        <v>44</v>
      </c>
      <c r="H388">
        <v>4062445685</v>
      </c>
      <c r="I388" s="4">
        <v>7</v>
      </c>
      <c r="J388" s="4" t="s">
        <v>45</v>
      </c>
      <c r="K388" t="s">
        <v>46</v>
      </c>
      <c r="L388" s="36"/>
      <c r="M388" s="36">
        <v>8</v>
      </c>
      <c r="N388" s="36" t="s">
        <v>46</v>
      </c>
      <c r="O388" s="36" t="s">
        <v>45</v>
      </c>
      <c r="P388" s="37">
        <v>6.25</v>
      </c>
      <c r="Q388" t="s">
        <v>46</v>
      </c>
      <c r="R388" t="s">
        <v>46</v>
      </c>
      <c r="S388" t="s">
        <v>45</v>
      </c>
      <c r="T388" t="s">
        <v>46</v>
      </c>
      <c r="U388" s="36"/>
      <c r="V388" s="36">
        <v>1741</v>
      </c>
      <c r="W388" s="36">
        <v>0</v>
      </c>
      <c r="X388" s="36">
        <v>46</v>
      </c>
      <c r="Y388" s="36">
        <v>582</v>
      </c>
      <c r="Z388">
        <f t="shared" si="80"/>
        <v>1</v>
      </c>
      <c r="AA388">
        <f t="shared" si="81"/>
        <v>1</v>
      </c>
      <c r="AB388">
        <f t="shared" si="82"/>
        <v>0</v>
      </c>
      <c r="AC388">
        <f t="shared" si="83"/>
        <v>0</v>
      </c>
      <c r="AD388">
        <f t="shared" si="84"/>
        <v>0</v>
      </c>
      <c r="AE388">
        <f t="shared" si="85"/>
        <v>0</v>
      </c>
      <c r="AF388" s="38" t="str">
        <f t="shared" si="86"/>
        <v>SRSA</v>
      </c>
      <c r="AG388" s="38">
        <f t="shared" si="87"/>
        <v>0</v>
      </c>
      <c r="AH388" s="38">
        <f t="shared" si="88"/>
        <v>0</v>
      </c>
      <c r="AI388">
        <f t="shared" si="89"/>
        <v>1</v>
      </c>
      <c r="AJ388">
        <f t="shared" si="90"/>
        <v>0</v>
      </c>
      <c r="AK388">
        <f t="shared" si="91"/>
        <v>0</v>
      </c>
      <c r="AL388">
        <f t="shared" si="92"/>
        <v>0</v>
      </c>
      <c r="AM388">
        <f t="shared" si="93"/>
        <v>0</v>
      </c>
      <c r="AN388">
        <f t="shared" si="94"/>
        <v>0</v>
      </c>
      <c r="AO388">
        <f t="shared" si="95"/>
        <v>0</v>
      </c>
    </row>
    <row r="389" spans="1:41" ht="12.75">
      <c r="A389">
        <v>3025470</v>
      </c>
      <c r="B389">
        <v>579</v>
      </c>
      <c r="C389" t="s">
        <v>804</v>
      </c>
      <c r="D389" t="s">
        <v>447</v>
      </c>
      <c r="E389" t="s">
        <v>805</v>
      </c>
      <c r="F389" s="35">
        <v>59872</v>
      </c>
      <c r="G389" s="3" t="s">
        <v>44</v>
      </c>
      <c r="H389">
        <v>4068223600</v>
      </c>
      <c r="I389" s="4">
        <v>7</v>
      </c>
      <c r="J389" s="4" t="s">
        <v>45</v>
      </c>
      <c r="K389" t="s">
        <v>46</v>
      </c>
      <c r="L389" s="36"/>
      <c r="M389" s="36">
        <v>377</v>
      </c>
      <c r="N389" s="36" t="s">
        <v>45</v>
      </c>
      <c r="O389" s="36" t="s">
        <v>45</v>
      </c>
      <c r="P389" s="37">
        <v>18.292682927</v>
      </c>
      <c r="Q389" t="s">
        <v>46</v>
      </c>
      <c r="R389" t="s">
        <v>45</v>
      </c>
      <c r="S389" t="s">
        <v>45</v>
      </c>
      <c r="T389" t="s">
        <v>46</v>
      </c>
      <c r="U389" s="36"/>
      <c r="V389" s="36">
        <v>33449</v>
      </c>
      <c r="W389" s="36">
        <v>4274</v>
      </c>
      <c r="X389" s="36">
        <v>4632</v>
      </c>
      <c r="Y389" s="36">
        <v>4017</v>
      </c>
      <c r="Z389">
        <f aca="true" t="shared" si="96" ref="Z389:Z448">IF(OR(J389="YES",L389="YES"),1,0)</f>
        <v>1</v>
      </c>
      <c r="AA389">
        <f aca="true" t="shared" si="97" ref="AA389:AA448">IF(OR(M389&lt;600,N389="YES"),1,0)</f>
        <v>1</v>
      </c>
      <c r="AB389">
        <f aca="true" t="shared" si="98" ref="AB389:AB448">IF(AND(OR(J389="YES",L389="YES"),(Z389=0)),"Trouble",0)</f>
        <v>0</v>
      </c>
      <c r="AC389">
        <f aca="true" t="shared" si="99" ref="AC389:AC448">IF(AND(OR(M389&lt;600,N389="YES"),(AA389=0)),"Trouble",0)</f>
        <v>0</v>
      </c>
      <c r="AD389">
        <f aca="true" t="shared" si="100" ref="AD389:AD448">IF(AND(AND(J389="NO",L389="NO"),(O389="YES")),"Trouble",0)</f>
        <v>0</v>
      </c>
      <c r="AE389">
        <f aca="true" t="shared" si="101" ref="AE389:AE448">IF(AND(AND(M389&gt;=600,N389="NO"),(O389="YES")),"Trouble",0)</f>
        <v>0</v>
      </c>
      <c r="AF389" s="38" t="str">
        <f aca="true" t="shared" si="102" ref="AF389:AF448">IF(AND(Z389=1,AA389=1),"SRSA",0)</f>
        <v>SRSA</v>
      </c>
      <c r="AG389" s="38">
        <f aca="true" t="shared" si="103" ref="AG389:AG448">IF(AND(AF389=0,O389="YES"),"Trouble",0)</f>
        <v>0</v>
      </c>
      <c r="AH389" s="38">
        <f aca="true" t="shared" si="104" ref="AH389:AH448">IF(AND(AF389="SRSA",O389="NO"),"Trouble",0)</f>
        <v>0</v>
      </c>
      <c r="AI389">
        <f aca="true" t="shared" si="105" ref="AI389:AI448">IF(S389="YES",1,0)</f>
        <v>1</v>
      </c>
      <c r="AJ389">
        <f aca="true" t="shared" si="106" ref="AJ389:AJ448">IF(P389&gt;=20,1,0)</f>
        <v>0</v>
      </c>
      <c r="AK389">
        <f aca="true" t="shared" si="107" ref="AK389:AK448">IF(AND(AI389=1,AJ389=1),"Initial",0)</f>
        <v>0</v>
      </c>
      <c r="AL389">
        <f aca="true" t="shared" si="108" ref="AL389:AL448">IF(AND(AF389="SRSA",AK389="Initial"),"SRSA",0)</f>
        <v>0</v>
      </c>
      <c r="AM389">
        <f aca="true" t="shared" si="109" ref="AM389:AM448">IF(AND(AK389="Initial",AL389=0),"RLIS",0)</f>
        <v>0</v>
      </c>
      <c r="AN389">
        <f aca="true" t="shared" si="110" ref="AN389:AN448">IF(AND(AM389=0,U389="YES"),"Trouble",0)</f>
        <v>0</v>
      </c>
      <c r="AO389">
        <f aca="true" t="shared" si="111" ref="AO389:AO448">IF(AND(U389="NO",AM389="RLIS"),"Trouble",0)</f>
        <v>0</v>
      </c>
    </row>
    <row r="390" spans="1:41" ht="12.75">
      <c r="A390">
        <v>3015930</v>
      </c>
      <c r="B390">
        <v>486</v>
      </c>
      <c r="C390" t="s">
        <v>545</v>
      </c>
      <c r="D390" t="s">
        <v>546</v>
      </c>
      <c r="E390" t="s">
        <v>547</v>
      </c>
      <c r="F390" s="35">
        <v>59911</v>
      </c>
      <c r="G390" s="3" t="s">
        <v>44</v>
      </c>
      <c r="H390">
        <v>4068862374</v>
      </c>
      <c r="I390" s="4">
        <v>7</v>
      </c>
      <c r="J390" s="4" t="s">
        <v>45</v>
      </c>
      <c r="K390" t="s">
        <v>46</v>
      </c>
      <c r="L390" s="36"/>
      <c r="M390" s="36">
        <v>8</v>
      </c>
      <c r="N390" s="36" t="s">
        <v>46</v>
      </c>
      <c r="O390" s="36" t="s">
        <v>45</v>
      </c>
      <c r="P390" s="37">
        <v>7.1428571429</v>
      </c>
      <c r="Q390" t="s">
        <v>46</v>
      </c>
      <c r="R390" t="s">
        <v>45</v>
      </c>
      <c r="S390" t="s">
        <v>45</v>
      </c>
      <c r="T390" t="s">
        <v>46</v>
      </c>
      <c r="U390" s="36"/>
      <c r="V390" s="36">
        <v>3699</v>
      </c>
      <c r="W390" s="36">
        <v>511</v>
      </c>
      <c r="X390" s="36">
        <v>400</v>
      </c>
      <c r="Y390" s="36">
        <v>627</v>
      </c>
      <c r="Z390">
        <f t="shared" si="96"/>
        <v>1</v>
      </c>
      <c r="AA390">
        <f t="shared" si="97"/>
        <v>1</v>
      </c>
      <c r="AB390">
        <f t="shared" si="98"/>
        <v>0</v>
      </c>
      <c r="AC390">
        <f t="shared" si="99"/>
        <v>0</v>
      </c>
      <c r="AD390">
        <f t="shared" si="100"/>
        <v>0</v>
      </c>
      <c r="AE390">
        <f t="shared" si="101"/>
        <v>0</v>
      </c>
      <c r="AF390" s="38" t="str">
        <f t="shared" si="102"/>
        <v>SRSA</v>
      </c>
      <c r="AG390" s="38">
        <f t="shared" si="103"/>
        <v>0</v>
      </c>
      <c r="AH390" s="38">
        <f t="shared" si="104"/>
        <v>0</v>
      </c>
      <c r="AI390">
        <f t="shared" si="105"/>
        <v>1</v>
      </c>
      <c r="AJ390">
        <f t="shared" si="106"/>
        <v>0</v>
      </c>
      <c r="AK390">
        <f t="shared" si="107"/>
        <v>0</v>
      </c>
      <c r="AL390">
        <f t="shared" si="108"/>
        <v>0</v>
      </c>
      <c r="AM390">
        <f t="shared" si="109"/>
        <v>0</v>
      </c>
      <c r="AN390">
        <f t="shared" si="110"/>
        <v>0</v>
      </c>
      <c r="AO390">
        <f t="shared" si="111"/>
        <v>0</v>
      </c>
    </row>
    <row r="391" spans="1:41" ht="12.75">
      <c r="A391">
        <v>3025500</v>
      </c>
      <c r="B391">
        <v>309</v>
      </c>
      <c r="C391" t="s">
        <v>806</v>
      </c>
      <c r="D391" t="s">
        <v>807</v>
      </c>
      <c r="E391" t="s">
        <v>160</v>
      </c>
      <c r="F391" s="35">
        <v>59911</v>
      </c>
      <c r="G391" s="3" t="s">
        <v>44</v>
      </c>
      <c r="H391">
        <v>4068374528</v>
      </c>
      <c r="I391" s="4">
        <v>7</v>
      </c>
      <c r="J391" s="4" t="s">
        <v>45</v>
      </c>
      <c r="K391" t="s">
        <v>46</v>
      </c>
      <c r="L391" s="36"/>
      <c r="M391" s="36">
        <v>140</v>
      </c>
      <c r="N391" s="36" t="s">
        <v>46</v>
      </c>
      <c r="O391" s="36" t="s">
        <v>45</v>
      </c>
      <c r="P391" s="37">
        <v>19.811320755</v>
      </c>
      <c r="Q391" t="s">
        <v>46</v>
      </c>
      <c r="R391" t="s">
        <v>46</v>
      </c>
      <c r="S391" t="s">
        <v>45</v>
      </c>
      <c r="T391" t="s">
        <v>46</v>
      </c>
      <c r="U391" s="36"/>
      <c r="V391" s="36">
        <v>13192</v>
      </c>
      <c r="W391" s="36">
        <v>1531</v>
      </c>
      <c r="X391" s="36">
        <v>1710</v>
      </c>
      <c r="Y391" s="36">
        <v>1451</v>
      </c>
      <c r="Z391">
        <f t="shared" si="96"/>
        <v>1</v>
      </c>
      <c r="AA391">
        <f t="shared" si="97"/>
        <v>1</v>
      </c>
      <c r="AB391">
        <f t="shared" si="98"/>
        <v>0</v>
      </c>
      <c r="AC391">
        <f t="shared" si="99"/>
        <v>0</v>
      </c>
      <c r="AD391">
        <f t="shared" si="100"/>
        <v>0</v>
      </c>
      <c r="AE391">
        <f t="shared" si="101"/>
        <v>0</v>
      </c>
      <c r="AF391" s="38" t="str">
        <f t="shared" si="102"/>
        <v>SRSA</v>
      </c>
      <c r="AG391" s="38">
        <f t="shared" si="103"/>
        <v>0</v>
      </c>
      <c r="AH391" s="38">
        <f t="shared" si="104"/>
        <v>0</v>
      </c>
      <c r="AI391">
        <f t="shared" si="105"/>
        <v>1</v>
      </c>
      <c r="AJ391">
        <f t="shared" si="106"/>
        <v>0</v>
      </c>
      <c r="AK391">
        <f t="shared" si="107"/>
        <v>0</v>
      </c>
      <c r="AL391">
        <f t="shared" si="108"/>
        <v>0</v>
      </c>
      <c r="AM391">
        <f t="shared" si="109"/>
        <v>0</v>
      </c>
      <c r="AN391">
        <f t="shared" si="110"/>
        <v>0</v>
      </c>
      <c r="AO391">
        <f t="shared" si="111"/>
        <v>0</v>
      </c>
    </row>
    <row r="392" spans="1:41" ht="12.75">
      <c r="A392">
        <v>3025530</v>
      </c>
      <c r="B392">
        <v>596</v>
      </c>
      <c r="C392" t="s">
        <v>808</v>
      </c>
      <c r="D392" t="s">
        <v>809</v>
      </c>
      <c r="E392" t="s">
        <v>810</v>
      </c>
      <c r="F392" s="35">
        <v>59826</v>
      </c>
      <c r="G392" s="3" t="s">
        <v>44</v>
      </c>
      <c r="H392">
        <v>4067542320</v>
      </c>
      <c r="I392" s="4">
        <v>7</v>
      </c>
      <c r="J392" s="4" t="s">
        <v>45</v>
      </c>
      <c r="K392" t="s">
        <v>46</v>
      </c>
      <c r="L392" s="36"/>
      <c r="M392" s="36">
        <v>43</v>
      </c>
      <c r="N392" s="36" t="s">
        <v>46</v>
      </c>
      <c r="O392" s="36" t="s">
        <v>45</v>
      </c>
      <c r="P392" s="37">
        <v>16.666666667</v>
      </c>
      <c r="Q392" t="s">
        <v>46</v>
      </c>
      <c r="R392" t="s">
        <v>46</v>
      </c>
      <c r="S392" t="s">
        <v>45</v>
      </c>
      <c r="T392" t="s">
        <v>46</v>
      </c>
      <c r="U392" s="36"/>
      <c r="V392" s="36">
        <v>5183</v>
      </c>
      <c r="W392" s="36">
        <v>557</v>
      </c>
      <c r="X392" s="36">
        <v>683</v>
      </c>
      <c r="Y392" s="36">
        <v>857</v>
      </c>
      <c r="Z392">
        <f t="shared" si="96"/>
        <v>1</v>
      </c>
      <c r="AA392">
        <f t="shared" si="97"/>
        <v>1</v>
      </c>
      <c r="AB392">
        <f t="shared" si="98"/>
        <v>0</v>
      </c>
      <c r="AC392">
        <f t="shared" si="99"/>
        <v>0</v>
      </c>
      <c r="AD392">
        <f t="shared" si="100"/>
        <v>0</v>
      </c>
      <c r="AE392">
        <f t="shared" si="101"/>
        <v>0</v>
      </c>
      <c r="AF392" s="38" t="str">
        <f t="shared" si="102"/>
        <v>SRSA</v>
      </c>
      <c r="AG392" s="38">
        <f t="shared" si="103"/>
        <v>0</v>
      </c>
      <c r="AH392" s="38">
        <f t="shared" si="104"/>
        <v>0</v>
      </c>
      <c r="AI392">
        <f t="shared" si="105"/>
        <v>1</v>
      </c>
      <c r="AJ392">
        <f t="shared" si="106"/>
        <v>0</v>
      </c>
      <c r="AK392">
        <f t="shared" si="107"/>
        <v>0</v>
      </c>
      <c r="AL392">
        <f t="shared" si="108"/>
        <v>0</v>
      </c>
      <c r="AM392">
        <f t="shared" si="109"/>
        <v>0</v>
      </c>
      <c r="AN392">
        <f t="shared" si="110"/>
        <v>0</v>
      </c>
      <c r="AO392">
        <f t="shared" si="111"/>
        <v>0</v>
      </c>
    </row>
    <row r="393" spans="1:41" ht="12.75">
      <c r="A393">
        <v>3025560</v>
      </c>
      <c r="B393">
        <v>882</v>
      </c>
      <c r="C393" t="s">
        <v>811</v>
      </c>
      <c r="D393" t="s">
        <v>812</v>
      </c>
      <c r="E393" t="s">
        <v>157</v>
      </c>
      <c r="F393" s="35">
        <v>59011</v>
      </c>
      <c r="G393" s="3" t="s">
        <v>44</v>
      </c>
      <c r="H393">
        <v>4069325993</v>
      </c>
      <c r="I393" s="4">
        <v>7</v>
      </c>
      <c r="J393" s="4" t="s">
        <v>45</v>
      </c>
      <c r="K393" t="s">
        <v>46</v>
      </c>
      <c r="L393" s="36"/>
      <c r="M393" s="36">
        <v>177</v>
      </c>
      <c r="N393" s="36" t="s">
        <v>45</v>
      </c>
      <c r="O393" s="36" t="s">
        <v>45</v>
      </c>
      <c r="P393" s="37">
        <v>12</v>
      </c>
      <c r="Q393" t="s">
        <v>46</v>
      </c>
      <c r="R393" t="s">
        <v>46</v>
      </c>
      <c r="S393" t="s">
        <v>45</v>
      </c>
      <c r="T393" t="s">
        <v>46</v>
      </c>
      <c r="U393" s="36"/>
      <c r="V393" s="36">
        <v>7896</v>
      </c>
      <c r="W393" s="36">
        <v>635</v>
      </c>
      <c r="X393" s="36">
        <v>1285</v>
      </c>
      <c r="Y393" s="36">
        <v>1721</v>
      </c>
      <c r="Z393">
        <f t="shared" si="96"/>
        <v>1</v>
      </c>
      <c r="AA393">
        <f t="shared" si="97"/>
        <v>1</v>
      </c>
      <c r="AB393">
        <f t="shared" si="98"/>
        <v>0</v>
      </c>
      <c r="AC393">
        <f t="shared" si="99"/>
        <v>0</v>
      </c>
      <c r="AD393">
        <f t="shared" si="100"/>
        <v>0</v>
      </c>
      <c r="AE393">
        <f t="shared" si="101"/>
        <v>0</v>
      </c>
      <c r="AF393" s="38" t="str">
        <f t="shared" si="102"/>
        <v>SRSA</v>
      </c>
      <c r="AG393" s="38">
        <f t="shared" si="103"/>
        <v>0</v>
      </c>
      <c r="AH393" s="38">
        <f t="shared" si="104"/>
        <v>0</v>
      </c>
      <c r="AI393">
        <f t="shared" si="105"/>
        <v>1</v>
      </c>
      <c r="AJ393">
        <f t="shared" si="106"/>
        <v>0</v>
      </c>
      <c r="AK393">
        <f t="shared" si="107"/>
        <v>0</v>
      </c>
      <c r="AL393">
        <f t="shared" si="108"/>
        <v>0</v>
      </c>
      <c r="AM393">
        <f t="shared" si="109"/>
        <v>0</v>
      </c>
      <c r="AN393">
        <f t="shared" si="110"/>
        <v>0</v>
      </c>
      <c r="AO393">
        <f t="shared" si="111"/>
        <v>0</v>
      </c>
    </row>
    <row r="394" spans="1:41" ht="12.75">
      <c r="A394">
        <v>3025800</v>
      </c>
      <c r="B394">
        <v>532</v>
      </c>
      <c r="C394" t="s">
        <v>813</v>
      </c>
      <c r="D394" t="s">
        <v>814</v>
      </c>
      <c r="E394" t="s">
        <v>237</v>
      </c>
      <c r="F394" s="35">
        <v>59935</v>
      </c>
      <c r="G394" s="3" t="s">
        <v>44</v>
      </c>
      <c r="H394">
        <v>4062955293</v>
      </c>
      <c r="I394" s="4">
        <v>7</v>
      </c>
      <c r="J394" s="4" t="s">
        <v>45</v>
      </c>
      <c r="K394" t="s">
        <v>46</v>
      </c>
      <c r="L394" s="36"/>
      <c r="M394" s="36">
        <v>9</v>
      </c>
      <c r="N394" s="36" t="s">
        <v>45</v>
      </c>
      <c r="O394" s="36" t="s">
        <v>45</v>
      </c>
      <c r="P394" s="37">
        <v>29.166666667</v>
      </c>
      <c r="Q394" t="s">
        <v>45</v>
      </c>
      <c r="R394" t="s">
        <v>46</v>
      </c>
      <c r="S394" t="s">
        <v>45</v>
      </c>
      <c r="T394" t="s">
        <v>46</v>
      </c>
      <c r="U394" s="36"/>
      <c r="V394" s="36">
        <v>1856</v>
      </c>
      <c r="W394" s="36">
        <v>87</v>
      </c>
      <c r="X394" s="36">
        <v>116</v>
      </c>
      <c r="Y394" s="36">
        <v>566</v>
      </c>
      <c r="Z394">
        <f t="shared" si="96"/>
        <v>1</v>
      </c>
      <c r="AA394">
        <f t="shared" si="97"/>
        <v>1</v>
      </c>
      <c r="AB394">
        <f t="shared" si="98"/>
        <v>0</v>
      </c>
      <c r="AC394">
        <f t="shared" si="99"/>
        <v>0</v>
      </c>
      <c r="AD394">
        <f t="shared" si="100"/>
        <v>0</v>
      </c>
      <c r="AE394">
        <f t="shared" si="101"/>
        <v>0</v>
      </c>
      <c r="AF394" s="38" t="str">
        <f t="shared" si="102"/>
        <v>SRSA</v>
      </c>
      <c r="AG394" s="38">
        <f t="shared" si="103"/>
        <v>0</v>
      </c>
      <c r="AH394" s="38">
        <f t="shared" si="104"/>
        <v>0</v>
      </c>
      <c r="AI394">
        <f t="shared" si="105"/>
        <v>1</v>
      </c>
      <c r="AJ394">
        <f t="shared" si="106"/>
        <v>1</v>
      </c>
      <c r="AK394" t="str">
        <f t="shared" si="107"/>
        <v>Initial</v>
      </c>
      <c r="AL394" t="str">
        <f t="shared" si="108"/>
        <v>SRSA</v>
      </c>
      <c r="AM394">
        <f t="shared" si="109"/>
        <v>0</v>
      </c>
      <c r="AN394">
        <f t="shared" si="110"/>
        <v>0</v>
      </c>
      <c r="AO394">
        <f t="shared" si="111"/>
        <v>0</v>
      </c>
    </row>
    <row r="395" spans="1:41" ht="12.75">
      <c r="A395">
        <v>3025890</v>
      </c>
      <c r="B395">
        <v>593</v>
      </c>
      <c r="C395" t="s">
        <v>815</v>
      </c>
      <c r="D395" t="s">
        <v>816</v>
      </c>
      <c r="E395" t="s">
        <v>326</v>
      </c>
      <c r="F395" s="35">
        <v>59804</v>
      </c>
      <c r="G395" s="3" t="s">
        <v>44</v>
      </c>
      <c r="H395">
        <v>4065499239</v>
      </c>
      <c r="I395" s="4">
        <v>7</v>
      </c>
      <c r="J395" s="4" t="s">
        <v>45</v>
      </c>
      <c r="K395" t="s">
        <v>45</v>
      </c>
      <c r="L395" s="36"/>
      <c r="M395" s="36">
        <v>405</v>
      </c>
      <c r="N395" s="36" t="s">
        <v>46</v>
      </c>
      <c r="O395" s="36" t="s">
        <v>45</v>
      </c>
      <c r="P395" s="37">
        <v>1.8947368421</v>
      </c>
      <c r="Q395" t="s">
        <v>46</v>
      </c>
      <c r="R395" t="s">
        <v>46</v>
      </c>
      <c r="S395" t="s">
        <v>45</v>
      </c>
      <c r="T395" t="s">
        <v>45</v>
      </c>
      <c r="U395" s="36"/>
      <c r="V395" s="36">
        <v>32074</v>
      </c>
      <c r="W395" s="36">
        <v>3167</v>
      </c>
      <c r="X395" s="36">
        <v>4233</v>
      </c>
      <c r="Y395" s="36">
        <v>4328</v>
      </c>
      <c r="Z395">
        <f t="shared" si="96"/>
        <v>1</v>
      </c>
      <c r="AA395">
        <f t="shared" si="97"/>
        <v>1</v>
      </c>
      <c r="AB395">
        <f t="shared" si="98"/>
        <v>0</v>
      </c>
      <c r="AC395">
        <f t="shared" si="99"/>
        <v>0</v>
      </c>
      <c r="AD395">
        <f t="shared" si="100"/>
        <v>0</v>
      </c>
      <c r="AE395">
        <f t="shared" si="101"/>
        <v>0</v>
      </c>
      <c r="AF395" s="38" t="str">
        <f t="shared" si="102"/>
        <v>SRSA</v>
      </c>
      <c r="AG395" s="38">
        <f t="shared" si="103"/>
        <v>0</v>
      </c>
      <c r="AH395" s="38">
        <f t="shared" si="104"/>
        <v>0</v>
      </c>
      <c r="AI395">
        <f t="shared" si="105"/>
        <v>1</v>
      </c>
      <c r="AJ395">
        <f t="shared" si="106"/>
        <v>0</v>
      </c>
      <c r="AK395">
        <f t="shared" si="107"/>
        <v>0</v>
      </c>
      <c r="AL395">
        <f t="shared" si="108"/>
        <v>0</v>
      </c>
      <c r="AM395">
        <f t="shared" si="109"/>
        <v>0</v>
      </c>
      <c r="AN395">
        <f t="shared" si="110"/>
        <v>0</v>
      </c>
      <c r="AO395">
        <f t="shared" si="111"/>
        <v>0</v>
      </c>
    </row>
    <row r="396" spans="1:41" ht="12.75">
      <c r="A396">
        <v>3025950</v>
      </c>
      <c r="B396">
        <v>726</v>
      </c>
      <c r="C396" t="s">
        <v>817</v>
      </c>
      <c r="D396" t="s">
        <v>818</v>
      </c>
      <c r="E396" t="s">
        <v>819</v>
      </c>
      <c r="F396" s="35">
        <v>59349</v>
      </c>
      <c r="G396" s="3" t="s">
        <v>44</v>
      </c>
      <c r="H396">
        <v>4066355533</v>
      </c>
      <c r="I396" s="4">
        <v>7</v>
      </c>
      <c r="J396" s="4" t="s">
        <v>45</v>
      </c>
      <c r="K396" t="s">
        <v>46</v>
      </c>
      <c r="L396" s="36"/>
      <c r="M396" s="36">
        <v>177</v>
      </c>
      <c r="N396" s="36" t="s">
        <v>45</v>
      </c>
      <c r="O396" s="36" t="s">
        <v>45</v>
      </c>
      <c r="P396" s="37">
        <v>21.83908046</v>
      </c>
      <c r="Q396" t="s">
        <v>45</v>
      </c>
      <c r="R396" t="s">
        <v>45</v>
      </c>
      <c r="S396" t="s">
        <v>45</v>
      </c>
      <c r="T396" t="s">
        <v>46</v>
      </c>
      <c r="U396" s="36"/>
      <c r="V396" s="36">
        <v>16046</v>
      </c>
      <c r="W396" s="36">
        <v>2991</v>
      </c>
      <c r="X396" s="36">
        <v>3387</v>
      </c>
      <c r="Y396" s="36">
        <v>1877</v>
      </c>
      <c r="Z396">
        <f t="shared" si="96"/>
        <v>1</v>
      </c>
      <c r="AA396">
        <f t="shared" si="97"/>
        <v>1</v>
      </c>
      <c r="AB396">
        <f t="shared" si="98"/>
        <v>0</v>
      </c>
      <c r="AC396">
        <f t="shared" si="99"/>
        <v>0</v>
      </c>
      <c r="AD396">
        <f t="shared" si="100"/>
        <v>0</v>
      </c>
      <c r="AE396">
        <f t="shared" si="101"/>
        <v>0</v>
      </c>
      <c r="AF396" s="38" t="str">
        <f t="shared" si="102"/>
        <v>SRSA</v>
      </c>
      <c r="AG396" s="38">
        <f t="shared" si="103"/>
        <v>0</v>
      </c>
      <c r="AH396" s="38">
        <f t="shared" si="104"/>
        <v>0</v>
      </c>
      <c r="AI396">
        <f t="shared" si="105"/>
        <v>1</v>
      </c>
      <c r="AJ396">
        <f t="shared" si="106"/>
        <v>1</v>
      </c>
      <c r="AK396" t="str">
        <f t="shared" si="107"/>
        <v>Initial</v>
      </c>
      <c r="AL396" t="str">
        <f t="shared" si="108"/>
        <v>SRSA</v>
      </c>
      <c r="AM396">
        <f t="shared" si="109"/>
        <v>0</v>
      </c>
      <c r="AN396">
        <f t="shared" si="110"/>
        <v>0</v>
      </c>
      <c r="AO396">
        <f t="shared" si="111"/>
        <v>0</v>
      </c>
    </row>
    <row r="397" spans="1:41" ht="12.75">
      <c r="A397">
        <v>3026070</v>
      </c>
      <c r="B397">
        <v>804</v>
      </c>
      <c r="C397" t="s">
        <v>820</v>
      </c>
      <c r="D397" t="s">
        <v>749</v>
      </c>
      <c r="E397" t="s">
        <v>821</v>
      </c>
      <c r="F397" s="35">
        <v>59873</v>
      </c>
      <c r="G397" s="3" t="s">
        <v>44</v>
      </c>
      <c r="H397">
        <v>4068273323</v>
      </c>
      <c r="I397" s="4">
        <v>7</v>
      </c>
      <c r="J397" s="4" t="s">
        <v>45</v>
      </c>
      <c r="K397" t="s">
        <v>46</v>
      </c>
      <c r="L397" s="36"/>
      <c r="M397" s="36">
        <v>312</v>
      </c>
      <c r="N397" s="36" t="s">
        <v>45</v>
      </c>
      <c r="O397" s="36" t="s">
        <v>45</v>
      </c>
      <c r="P397" s="37">
        <v>16.020671835</v>
      </c>
      <c r="Q397" t="s">
        <v>46</v>
      </c>
      <c r="R397" t="s">
        <v>46</v>
      </c>
      <c r="S397" t="s">
        <v>45</v>
      </c>
      <c r="T397" t="s">
        <v>46</v>
      </c>
      <c r="U397" s="36"/>
      <c r="V397" s="36">
        <v>30434</v>
      </c>
      <c r="W397" s="36">
        <v>3553</v>
      </c>
      <c r="X397" s="36">
        <v>4020</v>
      </c>
      <c r="Y397" s="36">
        <v>3549</v>
      </c>
      <c r="Z397">
        <f t="shared" si="96"/>
        <v>1</v>
      </c>
      <c r="AA397">
        <f t="shared" si="97"/>
        <v>1</v>
      </c>
      <c r="AB397">
        <f t="shared" si="98"/>
        <v>0</v>
      </c>
      <c r="AC397">
        <f t="shared" si="99"/>
        <v>0</v>
      </c>
      <c r="AD397">
        <f t="shared" si="100"/>
        <v>0</v>
      </c>
      <c r="AE397">
        <f t="shared" si="101"/>
        <v>0</v>
      </c>
      <c r="AF397" s="38" t="str">
        <f t="shared" si="102"/>
        <v>SRSA</v>
      </c>
      <c r="AG397" s="38">
        <f t="shared" si="103"/>
        <v>0</v>
      </c>
      <c r="AH397" s="38">
        <f t="shared" si="104"/>
        <v>0</v>
      </c>
      <c r="AI397">
        <f t="shared" si="105"/>
        <v>1</v>
      </c>
      <c r="AJ397">
        <f t="shared" si="106"/>
        <v>0</v>
      </c>
      <c r="AK397">
        <f t="shared" si="107"/>
        <v>0</v>
      </c>
      <c r="AL397">
        <f t="shared" si="108"/>
        <v>0</v>
      </c>
      <c r="AM397">
        <f t="shared" si="109"/>
        <v>0</v>
      </c>
      <c r="AN397">
        <f t="shared" si="110"/>
        <v>0</v>
      </c>
      <c r="AO397">
        <f t="shared" si="111"/>
        <v>0</v>
      </c>
    </row>
    <row r="398" spans="1:41" ht="12.75">
      <c r="A398">
        <v>3026100</v>
      </c>
      <c r="B398">
        <v>805</v>
      </c>
      <c r="C398" t="s">
        <v>822</v>
      </c>
      <c r="D398" t="s">
        <v>749</v>
      </c>
      <c r="E398" t="s">
        <v>821</v>
      </c>
      <c r="F398" s="35">
        <v>59873</v>
      </c>
      <c r="G398" s="3" t="s">
        <v>44</v>
      </c>
      <c r="H398">
        <v>4068273323</v>
      </c>
      <c r="I398" s="4">
        <v>7</v>
      </c>
      <c r="J398" s="4" t="s">
        <v>45</v>
      </c>
      <c r="K398" t="s">
        <v>46</v>
      </c>
      <c r="L398" s="36"/>
      <c r="M398" s="36">
        <v>311</v>
      </c>
      <c r="N398" s="36" t="s">
        <v>45</v>
      </c>
      <c r="O398" s="36" t="s">
        <v>45</v>
      </c>
      <c r="P398" s="37">
        <v>23.560209424</v>
      </c>
      <c r="Q398" t="s">
        <v>45</v>
      </c>
      <c r="R398" t="s">
        <v>45</v>
      </c>
      <c r="S398" t="s">
        <v>45</v>
      </c>
      <c r="T398" t="s">
        <v>46</v>
      </c>
      <c r="U398" s="36"/>
      <c r="V398" s="36">
        <v>8173</v>
      </c>
      <c r="W398" s="36">
        <v>803</v>
      </c>
      <c r="X398" s="36">
        <v>1734</v>
      </c>
      <c r="Y398" s="36">
        <v>2082</v>
      </c>
      <c r="Z398">
        <f t="shared" si="96"/>
        <v>1</v>
      </c>
      <c r="AA398">
        <f t="shared" si="97"/>
        <v>1</v>
      </c>
      <c r="AB398">
        <f t="shared" si="98"/>
        <v>0</v>
      </c>
      <c r="AC398">
        <f t="shared" si="99"/>
        <v>0</v>
      </c>
      <c r="AD398">
        <f t="shared" si="100"/>
        <v>0</v>
      </c>
      <c r="AE398">
        <f t="shared" si="101"/>
        <v>0</v>
      </c>
      <c r="AF398" s="38" t="str">
        <f t="shared" si="102"/>
        <v>SRSA</v>
      </c>
      <c r="AG398" s="38">
        <f t="shared" si="103"/>
        <v>0</v>
      </c>
      <c r="AH398" s="38">
        <f t="shared" si="104"/>
        <v>0</v>
      </c>
      <c r="AI398">
        <f t="shared" si="105"/>
        <v>1</v>
      </c>
      <c r="AJ398">
        <f t="shared" si="106"/>
        <v>1</v>
      </c>
      <c r="AK398" t="str">
        <f t="shared" si="107"/>
        <v>Initial</v>
      </c>
      <c r="AL398" t="str">
        <f t="shared" si="108"/>
        <v>SRSA</v>
      </c>
      <c r="AM398">
        <f t="shared" si="109"/>
        <v>0</v>
      </c>
      <c r="AN398">
        <f t="shared" si="110"/>
        <v>0</v>
      </c>
      <c r="AO398">
        <f t="shared" si="111"/>
        <v>0</v>
      </c>
    </row>
    <row r="399" spans="1:41" ht="12.75">
      <c r="A399">
        <v>3026160</v>
      </c>
      <c r="B399">
        <v>360</v>
      </c>
      <c r="C399" t="s">
        <v>823</v>
      </c>
      <c r="D399" t="s">
        <v>824</v>
      </c>
      <c r="E399" t="s">
        <v>825</v>
      </c>
      <c r="F399" s="35">
        <v>59752</v>
      </c>
      <c r="G399" s="3" t="s">
        <v>44</v>
      </c>
      <c r="H399">
        <v>4062856830</v>
      </c>
      <c r="I399" s="4">
        <v>7</v>
      </c>
      <c r="J399" s="4" t="s">
        <v>45</v>
      </c>
      <c r="K399" t="s">
        <v>46</v>
      </c>
      <c r="L399" s="36"/>
      <c r="M399" s="36">
        <v>373</v>
      </c>
      <c r="N399" s="36" t="s">
        <v>46</v>
      </c>
      <c r="O399" s="36" t="s">
        <v>45</v>
      </c>
      <c r="P399" s="37">
        <v>6.9565217391</v>
      </c>
      <c r="Q399" t="s">
        <v>46</v>
      </c>
      <c r="R399" t="s">
        <v>46</v>
      </c>
      <c r="S399" t="s">
        <v>45</v>
      </c>
      <c r="T399" t="s">
        <v>46</v>
      </c>
      <c r="U399" s="36"/>
      <c r="V399" s="36">
        <v>21400</v>
      </c>
      <c r="W399" s="36">
        <v>1665</v>
      </c>
      <c r="X399" s="36">
        <v>2905</v>
      </c>
      <c r="Y399" s="36">
        <v>3590</v>
      </c>
      <c r="Z399">
        <f t="shared" si="96"/>
        <v>1</v>
      </c>
      <c r="AA399">
        <f t="shared" si="97"/>
        <v>1</v>
      </c>
      <c r="AB399">
        <f t="shared" si="98"/>
        <v>0</v>
      </c>
      <c r="AC399">
        <f t="shared" si="99"/>
        <v>0</v>
      </c>
      <c r="AD399">
        <f t="shared" si="100"/>
        <v>0</v>
      </c>
      <c r="AE399">
        <f t="shared" si="101"/>
        <v>0</v>
      </c>
      <c r="AF399" s="38" t="str">
        <f t="shared" si="102"/>
        <v>SRSA</v>
      </c>
      <c r="AG399" s="38">
        <f t="shared" si="103"/>
        <v>0</v>
      </c>
      <c r="AH399" s="38">
        <f t="shared" si="104"/>
        <v>0</v>
      </c>
      <c r="AI399">
        <f t="shared" si="105"/>
        <v>1</v>
      </c>
      <c r="AJ399">
        <f t="shared" si="106"/>
        <v>0</v>
      </c>
      <c r="AK399">
        <f t="shared" si="107"/>
        <v>0</v>
      </c>
      <c r="AL399">
        <f t="shared" si="108"/>
        <v>0</v>
      </c>
      <c r="AM399">
        <f t="shared" si="109"/>
        <v>0</v>
      </c>
      <c r="AN399">
        <f t="shared" si="110"/>
        <v>0</v>
      </c>
      <c r="AO399">
        <f t="shared" si="111"/>
        <v>0</v>
      </c>
    </row>
    <row r="400" spans="1:41" ht="12.75">
      <c r="A400">
        <v>3026190</v>
      </c>
      <c r="B400">
        <v>361</v>
      </c>
      <c r="C400" t="s">
        <v>826</v>
      </c>
      <c r="D400" t="s">
        <v>824</v>
      </c>
      <c r="E400" t="s">
        <v>825</v>
      </c>
      <c r="F400" s="35">
        <v>59752</v>
      </c>
      <c r="G400" s="3" t="s">
        <v>44</v>
      </c>
      <c r="H400">
        <v>4062856830</v>
      </c>
      <c r="I400" s="4">
        <v>7</v>
      </c>
      <c r="J400" s="4" t="s">
        <v>45</v>
      </c>
      <c r="K400" t="s">
        <v>46</v>
      </c>
      <c r="L400" s="36"/>
      <c r="M400" s="36">
        <v>154</v>
      </c>
      <c r="N400" s="36" t="s">
        <v>46</v>
      </c>
      <c r="O400" s="36" t="s">
        <v>45</v>
      </c>
      <c r="P400" s="37">
        <v>6.9620253165</v>
      </c>
      <c r="Q400" t="s">
        <v>46</v>
      </c>
      <c r="R400" t="s">
        <v>46</v>
      </c>
      <c r="S400" t="s">
        <v>45</v>
      </c>
      <c r="T400" t="s">
        <v>46</v>
      </c>
      <c r="U400" s="36"/>
      <c r="V400" s="36">
        <v>7190</v>
      </c>
      <c r="W400" s="36">
        <v>468</v>
      </c>
      <c r="X400" s="36">
        <v>1024</v>
      </c>
      <c r="Y400" s="36">
        <v>1369</v>
      </c>
      <c r="Z400">
        <f t="shared" si="96"/>
        <v>1</v>
      </c>
      <c r="AA400">
        <f t="shared" si="97"/>
        <v>1</v>
      </c>
      <c r="AB400">
        <f t="shared" si="98"/>
        <v>0</v>
      </c>
      <c r="AC400">
        <f t="shared" si="99"/>
        <v>0</v>
      </c>
      <c r="AD400">
        <f t="shared" si="100"/>
        <v>0</v>
      </c>
      <c r="AE400">
        <f t="shared" si="101"/>
        <v>0</v>
      </c>
      <c r="AF400" s="38" t="str">
        <f t="shared" si="102"/>
        <v>SRSA</v>
      </c>
      <c r="AG400" s="38">
        <f t="shared" si="103"/>
        <v>0</v>
      </c>
      <c r="AH400" s="38">
        <f t="shared" si="104"/>
        <v>0</v>
      </c>
      <c r="AI400">
        <f t="shared" si="105"/>
        <v>1</v>
      </c>
      <c r="AJ400">
        <f t="shared" si="106"/>
        <v>0</v>
      </c>
      <c r="AK400">
        <f t="shared" si="107"/>
        <v>0</v>
      </c>
      <c r="AL400">
        <f t="shared" si="108"/>
        <v>0</v>
      </c>
      <c r="AM400">
        <f t="shared" si="109"/>
        <v>0</v>
      </c>
      <c r="AN400">
        <f t="shared" si="110"/>
        <v>0</v>
      </c>
      <c r="AO400">
        <f t="shared" si="111"/>
        <v>0</v>
      </c>
    </row>
    <row r="401" spans="1:41" ht="12.75">
      <c r="A401">
        <v>3004980</v>
      </c>
      <c r="B401">
        <v>55</v>
      </c>
      <c r="C401" t="s">
        <v>197</v>
      </c>
      <c r="D401" t="s">
        <v>198</v>
      </c>
      <c r="E401" t="s">
        <v>199</v>
      </c>
      <c r="F401" s="35">
        <v>59644</v>
      </c>
      <c r="G401" s="3">
        <v>2215</v>
      </c>
      <c r="H401">
        <v>4062664971</v>
      </c>
      <c r="I401" s="4">
        <v>7</v>
      </c>
      <c r="J401" s="4" t="s">
        <v>45</v>
      </c>
      <c r="K401" t="s">
        <v>46</v>
      </c>
      <c r="L401" s="36"/>
      <c r="M401" s="36">
        <v>698</v>
      </c>
      <c r="N401" s="36" t="s">
        <v>45</v>
      </c>
      <c r="O401" s="36" t="s">
        <v>45</v>
      </c>
      <c r="P401" s="37">
        <v>16.425120773</v>
      </c>
      <c r="Q401" t="s">
        <v>46</v>
      </c>
      <c r="R401" t="s">
        <v>45</v>
      </c>
      <c r="S401" t="s">
        <v>45</v>
      </c>
      <c r="T401" t="s">
        <v>46</v>
      </c>
      <c r="U401" s="36"/>
      <c r="V401" s="36">
        <v>59769</v>
      </c>
      <c r="W401" s="36">
        <v>7548</v>
      </c>
      <c r="X401" s="36">
        <v>8593</v>
      </c>
      <c r="Y401" s="36">
        <v>7558</v>
      </c>
      <c r="Z401">
        <f t="shared" si="96"/>
        <v>1</v>
      </c>
      <c r="AA401">
        <f t="shared" si="97"/>
        <v>1</v>
      </c>
      <c r="AB401">
        <f t="shared" si="98"/>
        <v>0</v>
      </c>
      <c r="AC401">
        <f t="shared" si="99"/>
        <v>0</v>
      </c>
      <c r="AD401">
        <f t="shared" si="100"/>
        <v>0</v>
      </c>
      <c r="AE401">
        <f t="shared" si="101"/>
        <v>0</v>
      </c>
      <c r="AF401" s="38" t="str">
        <f t="shared" si="102"/>
        <v>SRSA</v>
      </c>
      <c r="AG401" s="38">
        <f t="shared" si="103"/>
        <v>0</v>
      </c>
      <c r="AH401" s="38">
        <f t="shared" si="104"/>
        <v>0</v>
      </c>
      <c r="AI401">
        <f t="shared" si="105"/>
        <v>1</v>
      </c>
      <c r="AJ401">
        <f t="shared" si="106"/>
        <v>0</v>
      </c>
      <c r="AK401">
        <f t="shared" si="107"/>
        <v>0</v>
      </c>
      <c r="AL401">
        <f t="shared" si="108"/>
        <v>0</v>
      </c>
      <c r="AM401">
        <f t="shared" si="109"/>
        <v>0</v>
      </c>
      <c r="AN401">
        <f t="shared" si="110"/>
        <v>0</v>
      </c>
      <c r="AO401">
        <f t="shared" si="111"/>
        <v>0</v>
      </c>
    </row>
    <row r="402" spans="1:41" ht="12.75">
      <c r="A402">
        <v>3026400</v>
      </c>
      <c r="B402">
        <v>177</v>
      </c>
      <c r="C402" t="s">
        <v>827</v>
      </c>
      <c r="D402" t="s">
        <v>57</v>
      </c>
      <c r="E402" t="s">
        <v>58</v>
      </c>
      <c r="F402" s="35">
        <v>59336</v>
      </c>
      <c r="G402" s="3">
        <v>9701</v>
      </c>
      <c r="H402">
        <v>4067725722</v>
      </c>
      <c r="I402" s="4">
        <v>7</v>
      </c>
      <c r="J402" s="4" t="s">
        <v>45</v>
      </c>
      <c r="K402" t="s">
        <v>46</v>
      </c>
      <c r="L402" s="36"/>
      <c r="M402" s="36">
        <v>3</v>
      </c>
      <c r="N402" s="36" t="s">
        <v>45</v>
      </c>
      <c r="O402" s="36" t="s">
        <v>45</v>
      </c>
      <c r="P402" s="37">
        <v>50</v>
      </c>
      <c r="Q402" t="s">
        <v>45</v>
      </c>
      <c r="R402" t="s">
        <v>46</v>
      </c>
      <c r="S402" t="s">
        <v>45</v>
      </c>
      <c r="T402" t="s">
        <v>46</v>
      </c>
      <c r="U402" s="36"/>
      <c r="V402" s="36">
        <v>1584</v>
      </c>
      <c r="W402" s="36">
        <v>0</v>
      </c>
      <c r="X402" s="36">
        <v>17</v>
      </c>
      <c r="Y402" s="36">
        <v>549</v>
      </c>
      <c r="Z402">
        <f t="shared" si="96"/>
        <v>1</v>
      </c>
      <c r="AA402">
        <f t="shared" si="97"/>
        <v>1</v>
      </c>
      <c r="AB402">
        <f t="shared" si="98"/>
        <v>0</v>
      </c>
      <c r="AC402">
        <f t="shared" si="99"/>
        <v>0</v>
      </c>
      <c r="AD402">
        <f t="shared" si="100"/>
        <v>0</v>
      </c>
      <c r="AE402">
        <f t="shared" si="101"/>
        <v>0</v>
      </c>
      <c r="AF402" s="38" t="str">
        <f t="shared" si="102"/>
        <v>SRSA</v>
      </c>
      <c r="AG402" s="38">
        <f t="shared" si="103"/>
        <v>0</v>
      </c>
      <c r="AH402" s="38">
        <f t="shared" si="104"/>
        <v>0</v>
      </c>
      <c r="AI402">
        <f t="shared" si="105"/>
        <v>1</v>
      </c>
      <c r="AJ402">
        <f t="shared" si="106"/>
        <v>1</v>
      </c>
      <c r="AK402" t="str">
        <f t="shared" si="107"/>
        <v>Initial</v>
      </c>
      <c r="AL402" t="str">
        <f t="shared" si="108"/>
        <v>SRSA</v>
      </c>
      <c r="AM402">
        <f t="shared" si="109"/>
        <v>0</v>
      </c>
      <c r="AN402">
        <f t="shared" si="110"/>
        <v>0</v>
      </c>
      <c r="AO402">
        <f t="shared" si="111"/>
        <v>0</v>
      </c>
    </row>
    <row r="403" spans="1:41" ht="12.75">
      <c r="A403">
        <v>3026460</v>
      </c>
      <c r="B403">
        <v>534</v>
      </c>
      <c r="C403" t="s">
        <v>828</v>
      </c>
      <c r="D403" t="s">
        <v>242</v>
      </c>
      <c r="E403" t="s">
        <v>829</v>
      </c>
      <c r="F403" s="35">
        <v>59934</v>
      </c>
      <c r="G403" s="3" t="s">
        <v>44</v>
      </c>
      <c r="H403">
        <v>4068824713</v>
      </c>
      <c r="I403" s="4">
        <v>7</v>
      </c>
      <c r="J403" s="4" t="s">
        <v>45</v>
      </c>
      <c r="K403" t="s">
        <v>46</v>
      </c>
      <c r="L403" s="36"/>
      <c r="M403" s="36">
        <v>50</v>
      </c>
      <c r="N403" s="36" t="s">
        <v>45</v>
      </c>
      <c r="O403" s="36" t="s">
        <v>45</v>
      </c>
      <c r="P403" s="37">
        <v>8.2191780822</v>
      </c>
      <c r="Q403" t="s">
        <v>46</v>
      </c>
      <c r="R403" t="s">
        <v>46</v>
      </c>
      <c r="S403" t="s">
        <v>45</v>
      </c>
      <c r="T403" t="s">
        <v>46</v>
      </c>
      <c r="U403" s="36"/>
      <c r="V403" s="36">
        <v>4413</v>
      </c>
      <c r="W403" s="36">
        <v>118</v>
      </c>
      <c r="X403" s="36">
        <v>336</v>
      </c>
      <c r="Y403" s="36">
        <v>791</v>
      </c>
      <c r="Z403">
        <f t="shared" si="96"/>
        <v>1</v>
      </c>
      <c r="AA403">
        <f t="shared" si="97"/>
        <v>1</v>
      </c>
      <c r="AB403">
        <f t="shared" si="98"/>
        <v>0</v>
      </c>
      <c r="AC403">
        <f t="shared" si="99"/>
        <v>0</v>
      </c>
      <c r="AD403">
        <f t="shared" si="100"/>
        <v>0</v>
      </c>
      <c r="AE403">
        <f t="shared" si="101"/>
        <v>0</v>
      </c>
      <c r="AF403" s="38" t="str">
        <f t="shared" si="102"/>
        <v>SRSA</v>
      </c>
      <c r="AG403" s="38">
        <f t="shared" si="103"/>
        <v>0</v>
      </c>
      <c r="AH403" s="38">
        <f t="shared" si="104"/>
        <v>0</v>
      </c>
      <c r="AI403">
        <f t="shared" si="105"/>
        <v>1</v>
      </c>
      <c r="AJ403">
        <f t="shared" si="106"/>
        <v>0</v>
      </c>
      <c r="AK403">
        <f t="shared" si="107"/>
        <v>0</v>
      </c>
      <c r="AL403">
        <f t="shared" si="108"/>
        <v>0</v>
      </c>
      <c r="AM403">
        <f t="shared" si="109"/>
        <v>0</v>
      </c>
      <c r="AN403">
        <f t="shared" si="110"/>
        <v>0</v>
      </c>
      <c r="AO403">
        <f t="shared" si="111"/>
        <v>0</v>
      </c>
    </row>
    <row r="404" spans="1:41" ht="12.75">
      <c r="A404">
        <v>3026490</v>
      </c>
      <c r="B404">
        <v>491</v>
      </c>
      <c r="C404" t="s">
        <v>830</v>
      </c>
      <c r="D404" t="s">
        <v>831</v>
      </c>
      <c r="E404" t="s">
        <v>832</v>
      </c>
      <c r="F404" s="35">
        <v>59633</v>
      </c>
      <c r="G404" s="3" t="s">
        <v>44</v>
      </c>
      <c r="H404">
        <v>4064586164</v>
      </c>
      <c r="I404" s="4">
        <v>7</v>
      </c>
      <c r="J404" s="4" t="s">
        <v>45</v>
      </c>
      <c r="K404" t="s">
        <v>46</v>
      </c>
      <c r="L404" s="36"/>
      <c r="M404" s="36">
        <v>6</v>
      </c>
      <c r="N404" s="36" t="s">
        <v>46</v>
      </c>
      <c r="O404" s="36" t="s">
        <v>45</v>
      </c>
      <c r="P404" s="37">
        <v>20</v>
      </c>
      <c r="Q404" t="s">
        <v>45</v>
      </c>
      <c r="R404" t="s">
        <v>46</v>
      </c>
      <c r="S404" t="s">
        <v>45</v>
      </c>
      <c r="T404" t="s">
        <v>46</v>
      </c>
      <c r="U404" s="36"/>
      <c r="V404" s="36">
        <v>20622</v>
      </c>
      <c r="W404" s="36">
        <v>4794</v>
      </c>
      <c r="X404" s="36">
        <v>3495</v>
      </c>
      <c r="Y404" s="36">
        <v>1025</v>
      </c>
      <c r="Z404">
        <f t="shared" si="96"/>
        <v>1</v>
      </c>
      <c r="AA404">
        <f t="shared" si="97"/>
        <v>1</v>
      </c>
      <c r="AB404">
        <f t="shared" si="98"/>
        <v>0</v>
      </c>
      <c r="AC404">
        <f t="shared" si="99"/>
        <v>0</v>
      </c>
      <c r="AD404">
        <f t="shared" si="100"/>
        <v>0</v>
      </c>
      <c r="AE404">
        <f t="shared" si="101"/>
        <v>0</v>
      </c>
      <c r="AF404" s="38" t="str">
        <f t="shared" si="102"/>
        <v>SRSA</v>
      </c>
      <c r="AG404" s="38">
        <f t="shared" si="103"/>
        <v>0</v>
      </c>
      <c r="AH404" s="38">
        <f t="shared" si="104"/>
        <v>0</v>
      </c>
      <c r="AI404">
        <f t="shared" si="105"/>
        <v>1</v>
      </c>
      <c r="AJ404">
        <f t="shared" si="106"/>
        <v>1</v>
      </c>
      <c r="AK404" t="str">
        <f t="shared" si="107"/>
        <v>Initial</v>
      </c>
      <c r="AL404" t="str">
        <f t="shared" si="108"/>
        <v>SRSA</v>
      </c>
      <c r="AM404">
        <f t="shared" si="109"/>
        <v>0</v>
      </c>
      <c r="AN404">
        <f t="shared" si="110"/>
        <v>0</v>
      </c>
      <c r="AO404">
        <f t="shared" si="111"/>
        <v>0</v>
      </c>
    </row>
    <row r="405" spans="1:41" ht="12.75">
      <c r="A405">
        <v>3026520</v>
      </c>
      <c r="B405">
        <v>807</v>
      </c>
      <c r="C405" t="s">
        <v>833</v>
      </c>
      <c r="D405" t="s">
        <v>834</v>
      </c>
      <c r="E405" t="s">
        <v>835</v>
      </c>
      <c r="F405" s="35">
        <v>59874</v>
      </c>
      <c r="G405" s="3" t="s">
        <v>44</v>
      </c>
      <c r="H405">
        <v>4068273629</v>
      </c>
      <c r="I405" s="4">
        <v>7</v>
      </c>
      <c r="J405" s="4" t="s">
        <v>45</v>
      </c>
      <c r="K405" t="s">
        <v>46</v>
      </c>
      <c r="L405" s="36"/>
      <c r="M405" s="36">
        <v>69</v>
      </c>
      <c r="N405" s="36" t="s">
        <v>45</v>
      </c>
      <c r="O405" s="36" t="s">
        <v>45</v>
      </c>
      <c r="P405" s="37">
        <v>30.708661417</v>
      </c>
      <c r="Q405" t="s">
        <v>45</v>
      </c>
      <c r="R405" t="s">
        <v>46</v>
      </c>
      <c r="S405" t="s">
        <v>45</v>
      </c>
      <c r="T405" t="s">
        <v>46</v>
      </c>
      <c r="U405" s="36"/>
      <c r="V405" s="36">
        <v>24731</v>
      </c>
      <c r="W405" s="36">
        <v>3821</v>
      </c>
      <c r="X405" s="36">
        <v>2629</v>
      </c>
      <c r="Y405" s="36">
        <v>1463</v>
      </c>
      <c r="Z405">
        <f t="shared" si="96"/>
        <v>1</v>
      </c>
      <c r="AA405">
        <f t="shared" si="97"/>
        <v>1</v>
      </c>
      <c r="AB405">
        <f t="shared" si="98"/>
        <v>0</v>
      </c>
      <c r="AC405">
        <f t="shared" si="99"/>
        <v>0</v>
      </c>
      <c r="AD405">
        <f t="shared" si="100"/>
        <v>0</v>
      </c>
      <c r="AE405">
        <f t="shared" si="101"/>
        <v>0</v>
      </c>
      <c r="AF405" s="38" t="str">
        <f t="shared" si="102"/>
        <v>SRSA</v>
      </c>
      <c r="AG405" s="38">
        <f t="shared" si="103"/>
        <v>0</v>
      </c>
      <c r="AH405" s="38">
        <f t="shared" si="104"/>
        <v>0</v>
      </c>
      <c r="AI405">
        <f t="shared" si="105"/>
        <v>1</v>
      </c>
      <c r="AJ405">
        <f t="shared" si="106"/>
        <v>1</v>
      </c>
      <c r="AK405" t="str">
        <f t="shared" si="107"/>
        <v>Initial</v>
      </c>
      <c r="AL405" t="str">
        <f t="shared" si="108"/>
        <v>SRSA</v>
      </c>
      <c r="AM405">
        <f t="shared" si="109"/>
        <v>0</v>
      </c>
      <c r="AN405">
        <f t="shared" si="110"/>
        <v>0</v>
      </c>
      <c r="AO405">
        <f t="shared" si="111"/>
        <v>0</v>
      </c>
    </row>
    <row r="406" spans="1:41" ht="12.75">
      <c r="A406">
        <v>3026550</v>
      </c>
      <c r="B406">
        <v>519</v>
      </c>
      <c r="C406" t="s">
        <v>836</v>
      </c>
      <c r="D406" t="s">
        <v>837</v>
      </c>
      <c r="E406" t="s">
        <v>237</v>
      </c>
      <c r="F406" s="35">
        <v>59935</v>
      </c>
      <c r="G406" s="3" t="s">
        <v>44</v>
      </c>
      <c r="H406">
        <v>4062954606</v>
      </c>
      <c r="I406" s="4">
        <v>7</v>
      </c>
      <c r="J406" s="4" t="s">
        <v>45</v>
      </c>
      <c r="K406" t="s">
        <v>46</v>
      </c>
      <c r="L406" s="36"/>
      <c r="M406" s="36">
        <v>298</v>
      </c>
      <c r="N406" s="36" t="s">
        <v>45</v>
      </c>
      <c r="O406" s="36" t="s">
        <v>45</v>
      </c>
      <c r="P406" s="37">
        <v>31.969309463</v>
      </c>
      <c r="Q406" t="s">
        <v>45</v>
      </c>
      <c r="R406" t="s">
        <v>46</v>
      </c>
      <c r="S406" t="s">
        <v>45</v>
      </c>
      <c r="T406" t="s">
        <v>46</v>
      </c>
      <c r="U406" s="36"/>
      <c r="V406" s="36">
        <v>42642</v>
      </c>
      <c r="W406" s="36">
        <v>5521</v>
      </c>
      <c r="X406" s="36">
        <v>5133</v>
      </c>
      <c r="Y406" s="36">
        <v>3615</v>
      </c>
      <c r="Z406">
        <f t="shared" si="96"/>
        <v>1</v>
      </c>
      <c r="AA406">
        <f t="shared" si="97"/>
        <v>1</v>
      </c>
      <c r="AB406">
        <f t="shared" si="98"/>
        <v>0</v>
      </c>
      <c r="AC406">
        <f t="shared" si="99"/>
        <v>0</v>
      </c>
      <c r="AD406">
        <f t="shared" si="100"/>
        <v>0</v>
      </c>
      <c r="AE406">
        <f t="shared" si="101"/>
        <v>0</v>
      </c>
      <c r="AF406" s="38" t="str">
        <f t="shared" si="102"/>
        <v>SRSA</v>
      </c>
      <c r="AG406" s="38">
        <f t="shared" si="103"/>
        <v>0</v>
      </c>
      <c r="AH406" s="38">
        <f t="shared" si="104"/>
        <v>0</v>
      </c>
      <c r="AI406">
        <f t="shared" si="105"/>
        <v>1</v>
      </c>
      <c r="AJ406">
        <f t="shared" si="106"/>
        <v>1</v>
      </c>
      <c r="AK406" t="str">
        <f t="shared" si="107"/>
        <v>Initial</v>
      </c>
      <c r="AL406" t="str">
        <f t="shared" si="108"/>
        <v>SRSA</v>
      </c>
      <c r="AM406">
        <f t="shared" si="109"/>
        <v>0</v>
      </c>
      <c r="AN406">
        <f t="shared" si="110"/>
        <v>0</v>
      </c>
      <c r="AO406">
        <f t="shared" si="111"/>
        <v>0</v>
      </c>
    </row>
    <row r="407" spans="1:41" ht="12.75">
      <c r="A407">
        <v>3026580</v>
      </c>
      <c r="B407">
        <v>520</v>
      </c>
      <c r="C407" t="s">
        <v>838</v>
      </c>
      <c r="D407" t="s">
        <v>837</v>
      </c>
      <c r="E407" t="s">
        <v>237</v>
      </c>
      <c r="F407" s="35">
        <v>59935</v>
      </c>
      <c r="G407" s="3" t="s">
        <v>44</v>
      </c>
      <c r="H407">
        <v>4062954606</v>
      </c>
      <c r="I407" s="4">
        <v>7</v>
      </c>
      <c r="J407" s="4" t="s">
        <v>45</v>
      </c>
      <c r="K407" t="s">
        <v>46</v>
      </c>
      <c r="L407" s="36"/>
      <c r="M407" s="36">
        <v>202</v>
      </c>
      <c r="N407" s="36" t="s">
        <v>45</v>
      </c>
      <c r="O407" s="36" t="s">
        <v>45</v>
      </c>
      <c r="P407" s="37">
        <v>26.431718062</v>
      </c>
      <c r="Q407" t="s">
        <v>45</v>
      </c>
      <c r="R407" t="s">
        <v>46</v>
      </c>
      <c r="S407" t="s">
        <v>45</v>
      </c>
      <c r="T407" t="s">
        <v>46</v>
      </c>
      <c r="U407" s="36"/>
      <c r="V407" s="36">
        <v>16637</v>
      </c>
      <c r="W407" s="36">
        <v>2005</v>
      </c>
      <c r="X407" s="36">
        <v>2271</v>
      </c>
      <c r="Y407" s="36">
        <v>2139</v>
      </c>
      <c r="Z407">
        <f t="shared" si="96"/>
        <v>1</v>
      </c>
      <c r="AA407">
        <f t="shared" si="97"/>
        <v>1</v>
      </c>
      <c r="AB407">
        <f t="shared" si="98"/>
        <v>0</v>
      </c>
      <c r="AC407">
        <f t="shared" si="99"/>
        <v>0</v>
      </c>
      <c r="AD407">
        <f t="shared" si="100"/>
        <v>0</v>
      </c>
      <c r="AE407">
        <f t="shared" si="101"/>
        <v>0</v>
      </c>
      <c r="AF407" s="38" t="str">
        <f t="shared" si="102"/>
        <v>SRSA</v>
      </c>
      <c r="AG407" s="38">
        <f t="shared" si="103"/>
        <v>0</v>
      </c>
      <c r="AH407" s="38">
        <f t="shared" si="104"/>
        <v>0</v>
      </c>
      <c r="AI407">
        <f t="shared" si="105"/>
        <v>1</v>
      </c>
      <c r="AJ407">
        <f t="shared" si="106"/>
        <v>1</v>
      </c>
      <c r="AK407" t="str">
        <f t="shared" si="107"/>
        <v>Initial</v>
      </c>
      <c r="AL407" t="str">
        <f t="shared" si="108"/>
        <v>SRSA</v>
      </c>
      <c r="AM407">
        <f t="shared" si="109"/>
        <v>0</v>
      </c>
      <c r="AN407">
        <f t="shared" si="110"/>
        <v>0</v>
      </c>
      <c r="AO407">
        <f t="shared" si="111"/>
        <v>0</v>
      </c>
    </row>
    <row r="408" spans="1:41" ht="12.75">
      <c r="A408">
        <v>3026640</v>
      </c>
      <c r="B408">
        <v>44</v>
      </c>
      <c r="C408" t="s">
        <v>839</v>
      </c>
      <c r="D408" t="s">
        <v>840</v>
      </c>
      <c r="E408" t="s">
        <v>841</v>
      </c>
      <c r="F408" s="35">
        <v>59542</v>
      </c>
      <c r="G408" s="3" t="s">
        <v>44</v>
      </c>
      <c r="H408">
        <v>4063792219</v>
      </c>
      <c r="I408" s="4">
        <v>7</v>
      </c>
      <c r="J408" s="4" t="s">
        <v>45</v>
      </c>
      <c r="K408" t="s">
        <v>46</v>
      </c>
      <c r="L408" s="36"/>
      <c r="M408" s="36">
        <v>62</v>
      </c>
      <c r="N408" s="36" t="s">
        <v>45</v>
      </c>
      <c r="O408" s="36" t="s">
        <v>45</v>
      </c>
      <c r="P408" s="37">
        <v>31.034482759</v>
      </c>
      <c r="Q408" t="s">
        <v>45</v>
      </c>
      <c r="R408" t="s">
        <v>46</v>
      </c>
      <c r="S408" t="s">
        <v>45</v>
      </c>
      <c r="T408" t="s">
        <v>46</v>
      </c>
      <c r="U408" s="36"/>
      <c r="V408" s="36">
        <v>7424</v>
      </c>
      <c r="W408" s="36">
        <v>997</v>
      </c>
      <c r="X408" s="36">
        <v>939</v>
      </c>
      <c r="Y408" s="36">
        <v>939</v>
      </c>
      <c r="Z408">
        <f t="shared" si="96"/>
        <v>1</v>
      </c>
      <c r="AA408">
        <f t="shared" si="97"/>
        <v>1</v>
      </c>
      <c r="AB408">
        <f t="shared" si="98"/>
        <v>0</v>
      </c>
      <c r="AC408">
        <f t="shared" si="99"/>
        <v>0</v>
      </c>
      <c r="AD408">
        <f t="shared" si="100"/>
        <v>0</v>
      </c>
      <c r="AE408">
        <f t="shared" si="101"/>
        <v>0</v>
      </c>
      <c r="AF408" s="38" t="str">
        <f t="shared" si="102"/>
        <v>SRSA</v>
      </c>
      <c r="AG408" s="38">
        <f t="shared" si="103"/>
        <v>0</v>
      </c>
      <c r="AH408" s="38">
        <f t="shared" si="104"/>
        <v>0</v>
      </c>
      <c r="AI408">
        <f t="shared" si="105"/>
        <v>1</v>
      </c>
      <c r="AJ408">
        <f t="shared" si="106"/>
        <v>1</v>
      </c>
      <c r="AK408" t="str">
        <f t="shared" si="107"/>
        <v>Initial</v>
      </c>
      <c r="AL408" t="str">
        <f t="shared" si="108"/>
        <v>SRSA</v>
      </c>
      <c r="AM408">
        <f t="shared" si="109"/>
        <v>0</v>
      </c>
      <c r="AN408">
        <f t="shared" si="110"/>
        <v>0</v>
      </c>
      <c r="AO408">
        <f t="shared" si="111"/>
        <v>0</v>
      </c>
    </row>
    <row r="409" spans="1:41" ht="12.75">
      <c r="A409">
        <v>3026670</v>
      </c>
      <c r="B409">
        <v>45</v>
      </c>
      <c r="C409" t="s">
        <v>842</v>
      </c>
      <c r="D409" t="s">
        <v>840</v>
      </c>
      <c r="E409" t="s">
        <v>841</v>
      </c>
      <c r="F409" s="35">
        <v>59542</v>
      </c>
      <c r="G409" s="3" t="s">
        <v>44</v>
      </c>
      <c r="H409">
        <v>4063792219</v>
      </c>
      <c r="I409" s="4">
        <v>7</v>
      </c>
      <c r="J409" s="4" t="s">
        <v>45</v>
      </c>
      <c r="K409" t="s">
        <v>46</v>
      </c>
      <c r="L409" s="36"/>
      <c r="M409" s="36">
        <v>29</v>
      </c>
      <c r="N409" s="36" t="s">
        <v>45</v>
      </c>
      <c r="O409" s="36" t="s">
        <v>45</v>
      </c>
      <c r="P409" s="37">
        <v>33.333333333</v>
      </c>
      <c r="Q409" t="s">
        <v>45</v>
      </c>
      <c r="R409" t="s">
        <v>45</v>
      </c>
      <c r="S409" t="s">
        <v>45</v>
      </c>
      <c r="T409" t="s">
        <v>46</v>
      </c>
      <c r="U409" s="36"/>
      <c r="V409" s="36">
        <v>1656</v>
      </c>
      <c r="W409" s="36">
        <v>0</v>
      </c>
      <c r="X409" s="36">
        <v>117</v>
      </c>
      <c r="Y409" s="36">
        <v>393</v>
      </c>
      <c r="Z409">
        <f t="shared" si="96"/>
        <v>1</v>
      </c>
      <c r="AA409">
        <f t="shared" si="97"/>
        <v>1</v>
      </c>
      <c r="AB409">
        <f t="shared" si="98"/>
        <v>0</v>
      </c>
      <c r="AC409">
        <f t="shared" si="99"/>
        <v>0</v>
      </c>
      <c r="AD409">
        <f t="shared" si="100"/>
        <v>0</v>
      </c>
      <c r="AE409">
        <f t="shared" si="101"/>
        <v>0</v>
      </c>
      <c r="AF409" s="38" t="str">
        <f t="shared" si="102"/>
        <v>SRSA</v>
      </c>
      <c r="AG409" s="38">
        <f t="shared" si="103"/>
        <v>0</v>
      </c>
      <c r="AH409" s="38">
        <f t="shared" si="104"/>
        <v>0</v>
      </c>
      <c r="AI409">
        <f t="shared" si="105"/>
        <v>1</v>
      </c>
      <c r="AJ409">
        <f t="shared" si="106"/>
        <v>1</v>
      </c>
      <c r="AK409" t="str">
        <f t="shared" si="107"/>
        <v>Initial</v>
      </c>
      <c r="AL409" t="str">
        <f t="shared" si="108"/>
        <v>SRSA</v>
      </c>
      <c r="AM409">
        <f t="shared" si="109"/>
        <v>0</v>
      </c>
      <c r="AN409">
        <f t="shared" si="110"/>
        <v>0</v>
      </c>
      <c r="AO409">
        <f t="shared" si="111"/>
        <v>0</v>
      </c>
    </row>
    <row r="410" spans="1:41" ht="12.75">
      <c r="A410">
        <v>3026730</v>
      </c>
      <c r="B410">
        <v>540</v>
      </c>
      <c r="C410" t="s">
        <v>843</v>
      </c>
      <c r="D410" t="s">
        <v>844</v>
      </c>
      <c r="E410" t="s">
        <v>845</v>
      </c>
      <c r="F410" s="35">
        <v>59754</v>
      </c>
      <c r="G410" s="3" t="s">
        <v>44</v>
      </c>
      <c r="H410">
        <v>4066845656</v>
      </c>
      <c r="I410" s="4">
        <v>7</v>
      </c>
      <c r="J410" s="4" t="s">
        <v>45</v>
      </c>
      <c r="K410" t="s">
        <v>46</v>
      </c>
      <c r="L410" s="36"/>
      <c r="M410" s="36">
        <v>226</v>
      </c>
      <c r="N410" s="36" t="s">
        <v>45</v>
      </c>
      <c r="O410" s="36" t="s">
        <v>45</v>
      </c>
      <c r="P410" s="37">
        <v>13.669064748</v>
      </c>
      <c r="Q410" t="s">
        <v>46</v>
      </c>
      <c r="R410" t="s">
        <v>45</v>
      </c>
      <c r="S410" t="s">
        <v>45</v>
      </c>
      <c r="T410" t="s">
        <v>46</v>
      </c>
      <c r="U410" s="36"/>
      <c r="V410" s="36">
        <v>25101</v>
      </c>
      <c r="W410" s="36">
        <v>3668</v>
      </c>
      <c r="X410" s="36">
        <v>4293</v>
      </c>
      <c r="Y410" s="36">
        <v>2771</v>
      </c>
      <c r="Z410">
        <f t="shared" si="96"/>
        <v>1</v>
      </c>
      <c r="AA410">
        <f t="shared" si="97"/>
        <v>1</v>
      </c>
      <c r="AB410">
        <f t="shared" si="98"/>
        <v>0</v>
      </c>
      <c r="AC410">
        <f t="shared" si="99"/>
        <v>0</v>
      </c>
      <c r="AD410">
        <f t="shared" si="100"/>
        <v>0</v>
      </c>
      <c r="AE410">
        <f t="shared" si="101"/>
        <v>0</v>
      </c>
      <c r="AF410" s="38" t="str">
        <f t="shared" si="102"/>
        <v>SRSA</v>
      </c>
      <c r="AG410" s="38">
        <f t="shared" si="103"/>
        <v>0</v>
      </c>
      <c r="AH410" s="38">
        <f t="shared" si="104"/>
        <v>0</v>
      </c>
      <c r="AI410">
        <f t="shared" si="105"/>
        <v>1</v>
      </c>
      <c r="AJ410">
        <f t="shared" si="106"/>
        <v>0</v>
      </c>
      <c r="AK410">
        <f t="shared" si="107"/>
        <v>0</v>
      </c>
      <c r="AL410">
        <f t="shared" si="108"/>
        <v>0</v>
      </c>
      <c r="AM410">
        <f t="shared" si="109"/>
        <v>0</v>
      </c>
      <c r="AN410">
        <f t="shared" si="110"/>
        <v>0</v>
      </c>
      <c r="AO410">
        <f t="shared" si="111"/>
        <v>0</v>
      </c>
    </row>
    <row r="411" spans="1:41" ht="12.75">
      <c r="A411">
        <v>3026760</v>
      </c>
      <c r="B411">
        <v>1232</v>
      </c>
      <c r="C411" t="s">
        <v>846</v>
      </c>
      <c r="D411" t="s">
        <v>847</v>
      </c>
      <c r="E411" t="s">
        <v>291</v>
      </c>
      <c r="F411" s="35">
        <v>59301</v>
      </c>
      <c r="G411" s="3" t="s">
        <v>44</v>
      </c>
      <c r="H411">
        <v>4063547271</v>
      </c>
      <c r="I411" s="4">
        <v>7</v>
      </c>
      <c r="J411" s="4" t="s">
        <v>45</v>
      </c>
      <c r="K411" t="s">
        <v>45</v>
      </c>
      <c r="L411" s="36"/>
      <c r="M411" s="36">
        <v>8</v>
      </c>
      <c r="N411" s="36" t="s">
        <v>45</v>
      </c>
      <c r="O411" s="36" t="s">
        <v>45</v>
      </c>
      <c r="P411" s="37">
        <v>33.333333333</v>
      </c>
      <c r="Q411" t="s">
        <v>45</v>
      </c>
      <c r="R411" t="s">
        <v>46</v>
      </c>
      <c r="S411" t="s">
        <v>45</v>
      </c>
      <c r="T411" t="s">
        <v>46</v>
      </c>
      <c r="U411" s="36"/>
      <c r="V411" s="36">
        <v>1080</v>
      </c>
      <c r="W411" s="36">
        <v>0</v>
      </c>
      <c r="X411" s="36">
        <v>21</v>
      </c>
      <c r="Y411" s="36">
        <v>1029</v>
      </c>
      <c r="Z411">
        <f t="shared" si="96"/>
        <v>1</v>
      </c>
      <c r="AA411">
        <f t="shared" si="97"/>
        <v>1</v>
      </c>
      <c r="AB411">
        <f t="shared" si="98"/>
        <v>0</v>
      </c>
      <c r="AC411">
        <f t="shared" si="99"/>
        <v>0</v>
      </c>
      <c r="AD411">
        <f t="shared" si="100"/>
        <v>0</v>
      </c>
      <c r="AE411">
        <f t="shared" si="101"/>
        <v>0</v>
      </c>
      <c r="AF411" s="38" t="str">
        <f t="shared" si="102"/>
        <v>SRSA</v>
      </c>
      <c r="AG411" s="38">
        <f t="shared" si="103"/>
        <v>0</v>
      </c>
      <c r="AH411" s="38">
        <f t="shared" si="104"/>
        <v>0</v>
      </c>
      <c r="AI411">
        <f t="shared" si="105"/>
        <v>1</v>
      </c>
      <c r="AJ411">
        <f t="shared" si="106"/>
        <v>1</v>
      </c>
      <c r="AK411" t="str">
        <f t="shared" si="107"/>
        <v>Initial</v>
      </c>
      <c r="AL411" t="str">
        <f t="shared" si="108"/>
        <v>SRSA</v>
      </c>
      <c r="AM411">
        <f t="shared" si="109"/>
        <v>0</v>
      </c>
      <c r="AN411">
        <f t="shared" si="110"/>
        <v>0</v>
      </c>
      <c r="AO411">
        <f t="shared" si="111"/>
        <v>0</v>
      </c>
    </row>
    <row r="412" spans="1:41" ht="12.75">
      <c r="A412">
        <v>3026880</v>
      </c>
      <c r="B412">
        <v>131</v>
      </c>
      <c r="C412" t="s">
        <v>848</v>
      </c>
      <c r="D412" t="s">
        <v>407</v>
      </c>
      <c r="E412" t="s">
        <v>849</v>
      </c>
      <c r="F412" s="35">
        <v>59485</v>
      </c>
      <c r="G412" s="3" t="s">
        <v>44</v>
      </c>
      <c r="H412">
        <v>4068663313</v>
      </c>
      <c r="I412" s="4">
        <v>4</v>
      </c>
      <c r="J412" s="4" t="s">
        <v>46</v>
      </c>
      <c r="K412" t="s">
        <v>46</v>
      </c>
      <c r="L412" s="36" t="s">
        <v>45</v>
      </c>
      <c r="M412" s="36">
        <v>88</v>
      </c>
      <c r="N412" s="36" t="s">
        <v>46</v>
      </c>
      <c r="O412" s="36" t="s">
        <v>45</v>
      </c>
      <c r="P412" s="37">
        <v>18.939393939</v>
      </c>
      <c r="Q412" t="s">
        <v>46</v>
      </c>
      <c r="R412" t="s">
        <v>46</v>
      </c>
      <c r="S412" t="s">
        <v>46</v>
      </c>
      <c r="T412" t="s">
        <v>46</v>
      </c>
      <c r="U412" s="36"/>
      <c r="V412" s="36">
        <v>5309</v>
      </c>
      <c r="W412" s="36">
        <v>368</v>
      </c>
      <c r="X412" s="36">
        <v>747</v>
      </c>
      <c r="Y412" s="36">
        <v>1021</v>
      </c>
      <c r="Z412">
        <f t="shared" si="96"/>
        <v>1</v>
      </c>
      <c r="AA412">
        <f t="shared" si="97"/>
        <v>1</v>
      </c>
      <c r="AB412">
        <f t="shared" si="98"/>
        <v>0</v>
      </c>
      <c r="AC412">
        <f t="shared" si="99"/>
        <v>0</v>
      </c>
      <c r="AD412">
        <f t="shared" si="100"/>
        <v>0</v>
      </c>
      <c r="AE412">
        <f t="shared" si="101"/>
        <v>0</v>
      </c>
      <c r="AF412" s="38" t="str">
        <f t="shared" si="102"/>
        <v>SRSA</v>
      </c>
      <c r="AG412" s="38">
        <f t="shared" si="103"/>
        <v>0</v>
      </c>
      <c r="AH412" s="38">
        <f t="shared" si="104"/>
        <v>0</v>
      </c>
      <c r="AI412">
        <f t="shared" si="105"/>
        <v>0</v>
      </c>
      <c r="AJ412">
        <f t="shared" si="106"/>
        <v>0</v>
      </c>
      <c r="AK412">
        <f t="shared" si="107"/>
        <v>0</v>
      </c>
      <c r="AL412">
        <f t="shared" si="108"/>
        <v>0</v>
      </c>
      <c r="AM412">
        <f t="shared" si="109"/>
        <v>0</v>
      </c>
      <c r="AN412">
        <f t="shared" si="110"/>
        <v>0</v>
      </c>
      <c r="AO412">
        <f t="shared" si="111"/>
        <v>0</v>
      </c>
    </row>
    <row r="413" spans="1:41" ht="12.75">
      <c r="A413">
        <v>3015900</v>
      </c>
      <c r="B413">
        <v>1211</v>
      </c>
      <c r="C413" t="s">
        <v>542</v>
      </c>
      <c r="D413" t="s">
        <v>543</v>
      </c>
      <c r="E413" t="s">
        <v>544</v>
      </c>
      <c r="F413" s="35">
        <v>59914</v>
      </c>
      <c r="G413" s="3" t="s">
        <v>44</v>
      </c>
      <c r="H413">
        <v>4068495240</v>
      </c>
      <c r="I413" s="4">
        <v>7</v>
      </c>
      <c r="J413" s="4" t="s">
        <v>45</v>
      </c>
      <c r="K413" t="s">
        <v>46</v>
      </c>
      <c r="L413" s="36"/>
      <c r="M413" s="36">
        <v>15</v>
      </c>
      <c r="N413" s="36" t="s">
        <v>46</v>
      </c>
      <c r="O413" s="36" t="s">
        <v>45</v>
      </c>
      <c r="P413" s="37">
        <v>5.9701492537</v>
      </c>
      <c r="Q413" t="s">
        <v>46</v>
      </c>
      <c r="R413" t="s">
        <v>45</v>
      </c>
      <c r="S413" t="s">
        <v>45</v>
      </c>
      <c r="T413" t="s">
        <v>46</v>
      </c>
      <c r="U413" s="36"/>
      <c r="V413" s="36">
        <v>7150</v>
      </c>
      <c r="W413" s="36">
        <v>1632</v>
      </c>
      <c r="X413" s="36">
        <v>1394</v>
      </c>
      <c r="Y413" s="36">
        <v>730</v>
      </c>
      <c r="Z413">
        <f t="shared" si="96"/>
        <v>1</v>
      </c>
      <c r="AA413">
        <f t="shared" si="97"/>
        <v>1</v>
      </c>
      <c r="AB413">
        <f t="shared" si="98"/>
        <v>0</v>
      </c>
      <c r="AC413">
        <f t="shared" si="99"/>
        <v>0</v>
      </c>
      <c r="AD413">
        <f t="shared" si="100"/>
        <v>0</v>
      </c>
      <c r="AE413">
        <f t="shared" si="101"/>
        <v>0</v>
      </c>
      <c r="AF413" s="38" t="str">
        <f t="shared" si="102"/>
        <v>SRSA</v>
      </c>
      <c r="AG413" s="38">
        <f t="shared" si="103"/>
        <v>0</v>
      </c>
      <c r="AH413" s="38">
        <f t="shared" si="104"/>
        <v>0</v>
      </c>
      <c r="AI413">
        <f t="shared" si="105"/>
        <v>1</v>
      </c>
      <c r="AJ413">
        <f t="shared" si="106"/>
        <v>0</v>
      </c>
      <c r="AK413">
        <f t="shared" si="107"/>
        <v>0</v>
      </c>
      <c r="AL413">
        <f t="shared" si="108"/>
        <v>0</v>
      </c>
      <c r="AM413">
        <f t="shared" si="109"/>
        <v>0</v>
      </c>
      <c r="AN413">
        <f t="shared" si="110"/>
        <v>0</v>
      </c>
      <c r="AO413">
        <f t="shared" si="111"/>
        <v>0</v>
      </c>
    </row>
    <row r="414" spans="1:41" ht="12.75">
      <c r="A414">
        <v>3027060</v>
      </c>
      <c r="B414">
        <v>679</v>
      </c>
      <c r="C414" t="s">
        <v>850</v>
      </c>
      <c r="D414" t="s">
        <v>851</v>
      </c>
      <c r="E414" t="s">
        <v>852</v>
      </c>
      <c r="F414" s="35">
        <v>59486</v>
      </c>
      <c r="G414" s="3" t="s">
        <v>44</v>
      </c>
      <c r="H414">
        <v>4062793208</v>
      </c>
      <c r="I414" s="4">
        <v>7</v>
      </c>
      <c r="J414" s="4" t="s">
        <v>45</v>
      </c>
      <c r="K414" t="s">
        <v>46</v>
      </c>
      <c r="L414" s="36"/>
      <c r="M414" s="36">
        <v>128</v>
      </c>
      <c r="N414" s="36" t="s">
        <v>45</v>
      </c>
      <c r="O414" s="36" t="s">
        <v>45</v>
      </c>
      <c r="P414" s="37">
        <v>11.111111111</v>
      </c>
      <c r="Q414" t="s">
        <v>46</v>
      </c>
      <c r="R414" t="s">
        <v>45</v>
      </c>
      <c r="S414" t="s">
        <v>45</v>
      </c>
      <c r="T414" t="s">
        <v>46</v>
      </c>
      <c r="U414" s="36"/>
      <c r="V414" s="36">
        <v>15292</v>
      </c>
      <c r="W414" s="36">
        <v>1783</v>
      </c>
      <c r="X414" s="36">
        <v>1908</v>
      </c>
      <c r="Y414" s="36">
        <v>1574</v>
      </c>
      <c r="Z414">
        <f t="shared" si="96"/>
        <v>1</v>
      </c>
      <c r="AA414">
        <f t="shared" si="97"/>
        <v>1</v>
      </c>
      <c r="AB414">
        <f t="shared" si="98"/>
        <v>0</v>
      </c>
      <c r="AC414">
        <f t="shared" si="99"/>
        <v>0</v>
      </c>
      <c r="AD414">
        <f t="shared" si="100"/>
        <v>0</v>
      </c>
      <c r="AE414">
        <f t="shared" si="101"/>
        <v>0</v>
      </c>
      <c r="AF414" s="38" t="str">
        <f t="shared" si="102"/>
        <v>SRSA</v>
      </c>
      <c r="AG414" s="38">
        <f t="shared" si="103"/>
        <v>0</v>
      </c>
      <c r="AH414" s="38">
        <f t="shared" si="104"/>
        <v>0</v>
      </c>
      <c r="AI414">
        <f t="shared" si="105"/>
        <v>1</v>
      </c>
      <c r="AJ414">
        <f t="shared" si="106"/>
        <v>0</v>
      </c>
      <c r="AK414">
        <f t="shared" si="107"/>
        <v>0</v>
      </c>
      <c r="AL414">
        <f t="shared" si="108"/>
        <v>0</v>
      </c>
      <c r="AM414">
        <f t="shared" si="109"/>
        <v>0</v>
      </c>
      <c r="AN414">
        <f t="shared" si="110"/>
        <v>0</v>
      </c>
      <c r="AO414">
        <f t="shared" si="111"/>
        <v>0</v>
      </c>
    </row>
    <row r="415" spans="1:41" ht="12.75">
      <c r="A415">
        <v>3027090</v>
      </c>
      <c r="B415">
        <v>680</v>
      </c>
      <c r="C415" t="s">
        <v>853</v>
      </c>
      <c r="D415" t="s">
        <v>851</v>
      </c>
      <c r="E415" t="s">
        <v>852</v>
      </c>
      <c r="F415" s="35">
        <v>59486</v>
      </c>
      <c r="G415" s="3" t="s">
        <v>44</v>
      </c>
      <c r="H415">
        <v>4062793208</v>
      </c>
      <c r="I415" s="4">
        <v>7</v>
      </c>
      <c r="J415" s="4" t="s">
        <v>45</v>
      </c>
      <c r="K415" t="s">
        <v>46</v>
      </c>
      <c r="L415" s="36"/>
      <c r="M415" s="36">
        <v>68</v>
      </c>
      <c r="N415" s="36" t="s">
        <v>45</v>
      </c>
      <c r="O415" s="36" t="s">
        <v>45</v>
      </c>
      <c r="P415" s="37">
        <v>30.097087379</v>
      </c>
      <c r="Q415" t="s">
        <v>45</v>
      </c>
      <c r="R415" t="s">
        <v>45</v>
      </c>
      <c r="S415" t="s">
        <v>45</v>
      </c>
      <c r="T415" t="s">
        <v>46</v>
      </c>
      <c r="U415" s="36"/>
      <c r="V415" s="36">
        <v>1954</v>
      </c>
      <c r="W415" s="36">
        <v>0</v>
      </c>
      <c r="X415" s="36">
        <v>344</v>
      </c>
      <c r="Y415" s="36">
        <v>656</v>
      </c>
      <c r="Z415">
        <f t="shared" si="96"/>
        <v>1</v>
      </c>
      <c r="AA415">
        <f t="shared" si="97"/>
        <v>1</v>
      </c>
      <c r="AB415">
        <f t="shared" si="98"/>
        <v>0</v>
      </c>
      <c r="AC415">
        <f t="shared" si="99"/>
        <v>0</v>
      </c>
      <c r="AD415">
        <f t="shared" si="100"/>
        <v>0</v>
      </c>
      <c r="AE415">
        <f t="shared" si="101"/>
        <v>0</v>
      </c>
      <c r="AF415" s="38" t="str">
        <f t="shared" si="102"/>
        <v>SRSA</v>
      </c>
      <c r="AG415" s="38">
        <f t="shared" si="103"/>
        <v>0</v>
      </c>
      <c r="AH415" s="38">
        <f t="shared" si="104"/>
        <v>0</v>
      </c>
      <c r="AI415">
        <f t="shared" si="105"/>
        <v>1</v>
      </c>
      <c r="AJ415">
        <f t="shared" si="106"/>
        <v>1</v>
      </c>
      <c r="AK415" t="str">
        <f t="shared" si="107"/>
        <v>Initial</v>
      </c>
      <c r="AL415" t="str">
        <f t="shared" si="108"/>
        <v>SRSA</v>
      </c>
      <c r="AM415">
        <f t="shared" si="109"/>
        <v>0</v>
      </c>
      <c r="AN415">
        <f t="shared" si="110"/>
        <v>0</v>
      </c>
      <c r="AO415">
        <f t="shared" si="111"/>
        <v>0</v>
      </c>
    </row>
    <row r="416" spans="1:41" ht="12.75">
      <c r="A416">
        <v>3027150</v>
      </c>
      <c r="B416">
        <v>483</v>
      </c>
      <c r="C416" t="s">
        <v>854</v>
      </c>
      <c r="D416" t="s">
        <v>855</v>
      </c>
      <c r="E416" t="s">
        <v>856</v>
      </c>
      <c r="F416" s="35">
        <v>59860</v>
      </c>
      <c r="G416" s="3" t="s">
        <v>44</v>
      </c>
      <c r="H416">
        <v>4068832208</v>
      </c>
      <c r="I416" s="4">
        <v>7</v>
      </c>
      <c r="J416" s="4" t="s">
        <v>45</v>
      </c>
      <c r="K416" t="s">
        <v>45</v>
      </c>
      <c r="L416" s="36"/>
      <c r="M416" s="36">
        <v>21</v>
      </c>
      <c r="N416" s="36" t="s">
        <v>46</v>
      </c>
      <c r="O416" s="36" t="s">
        <v>45</v>
      </c>
      <c r="P416" s="37">
        <v>37.777777778</v>
      </c>
      <c r="Q416" t="s">
        <v>45</v>
      </c>
      <c r="R416" t="s">
        <v>46</v>
      </c>
      <c r="S416" t="s">
        <v>45</v>
      </c>
      <c r="T416" t="s">
        <v>46</v>
      </c>
      <c r="U416" s="36"/>
      <c r="V416" s="36">
        <v>6596</v>
      </c>
      <c r="W416" s="36">
        <v>895</v>
      </c>
      <c r="X416" s="36">
        <v>687</v>
      </c>
      <c r="Y416" s="36">
        <v>738</v>
      </c>
      <c r="Z416">
        <f t="shared" si="96"/>
        <v>1</v>
      </c>
      <c r="AA416">
        <f t="shared" si="97"/>
        <v>1</v>
      </c>
      <c r="AB416">
        <f t="shared" si="98"/>
        <v>0</v>
      </c>
      <c r="AC416">
        <f t="shared" si="99"/>
        <v>0</v>
      </c>
      <c r="AD416">
        <f t="shared" si="100"/>
        <v>0</v>
      </c>
      <c r="AE416">
        <f t="shared" si="101"/>
        <v>0</v>
      </c>
      <c r="AF416" s="38" t="str">
        <f t="shared" si="102"/>
        <v>SRSA</v>
      </c>
      <c r="AG416" s="38">
        <f t="shared" si="103"/>
        <v>0</v>
      </c>
      <c r="AH416" s="38">
        <f t="shared" si="104"/>
        <v>0</v>
      </c>
      <c r="AI416">
        <f t="shared" si="105"/>
        <v>1</v>
      </c>
      <c r="AJ416">
        <f t="shared" si="106"/>
        <v>1</v>
      </c>
      <c r="AK416" t="str">
        <f t="shared" si="107"/>
        <v>Initial</v>
      </c>
      <c r="AL416" t="str">
        <f t="shared" si="108"/>
        <v>SRSA</v>
      </c>
      <c r="AM416">
        <f t="shared" si="109"/>
        <v>0</v>
      </c>
      <c r="AN416">
        <f t="shared" si="110"/>
        <v>0</v>
      </c>
      <c r="AO416">
        <f t="shared" si="111"/>
        <v>0</v>
      </c>
    </row>
    <row r="417" spans="1:41" ht="12.75">
      <c r="A417">
        <v>3027180</v>
      </c>
      <c r="B417">
        <v>382</v>
      </c>
      <c r="C417" t="s">
        <v>857</v>
      </c>
      <c r="D417" t="s">
        <v>858</v>
      </c>
      <c r="E417" t="s">
        <v>424</v>
      </c>
      <c r="F417" s="35">
        <v>59337</v>
      </c>
      <c r="G417" s="3" t="s">
        <v>44</v>
      </c>
      <c r="H417">
        <v>4065572859</v>
      </c>
      <c r="I417" s="4">
        <v>7</v>
      </c>
      <c r="J417" s="4" t="s">
        <v>45</v>
      </c>
      <c r="K417" t="s">
        <v>46</v>
      </c>
      <c r="L417" s="36"/>
      <c r="M417" s="36">
        <v>4</v>
      </c>
      <c r="N417" s="36" t="s">
        <v>45</v>
      </c>
      <c r="O417" s="36" t="s">
        <v>45</v>
      </c>
      <c r="P417" s="37">
        <v>8.3333333333</v>
      </c>
      <c r="Q417" t="s">
        <v>46</v>
      </c>
      <c r="R417" t="s">
        <v>45</v>
      </c>
      <c r="S417" t="s">
        <v>45</v>
      </c>
      <c r="T417" t="s">
        <v>46</v>
      </c>
      <c r="U417" s="36"/>
      <c r="V417" s="36">
        <v>2533</v>
      </c>
      <c r="W417" s="36">
        <v>476</v>
      </c>
      <c r="X417" s="36">
        <v>329</v>
      </c>
      <c r="Y417" s="36">
        <v>602</v>
      </c>
      <c r="Z417">
        <f t="shared" si="96"/>
        <v>1</v>
      </c>
      <c r="AA417">
        <f t="shared" si="97"/>
        <v>1</v>
      </c>
      <c r="AB417">
        <f t="shared" si="98"/>
        <v>0</v>
      </c>
      <c r="AC417">
        <f t="shared" si="99"/>
        <v>0</v>
      </c>
      <c r="AD417">
        <f t="shared" si="100"/>
        <v>0</v>
      </c>
      <c r="AE417">
        <f t="shared" si="101"/>
        <v>0</v>
      </c>
      <c r="AF417" s="38" t="str">
        <f t="shared" si="102"/>
        <v>SRSA</v>
      </c>
      <c r="AG417" s="38">
        <f t="shared" si="103"/>
        <v>0</v>
      </c>
      <c r="AH417" s="38">
        <f t="shared" si="104"/>
        <v>0</v>
      </c>
      <c r="AI417">
        <f t="shared" si="105"/>
        <v>1</v>
      </c>
      <c r="AJ417">
        <f t="shared" si="106"/>
        <v>0</v>
      </c>
      <c r="AK417">
        <f t="shared" si="107"/>
        <v>0</v>
      </c>
      <c r="AL417">
        <f t="shared" si="108"/>
        <v>0</v>
      </c>
      <c r="AM417">
        <f t="shared" si="109"/>
        <v>0</v>
      </c>
      <c r="AN417">
        <f t="shared" si="110"/>
        <v>0</v>
      </c>
      <c r="AO417">
        <f t="shared" si="111"/>
        <v>0</v>
      </c>
    </row>
    <row r="418" spans="1:41" ht="12.75">
      <c r="A418">
        <v>3005850</v>
      </c>
      <c r="B418">
        <v>127</v>
      </c>
      <c r="C418" t="s">
        <v>227</v>
      </c>
      <c r="D418" t="s">
        <v>228</v>
      </c>
      <c r="E418" t="s">
        <v>229</v>
      </c>
      <c r="F418" s="35">
        <v>59487</v>
      </c>
      <c r="G418" s="3" t="s">
        <v>44</v>
      </c>
      <c r="H418">
        <v>4069652232</v>
      </c>
      <c r="I418" s="4">
        <v>8</v>
      </c>
      <c r="J418" s="4" t="s">
        <v>45</v>
      </c>
      <c r="K418" t="s">
        <v>46</v>
      </c>
      <c r="L418" s="36"/>
      <c r="M418" s="36">
        <v>110</v>
      </c>
      <c r="N418" s="36" t="s">
        <v>46</v>
      </c>
      <c r="O418" s="36" t="s">
        <v>45</v>
      </c>
      <c r="P418" s="37">
        <v>8.7209302326</v>
      </c>
      <c r="Q418" t="s">
        <v>46</v>
      </c>
      <c r="R418" t="s">
        <v>45</v>
      </c>
      <c r="S418" t="s">
        <v>45</v>
      </c>
      <c r="T418" t="s">
        <v>46</v>
      </c>
      <c r="U418" s="36"/>
      <c r="V418" s="36">
        <v>15510</v>
      </c>
      <c r="W418" s="36">
        <v>1885</v>
      </c>
      <c r="X418" s="36">
        <v>1904</v>
      </c>
      <c r="Y418" s="36">
        <v>1484</v>
      </c>
      <c r="Z418">
        <f t="shared" si="96"/>
        <v>1</v>
      </c>
      <c r="AA418">
        <f t="shared" si="97"/>
        <v>1</v>
      </c>
      <c r="AB418">
        <f t="shared" si="98"/>
        <v>0</v>
      </c>
      <c r="AC418">
        <f t="shared" si="99"/>
        <v>0</v>
      </c>
      <c r="AD418">
        <f t="shared" si="100"/>
        <v>0</v>
      </c>
      <c r="AE418">
        <f t="shared" si="101"/>
        <v>0</v>
      </c>
      <c r="AF418" s="38" t="str">
        <f t="shared" si="102"/>
        <v>SRSA</v>
      </c>
      <c r="AG418" s="38">
        <f t="shared" si="103"/>
        <v>0</v>
      </c>
      <c r="AH418" s="38">
        <f t="shared" si="104"/>
        <v>0</v>
      </c>
      <c r="AI418">
        <f t="shared" si="105"/>
        <v>1</v>
      </c>
      <c r="AJ418">
        <f t="shared" si="106"/>
        <v>0</v>
      </c>
      <c r="AK418">
        <f t="shared" si="107"/>
        <v>0</v>
      </c>
      <c r="AL418">
        <f t="shared" si="108"/>
        <v>0</v>
      </c>
      <c r="AM418">
        <f t="shared" si="109"/>
        <v>0</v>
      </c>
      <c r="AN418">
        <f t="shared" si="110"/>
        <v>0</v>
      </c>
      <c r="AO418">
        <f t="shared" si="111"/>
        <v>0</v>
      </c>
    </row>
    <row r="419" spans="1:41" ht="12.75">
      <c r="A419">
        <v>3027270</v>
      </c>
      <c r="B419">
        <v>738</v>
      </c>
      <c r="C419" t="s">
        <v>859</v>
      </c>
      <c r="D419" t="s">
        <v>860</v>
      </c>
      <c r="E419" t="s">
        <v>861</v>
      </c>
      <c r="F419" s="35">
        <v>59875</v>
      </c>
      <c r="G419" s="3" t="s">
        <v>44</v>
      </c>
      <c r="H419">
        <v>4066423551</v>
      </c>
      <c r="I419" s="4">
        <v>7</v>
      </c>
      <c r="J419" s="4" t="s">
        <v>45</v>
      </c>
      <c r="K419" t="s">
        <v>46</v>
      </c>
      <c r="L419" s="36"/>
      <c r="M419" s="36">
        <v>326</v>
      </c>
      <c r="N419" s="36" t="s">
        <v>46</v>
      </c>
      <c r="O419" s="36" t="s">
        <v>45</v>
      </c>
      <c r="P419" s="37">
        <v>12.136752137</v>
      </c>
      <c r="Q419" t="s">
        <v>46</v>
      </c>
      <c r="R419" t="s">
        <v>45</v>
      </c>
      <c r="S419" t="s">
        <v>45</v>
      </c>
      <c r="T419" t="s">
        <v>46</v>
      </c>
      <c r="U419" s="36"/>
      <c r="V419" s="36">
        <v>49569</v>
      </c>
      <c r="W419" s="36">
        <v>6711</v>
      </c>
      <c r="X419" s="36">
        <v>6205</v>
      </c>
      <c r="Y419" s="36">
        <v>4238</v>
      </c>
      <c r="Z419">
        <f t="shared" si="96"/>
        <v>1</v>
      </c>
      <c r="AA419">
        <f t="shared" si="97"/>
        <v>1</v>
      </c>
      <c r="AB419">
        <f t="shared" si="98"/>
        <v>0</v>
      </c>
      <c r="AC419">
        <f t="shared" si="99"/>
        <v>0</v>
      </c>
      <c r="AD419">
        <f t="shared" si="100"/>
        <v>0</v>
      </c>
      <c r="AE419">
        <f t="shared" si="101"/>
        <v>0</v>
      </c>
      <c r="AF419" s="38" t="str">
        <f t="shared" si="102"/>
        <v>SRSA</v>
      </c>
      <c r="AG419" s="38">
        <f t="shared" si="103"/>
        <v>0</v>
      </c>
      <c r="AH419" s="38">
        <f t="shared" si="104"/>
        <v>0</v>
      </c>
      <c r="AI419">
        <f t="shared" si="105"/>
        <v>1</v>
      </c>
      <c r="AJ419">
        <f t="shared" si="106"/>
        <v>0</v>
      </c>
      <c r="AK419">
        <f t="shared" si="107"/>
        <v>0</v>
      </c>
      <c r="AL419">
        <f t="shared" si="108"/>
        <v>0</v>
      </c>
      <c r="AM419">
        <f t="shared" si="109"/>
        <v>0</v>
      </c>
      <c r="AN419">
        <f t="shared" si="110"/>
        <v>0</v>
      </c>
      <c r="AO419">
        <f t="shared" si="111"/>
        <v>0</v>
      </c>
    </row>
    <row r="420" spans="1:41" ht="12.75">
      <c r="A420">
        <v>3027340</v>
      </c>
      <c r="B420">
        <v>566</v>
      </c>
      <c r="C420" t="s">
        <v>862</v>
      </c>
      <c r="D420" t="s">
        <v>863</v>
      </c>
      <c r="E420" t="s">
        <v>864</v>
      </c>
      <c r="F420" s="35">
        <v>59274</v>
      </c>
      <c r="G420" s="3" t="s">
        <v>44</v>
      </c>
      <c r="H420">
        <v>4065253715</v>
      </c>
      <c r="I420" s="4">
        <v>7</v>
      </c>
      <c r="J420" s="4" t="s">
        <v>45</v>
      </c>
      <c r="K420" t="s">
        <v>46</v>
      </c>
      <c r="L420" s="36"/>
      <c r="M420" s="36">
        <v>15</v>
      </c>
      <c r="N420" s="36" t="s">
        <v>45</v>
      </c>
      <c r="O420" s="36" t="s">
        <v>45</v>
      </c>
      <c r="P420" s="37">
        <v>9.756097561</v>
      </c>
      <c r="Q420" t="s">
        <v>46</v>
      </c>
      <c r="R420" t="s">
        <v>46</v>
      </c>
      <c r="S420" t="s">
        <v>45</v>
      </c>
      <c r="T420" t="s">
        <v>46</v>
      </c>
      <c r="U420" s="36"/>
      <c r="V420" s="36">
        <v>3971</v>
      </c>
      <c r="W420" s="36">
        <v>554</v>
      </c>
      <c r="X420" s="36">
        <v>544</v>
      </c>
      <c r="Y420" s="36">
        <v>652</v>
      </c>
      <c r="Z420">
        <f t="shared" si="96"/>
        <v>1</v>
      </c>
      <c r="AA420">
        <f t="shared" si="97"/>
        <v>1</v>
      </c>
      <c r="AB420">
        <f t="shared" si="98"/>
        <v>0</v>
      </c>
      <c r="AC420">
        <f t="shared" si="99"/>
        <v>0</v>
      </c>
      <c r="AD420">
        <f t="shared" si="100"/>
        <v>0</v>
      </c>
      <c r="AE420">
        <f t="shared" si="101"/>
        <v>0</v>
      </c>
      <c r="AF420" s="38" t="str">
        <f t="shared" si="102"/>
        <v>SRSA</v>
      </c>
      <c r="AG420" s="38">
        <f t="shared" si="103"/>
        <v>0</v>
      </c>
      <c r="AH420" s="38">
        <f t="shared" si="104"/>
        <v>0</v>
      </c>
      <c r="AI420">
        <f t="shared" si="105"/>
        <v>1</v>
      </c>
      <c r="AJ420">
        <f t="shared" si="106"/>
        <v>0</v>
      </c>
      <c r="AK420">
        <f t="shared" si="107"/>
        <v>0</v>
      </c>
      <c r="AL420">
        <f t="shared" si="108"/>
        <v>0</v>
      </c>
      <c r="AM420">
        <f t="shared" si="109"/>
        <v>0</v>
      </c>
      <c r="AN420">
        <f t="shared" si="110"/>
        <v>0</v>
      </c>
      <c r="AO420">
        <f t="shared" si="111"/>
        <v>0</v>
      </c>
    </row>
    <row r="421" spans="1:41" ht="12.75">
      <c r="A421">
        <v>3027480</v>
      </c>
      <c r="B421">
        <v>144</v>
      </c>
      <c r="C421" t="s">
        <v>865</v>
      </c>
      <c r="D421" t="s">
        <v>866</v>
      </c>
      <c r="E421" t="s">
        <v>153</v>
      </c>
      <c r="F421" s="35">
        <v>59520</v>
      </c>
      <c r="G421" s="3">
        <v>9503</v>
      </c>
      <c r="H421">
        <v>4063862265</v>
      </c>
      <c r="I421" s="4">
        <v>7</v>
      </c>
      <c r="J421" s="4" t="s">
        <v>45</v>
      </c>
      <c r="K421" t="s">
        <v>46</v>
      </c>
      <c r="L421" s="36"/>
      <c r="M421" s="36">
        <v>1</v>
      </c>
      <c r="N421" s="36" t="s">
        <v>45</v>
      </c>
      <c r="O421" s="36" t="s">
        <v>45</v>
      </c>
      <c r="P421" s="37">
        <v>16.666666667</v>
      </c>
      <c r="Q421" t="s">
        <v>46</v>
      </c>
      <c r="R421" t="s">
        <v>46</v>
      </c>
      <c r="S421" t="s">
        <v>45</v>
      </c>
      <c r="T421" t="s">
        <v>46</v>
      </c>
      <c r="U421" s="36"/>
      <c r="V421" s="36">
        <v>555</v>
      </c>
      <c r="W421" s="36">
        <v>0</v>
      </c>
      <c r="X421" s="36">
        <v>4</v>
      </c>
      <c r="Y421" s="36">
        <v>512</v>
      </c>
      <c r="Z421">
        <f t="shared" si="96"/>
        <v>1</v>
      </c>
      <c r="AA421">
        <f t="shared" si="97"/>
        <v>1</v>
      </c>
      <c r="AB421">
        <f t="shared" si="98"/>
        <v>0</v>
      </c>
      <c r="AC421">
        <f t="shared" si="99"/>
        <v>0</v>
      </c>
      <c r="AD421">
        <f t="shared" si="100"/>
        <v>0</v>
      </c>
      <c r="AE421">
        <f t="shared" si="101"/>
        <v>0</v>
      </c>
      <c r="AF421" s="38" t="str">
        <f t="shared" si="102"/>
        <v>SRSA</v>
      </c>
      <c r="AG421" s="38">
        <f t="shared" si="103"/>
        <v>0</v>
      </c>
      <c r="AH421" s="38">
        <f t="shared" si="104"/>
        <v>0</v>
      </c>
      <c r="AI421">
        <f t="shared" si="105"/>
        <v>1</v>
      </c>
      <c r="AJ421">
        <f t="shared" si="106"/>
        <v>0</v>
      </c>
      <c r="AK421">
        <f t="shared" si="107"/>
        <v>0</v>
      </c>
      <c r="AL421">
        <f t="shared" si="108"/>
        <v>0</v>
      </c>
      <c r="AM421">
        <f t="shared" si="109"/>
        <v>0</v>
      </c>
      <c r="AN421">
        <f t="shared" si="110"/>
        <v>0</v>
      </c>
      <c r="AO421">
        <f t="shared" si="111"/>
        <v>0</v>
      </c>
    </row>
    <row r="422" spans="1:41" ht="12.75">
      <c r="A422">
        <v>3000094</v>
      </c>
      <c r="B422">
        <v>1223</v>
      </c>
      <c r="C422" t="s">
        <v>69</v>
      </c>
      <c r="D422" t="s">
        <v>70</v>
      </c>
      <c r="E422" t="s">
        <v>71</v>
      </c>
      <c r="F422" s="35">
        <v>59936</v>
      </c>
      <c r="G422" s="3" t="s">
        <v>44</v>
      </c>
      <c r="H422">
        <v>4068885312</v>
      </c>
      <c r="I422" s="4">
        <v>7</v>
      </c>
      <c r="J422" s="4" t="s">
        <v>45</v>
      </c>
      <c r="K422" t="s">
        <v>46</v>
      </c>
      <c r="L422" s="36"/>
      <c r="M422" s="36">
        <v>42</v>
      </c>
      <c r="N422" s="36" t="s">
        <v>46</v>
      </c>
      <c r="O422" s="36" t="s">
        <v>45</v>
      </c>
      <c r="P422" s="37">
        <v>10.810810811</v>
      </c>
      <c r="Q422" t="s">
        <v>46</v>
      </c>
      <c r="R422" t="s">
        <v>45</v>
      </c>
      <c r="S422" t="s">
        <v>45</v>
      </c>
      <c r="T422" t="s">
        <v>46</v>
      </c>
      <c r="U422" s="36"/>
      <c r="V422" s="36">
        <v>8782</v>
      </c>
      <c r="W422" s="36">
        <v>2158</v>
      </c>
      <c r="X422" s="36">
        <v>2054</v>
      </c>
      <c r="Y422" s="36">
        <v>881</v>
      </c>
      <c r="Z422">
        <f t="shared" si="96"/>
        <v>1</v>
      </c>
      <c r="AA422">
        <f t="shared" si="97"/>
        <v>1</v>
      </c>
      <c r="AB422">
        <f t="shared" si="98"/>
        <v>0</v>
      </c>
      <c r="AC422">
        <f t="shared" si="99"/>
        <v>0</v>
      </c>
      <c r="AD422">
        <f t="shared" si="100"/>
        <v>0</v>
      </c>
      <c r="AE422">
        <f t="shared" si="101"/>
        <v>0</v>
      </c>
      <c r="AF422" s="38" t="str">
        <f t="shared" si="102"/>
        <v>SRSA</v>
      </c>
      <c r="AG422" s="38">
        <f t="shared" si="103"/>
        <v>0</v>
      </c>
      <c r="AH422" s="38">
        <f t="shared" si="104"/>
        <v>0</v>
      </c>
      <c r="AI422">
        <f t="shared" si="105"/>
        <v>1</v>
      </c>
      <c r="AJ422">
        <f t="shared" si="106"/>
        <v>0</v>
      </c>
      <c r="AK422">
        <f t="shared" si="107"/>
        <v>0</v>
      </c>
      <c r="AL422">
        <f t="shared" si="108"/>
        <v>0</v>
      </c>
      <c r="AM422">
        <f t="shared" si="109"/>
        <v>0</v>
      </c>
      <c r="AN422">
        <f t="shared" si="110"/>
        <v>0</v>
      </c>
      <c r="AO422">
        <f t="shared" si="111"/>
        <v>0</v>
      </c>
    </row>
    <row r="423" spans="1:41" ht="12.75">
      <c r="A423">
        <v>3027570</v>
      </c>
      <c r="B423">
        <v>1184</v>
      </c>
      <c r="C423" t="s">
        <v>867</v>
      </c>
      <c r="D423" t="s">
        <v>868</v>
      </c>
      <c r="E423" t="s">
        <v>128</v>
      </c>
      <c r="F423" s="35">
        <v>59901</v>
      </c>
      <c r="G423" s="3" t="s">
        <v>44</v>
      </c>
      <c r="H423">
        <v>4067557239</v>
      </c>
      <c r="I423" s="4">
        <v>7</v>
      </c>
      <c r="J423" s="4" t="s">
        <v>45</v>
      </c>
      <c r="K423" t="s">
        <v>46</v>
      </c>
      <c r="L423" s="36"/>
      <c r="M423" s="36">
        <v>294</v>
      </c>
      <c r="N423" s="36" t="s">
        <v>46</v>
      </c>
      <c r="O423" s="36" t="s">
        <v>45</v>
      </c>
      <c r="P423" s="37">
        <v>16.315789474</v>
      </c>
      <c r="Q423" t="s">
        <v>46</v>
      </c>
      <c r="R423" t="s">
        <v>46</v>
      </c>
      <c r="S423" t="s">
        <v>45</v>
      </c>
      <c r="T423" t="s">
        <v>46</v>
      </c>
      <c r="U423" s="36"/>
      <c r="V423" s="36">
        <v>14433</v>
      </c>
      <c r="W423" s="36">
        <v>969</v>
      </c>
      <c r="X423" s="36">
        <v>2147</v>
      </c>
      <c r="Y423" s="36">
        <v>2902</v>
      </c>
      <c r="Z423">
        <f t="shared" si="96"/>
        <v>1</v>
      </c>
      <c r="AA423">
        <f t="shared" si="97"/>
        <v>1</v>
      </c>
      <c r="AB423">
        <f t="shared" si="98"/>
        <v>0</v>
      </c>
      <c r="AC423">
        <f t="shared" si="99"/>
        <v>0</v>
      </c>
      <c r="AD423">
        <f t="shared" si="100"/>
        <v>0</v>
      </c>
      <c r="AE423">
        <f t="shared" si="101"/>
        <v>0</v>
      </c>
      <c r="AF423" s="38" t="str">
        <f t="shared" si="102"/>
        <v>SRSA</v>
      </c>
      <c r="AG423" s="38">
        <f t="shared" si="103"/>
        <v>0</v>
      </c>
      <c r="AH423" s="38">
        <f t="shared" si="104"/>
        <v>0</v>
      </c>
      <c r="AI423">
        <f t="shared" si="105"/>
        <v>1</v>
      </c>
      <c r="AJ423">
        <f t="shared" si="106"/>
        <v>0</v>
      </c>
      <c r="AK423">
        <f t="shared" si="107"/>
        <v>0</v>
      </c>
      <c r="AL423">
        <f t="shared" si="108"/>
        <v>0</v>
      </c>
      <c r="AM423">
        <f t="shared" si="109"/>
        <v>0</v>
      </c>
      <c r="AN423">
        <f t="shared" si="110"/>
        <v>0</v>
      </c>
      <c r="AO423">
        <f t="shared" si="111"/>
        <v>0</v>
      </c>
    </row>
    <row r="424" spans="1:41" ht="12.75">
      <c r="A424">
        <v>3027630</v>
      </c>
      <c r="B424">
        <v>374</v>
      </c>
      <c r="C424" t="s">
        <v>869</v>
      </c>
      <c r="D424" t="s">
        <v>870</v>
      </c>
      <c r="E424" t="s">
        <v>871</v>
      </c>
      <c r="F424" s="35">
        <v>59758</v>
      </c>
      <c r="G424" s="3" t="s">
        <v>44</v>
      </c>
      <c r="H424">
        <v>4066467617</v>
      </c>
      <c r="I424" s="4">
        <v>7</v>
      </c>
      <c r="J424" s="4" t="s">
        <v>45</v>
      </c>
      <c r="K424" t="s">
        <v>46</v>
      </c>
      <c r="L424" s="36"/>
      <c r="M424" s="36">
        <v>220</v>
      </c>
      <c r="N424" s="36" t="s">
        <v>46</v>
      </c>
      <c r="O424" s="36" t="s">
        <v>45</v>
      </c>
      <c r="P424" s="37">
        <v>11.194029851</v>
      </c>
      <c r="Q424" t="s">
        <v>46</v>
      </c>
      <c r="R424" t="s">
        <v>46</v>
      </c>
      <c r="S424" t="s">
        <v>45</v>
      </c>
      <c r="T424" t="s">
        <v>46</v>
      </c>
      <c r="U424" s="36"/>
      <c r="V424" s="36">
        <v>9803</v>
      </c>
      <c r="W424" s="36">
        <v>668</v>
      </c>
      <c r="X424" s="36">
        <v>1514</v>
      </c>
      <c r="Y424" s="36">
        <v>2197</v>
      </c>
      <c r="Z424">
        <f t="shared" si="96"/>
        <v>1</v>
      </c>
      <c r="AA424">
        <f t="shared" si="97"/>
        <v>1</v>
      </c>
      <c r="AB424">
        <f t="shared" si="98"/>
        <v>0</v>
      </c>
      <c r="AC424">
        <f t="shared" si="99"/>
        <v>0</v>
      </c>
      <c r="AD424">
        <f t="shared" si="100"/>
        <v>0</v>
      </c>
      <c r="AE424">
        <f t="shared" si="101"/>
        <v>0</v>
      </c>
      <c r="AF424" s="38" t="str">
        <f t="shared" si="102"/>
        <v>SRSA</v>
      </c>
      <c r="AG424" s="38">
        <f t="shared" si="103"/>
        <v>0</v>
      </c>
      <c r="AH424" s="38">
        <f t="shared" si="104"/>
        <v>0</v>
      </c>
      <c r="AI424">
        <f t="shared" si="105"/>
        <v>1</v>
      </c>
      <c r="AJ424">
        <f t="shared" si="106"/>
        <v>0</v>
      </c>
      <c r="AK424">
        <f t="shared" si="107"/>
        <v>0</v>
      </c>
      <c r="AL424">
        <f t="shared" si="108"/>
        <v>0</v>
      </c>
      <c r="AM424">
        <f t="shared" si="109"/>
        <v>0</v>
      </c>
      <c r="AN424">
        <f t="shared" si="110"/>
        <v>0</v>
      </c>
      <c r="AO424">
        <f t="shared" si="111"/>
        <v>0</v>
      </c>
    </row>
    <row r="425" spans="1:41" ht="12.75">
      <c r="A425">
        <v>3027730</v>
      </c>
      <c r="B425">
        <v>819</v>
      </c>
      <c r="C425" t="s">
        <v>872</v>
      </c>
      <c r="D425" t="s">
        <v>873</v>
      </c>
      <c r="E425" t="s">
        <v>874</v>
      </c>
      <c r="F425" s="35">
        <v>59275</v>
      </c>
      <c r="G425" s="3" t="s">
        <v>44</v>
      </c>
      <c r="H425">
        <v>4063852258</v>
      </c>
      <c r="I425" s="4">
        <v>7</v>
      </c>
      <c r="J425" s="4" t="s">
        <v>45</v>
      </c>
      <c r="K425" t="s">
        <v>46</v>
      </c>
      <c r="L425" s="36"/>
      <c r="M425" s="36">
        <v>46</v>
      </c>
      <c r="N425" s="36" t="s">
        <v>45</v>
      </c>
      <c r="O425" s="36" t="s">
        <v>45</v>
      </c>
      <c r="P425" s="37">
        <v>22.857142857</v>
      </c>
      <c r="Q425" t="s">
        <v>45</v>
      </c>
      <c r="R425" t="s">
        <v>45</v>
      </c>
      <c r="S425" t="s">
        <v>45</v>
      </c>
      <c r="T425" t="s">
        <v>46</v>
      </c>
      <c r="U425" s="36"/>
      <c r="V425" s="36">
        <v>2465</v>
      </c>
      <c r="W425" s="36">
        <v>0</v>
      </c>
      <c r="X425" s="36">
        <v>260</v>
      </c>
      <c r="Y425" s="36">
        <v>1029</v>
      </c>
      <c r="Z425">
        <f t="shared" si="96"/>
        <v>1</v>
      </c>
      <c r="AA425">
        <f t="shared" si="97"/>
        <v>1</v>
      </c>
      <c r="AB425">
        <f t="shared" si="98"/>
        <v>0</v>
      </c>
      <c r="AC425">
        <f t="shared" si="99"/>
        <v>0</v>
      </c>
      <c r="AD425">
        <f t="shared" si="100"/>
        <v>0</v>
      </c>
      <c r="AE425">
        <f t="shared" si="101"/>
        <v>0</v>
      </c>
      <c r="AF425" s="38" t="str">
        <f t="shared" si="102"/>
        <v>SRSA</v>
      </c>
      <c r="AG425" s="38">
        <f t="shared" si="103"/>
        <v>0</v>
      </c>
      <c r="AH425" s="38">
        <f t="shared" si="104"/>
        <v>0</v>
      </c>
      <c r="AI425">
        <f t="shared" si="105"/>
        <v>1</v>
      </c>
      <c r="AJ425">
        <f t="shared" si="106"/>
        <v>1</v>
      </c>
      <c r="AK425" t="str">
        <f t="shared" si="107"/>
        <v>Initial</v>
      </c>
      <c r="AL425" t="str">
        <f t="shared" si="108"/>
        <v>SRSA</v>
      </c>
      <c r="AM425">
        <f t="shared" si="109"/>
        <v>0</v>
      </c>
      <c r="AN425">
        <f t="shared" si="110"/>
        <v>0</v>
      </c>
      <c r="AO425">
        <f t="shared" si="111"/>
        <v>0</v>
      </c>
    </row>
    <row r="426" spans="1:41" ht="12.75">
      <c r="A426">
        <v>3028750</v>
      </c>
      <c r="B426">
        <v>569</v>
      </c>
      <c r="C426" t="s">
        <v>902</v>
      </c>
      <c r="D426" t="s">
        <v>903</v>
      </c>
      <c r="E426" t="s">
        <v>904</v>
      </c>
      <c r="F426" s="35">
        <v>59645</v>
      </c>
      <c r="G426" s="3" t="s">
        <v>44</v>
      </c>
      <c r="H426">
        <v>3065473751</v>
      </c>
      <c r="I426" s="4">
        <v>7</v>
      </c>
      <c r="J426" s="4" t="s">
        <v>45</v>
      </c>
      <c r="K426" t="s">
        <v>46</v>
      </c>
      <c r="L426" s="36"/>
      <c r="M426" s="36">
        <v>210</v>
      </c>
      <c r="N426" s="36" t="s">
        <v>45</v>
      </c>
      <c r="O426" s="36" t="s">
        <v>45</v>
      </c>
      <c r="P426" s="37">
        <v>25.196850394</v>
      </c>
      <c r="Q426" t="s">
        <v>45</v>
      </c>
      <c r="R426" t="s">
        <v>46</v>
      </c>
      <c r="S426" t="s">
        <v>45</v>
      </c>
      <c r="T426" t="s">
        <v>46</v>
      </c>
      <c r="U426" s="36"/>
      <c r="V426" s="36">
        <v>21078</v>
      </c>
      <c r="W426" s="36">
        <v>2807</v>
      </c>
      <c r="X426" s="36">
        <v>2850</v>
      </c>
      <c r="Y426" s="36">
        <v>2353</v>
      </c>
      <c r="Z426">
        <f t="shared" si="96"/>
        <v>1</v>
      </c>
      <c r="AA426">
        <f t="shared" si="97"/>
        <v>1</v>
      </c>
      <c r="AB426">
        <f t="shared" si="98"/>
        <v>0</v>
      </c>
      <c r="AC426">
        <f t="shared" si="99"/>
        <v>0</v>
      </c>
      <c r="AD426">
        <f t="shared" si="100"/>
        <v>0</v>
      </c>
      <c r="AE426">
        <f t="shared" si="101"/>
        <v>0</v>
      </c>
      <c r="AF426" s="38" t="str">
        <f t="shared" si="102"/>
        <v>SRSA</v>
      </c>
      <c r="AG426" s="38">
        <f t="shared" si="103"/>
        <v>0</v>
      </c>
      <c r="AH426" s="38">
        <f t="shared" si="104"/>
        <v>0</v>
      </c>
      <c r="AI426">
        <f t="shared" si="105"/>
        <v>1</v>
      </c>
      <c r="AJ426">
        <f t="shared" si="106"/>
        <v>1</v>
      </c>
      <c r="AK426" t="str">
        <f t="shared" si="107"/>
        <v>Initial</v>
      </c>
      <c r="AL426" t="str">
        <f t="shared" si="108"/>
        <v>SRSA</v>
      </c>
      <c r="AM426">
        <f t="shared" si="109"/>
        <v>0</v>
      </c>
      <c r="AN426">
        <f t="shared" si="110"/>
        <v>0</v>
      </c>
      <c r="AO426">
        <f t="shared" si="111"/>
        <v>0</v>
      </c>
    </row>
    <row r="427" spans="1:41" ht="12.75">
      <c r="A427">
        <v>3028770</v>
      </c>
      <c r="B427">
        <v>570</v>
      </c>
      <c r="C427" t="s">
        <v>905</v>
      </c>
      <c r="D427" t="s">
        <v>903</v>
      </c>
      <c r="E427" t="s">
        <v>904</v>
      </c>
      <c r="F427" s="35">
        <v>59645</v>
      </c>
      <c r="G427" s="3" t="s">
        <v>44</v>
      </c>
      <c r="H427">
        <v>4065473751</v>
      </c>
      <c r="I427" s="4">
        <v>7</v>
      </c>
      <c r="J427" s="4" t="s">
        <v>45</v>
      </c>
      <c r="K427" t="s">
        <v>46</v>
      </c>
      <c r="L427" s="36"/>
      <c r="M427" s="36">
        <v>76</v>
      </c>
      <c r="N427" s="36" t="s">
        <v>45</v>
      </c>
      <c r="O427" s="36" t="s">
        <v>45</v>
      </c>
      <c r="P427" s="37">
        <v>20.353982301</v>
      </c>
      <c r="Q427" t="s">
        <v>45</v>
      </c>
      <c r="R427" t="s">
        <v>45</v>
      </c>
      <c r="S427" t="s">
        <v>45</v>
      </c>
      <c r="T427" t="s">
        <v>46</v>
      </c>
      <c r="U427" s="36"/>
      <c r="V427" s="36">
        <v>2726</v>
      </c>
      <c r="W427" s="36">
        <v>0</v>
      </c>
      <c r="X427" s="36">
        <v>339</v>
      </c>
      <c r="Y427" s="36">
        <v>680</v>
      </c>
      <c r="Z427">
        <f t="shared" si="96"/>
        <v>1</v>
      </c>
      <c r="AA427">
        <f t="shared" si="97"/>
        <v>1</v>
      </c>
      <c r="AB427">
        <f t="shared" si="98"/>
        <v>0</v>
      </c>
      <c r="AC427">
        <f t="shared" si="99"/>
        <v>0</v>
      </c>
      <c r="AD427">
        <f t="shared" si="100"/>
        <v>0</v>
      </c>
      <c r="AE427">
        <f t="shared" si="101"/>
        <v>0</v>
      </c>
      <c r="AF427" s="38" t="str">
        <f t="shared" si="102"/>
        <v>SRSA</v>
      </c>
      <c r="AG427" s="38">
        <f t="shared" si="103"/>
        <v>0</v>
      </c>
      <c r="AH427" s="38">
        <f t="shared" si="104"/>
        <v>0</v>
      </c>
      <c r="AI427">
        <f t="shared" si="105"/>
        <v>1</v>
      </c>
      <c r="AJ427">
        <f t="shared" si="106"/>
        <v>1</v>
      </c>
      <c r="AK427" t="str">
        <f t="shared" si="107"/>
        <v>Initial</v>
      </c>
      <c r="AL427" t="str">
        <f t="shared" si="108"/>
        <v>SRSA</v>
      </c>
      <c r="AM427">
        <f t="shared" si="109"/>
        <v>0</v>
      </c>
      <c r="AN427">
        <f t="shared" si="110"/>
        <v>0</v>
      </c>
      <c r="AO427">
        <f t="shared" si="111"/>
        <v>0</v>
      </c>
    </row>
    <row r="428" spans="1:41" ht="12.75">
      <c r="A428">
        <v>3027740</v>
      </c>
      <c r="B428">
        <v>334</v>
      </c>
      <c r="C428" t="s">
        <v>1044</v>
      </c>
      <c r="D428" t="s">
        <v>1045</v>
      </c>
      <c r="E428" t="s">
        <v>384</v>
      </c>
      <c r="F428" s="35">
        <v>59937</v>
      </c>
      <c r="G428" s="3" t="s">
        <v>44</v>
      </c>
      <c r="H428">
        <v>4068628643</v>
      </c>
      <c r="I428" s="4">
        <v>6</v>
      </c>
      <c r="J428" s="4" t="s">
        <v>46</v>
      </c>
      <c r="K428" t="s">
        <v>46</v>
      </c>
      <c r="L428" s="36"/>
      <c r="M428" s="36">
        <v>1120</v>
      </c>
      <c r="N428" s="36" t="s">
        <v>46</v>
      </c>
      <c r="O428" s="36" t="s">
        <v>46</v>
      </c>
      <c r="P428" s="37">
        <v>18.790637191</v>
      </c>
      <c r="Q428" t="s">
        <v>46</v>
      </c>
      <c r="R428" t="s">
        <v>46</v>
      </c>
      <c r="S428" t="s">
        <v>45</v>
      </c>
      <c r="T428" t="s">
        <v>46</v>
      </c>
      <c r="U428" s="36"/>
      <c r="V428" s="36">
        <v>98521</v>
      </c>
      <c r="W428" s="36">
        <v>10331</v>
      </c>
      <c r="X428" s="36">
        <v>13417</v>
      </c>
      <c r="Y428" s="36">
        <v>12189</v>
      </c>
      <c r="Z428">
        <f t="shared" si="96"/>
        <v>0</v>
      </c>
      <c r="AA428">
        <f t="shared" si="97"/>
        <v>0</v>
      </c>
      <c r="AB428">
        <f t="shared" si="98"/>
        <v>0</v>
      </c>
      <c r="AC428">
        <f t="shared" si="99"/>
        <v>0</v>
      </c>
      <c r="AD428">
        <f t="shared" si="100"/>
        <v>0</v>
      </c>
      <c r="AE428">
        <f t="shared" si="101"/>
        <v>0</v>
      </c>
      <c r="AF428" s="38">
        <f t="shared" si="102"/>
        <v>0</v>
      </c>
      <c r="AG428" s="38">
        <f t="shared" si="103"/>
        <v>0</v>
      </c>
      <c r="AH428" s="38">
        <f t="shared" si="104"/>
        <v>0</v>
      </c>
      <c r="AI428">
        <f t="shared" si="105"/>
        <v>1</v>
      </c>
      <c r="AJ428">
        <f t="shared" si="106"/>
        <v>0</v>
      </c>
      <c r="AK428">
        <f t="shared" si="107"/>
        <v>0</v>
      </c>
      <c r="AL428">
        <f t="shared" si="108"/>
        <v>0</v>
      </c>
      <c r="AM428">
        <f t="shared" si="109"/>
        <v>0</v>
      </c>
      <c r="AN428">
        <f t="shared" si="110"/>
        <v>0</v>
      </c>
      <c r="AO428">
        <f t="shared" si="111"/>
        <v>0</v>
      </c>
    </row>
    <row r="429" spans="1:41" ht="12.75">
      <c r="A429">
        <v>3027790</v>
      </c>
      <c r="B429">
        <v>335</v>
      </c>
      <c r="C429" t="s">
        <v>1046</v>
      </c>
      <c r="D429" t="s">
        <v>1045</v>
      </c>
      <c r="E429" t="s">
        <v>384</v>
      </c>
      <c r="F429" s="35">
        <v>59937</v>
      </c>
      <c r="G429" s="3" t="s">
        <v>44</v>
      </c>
      <c r="H429">
        <v>4068628640</v>
      </c>
      <c r="I429" s="4">
        <v>6</v>
      </c>
      <c r="J429" s="4" t="s">
        <v>46</v>
      </c>
      <c r="K429" t="s">
        <v>46</v>
      </c>
      <c r="L429" s="36"/>
      <c r="M429" s="36">
        <v>658</v>
      </c>
      <c r="N429" s="36" t="s">
        <v>46</v>
      </c>
      <c r="O429" s="36" t="s">
        <v>46</v>
      </c>
      <c r="P429" s="37">
        <v>19.047619048</v>
      </c>
      <c r="Q429" t="s">
        <v>46</v>
      </c>
      <c r="R429" t="s">
        <v>45</v>
      </c>
      <c r="S429" t="s">
        <v>45</v>
      </c>
      <c r="T429" t="s">
        <v>46</v>
      </c>
      <c r="U429" s="36"/>
      <c r="V429" s="36">
        <v>43892</v>
      </c>
      <c r="W429" s="36">
        <v>4487</v>
      </c>
      <c r="X429" s="36">
        <v>6075</v>
      </c>
      <c r="Y429" s="36">
        <v>6279</v>
      </c>
      <c r="Z429">
        <f t="shared" si="96"/>
        <v>0</v>
      </c>
      <c r="AA429">
        <f t="shared" si="97"/>
        <v>0</v>
      </c>
      <c r="AB429">
        <f t="shared" si="98"/>
        <v>0</v>
      </c>
      <c r="AC429">
        <f t="shared" si="99"/>
        <v>0</v>
      </c>
      <c r="AD429">
        <f t="shared" si="100"/>
        <v>0</v>
      </c>
      <c r="AE429">
        <f t="shared" si="101"/>
        <v>0</v>
      </c>
      <c r="AF429" s="38">
        <f t="shared" si="102"/>
        <v>0</v>
      </c>
      <c r="AG429" s="38">
        <f t="shared" si="103"/>
        <v>0</v>
      </c>
      <c r="AH429" s="38">
        <f t="shared" si="104"/>
        <v>0</v>
      </c>
      <c r="AI429">
        <f t="shared" si="105"/>
        <v>1</v>
      </c>
      <c r="AJ429">
        <f t="shared" si="106"/>
        <v>0</v>
      </c>
      <c r="AK429">
        <f t="shared" si="107"/>
        <v>0</v>
      </c>
      <c r="AL429">
        <f t="shared" si="108"/>
        <v>0</v>
      </c>
      <c r="AM429">
        <f t="shared" si="109"/>
        <v>0</v>
      </c>
      <c r="AN429">
        <f t="shared" si="110"/>
        <v>0</v>
      </c>
      <c r="AO429">
        <f t="shared" si="111"/>
        <v>0</v>
      </c>
    </row>
    <row r="430" spans="1:41" ht="12.75">
      <c r="A430">
        <v>3027810</v>
      </c>
      <c r="B430">
        <v>453</v>
      </c>
      <c r="C430" t="s">
        <v>875</v>
      </c>
      <c r="D430" t="s">
        <v>876</v>
      </c>
      <c r="E430" t="s">
        <v>877</v>
      </c>
      <c r="F430" s="35">
        <v>59759</v>
      </c>
      <c r="G430" s="3" t="s">
        <v>44</v>
      </c>
      <c r="H430">
        <v>4062873455</v>
      </c>
      <c r="I430" s="4">
        <v>7</v>
      </c>
      <c r="J430" s="4" t="s">
        <v>45</v>
      </c>
      <c r="K430" t="s">
        <v>46</v>
      </c>
      <c r="L430" s="36"/>
      <c r="M430" s="36">
        <v>294</v>
      </c>
      <c r="N430" s="36" t="s">
        <v>46</v>
      </c>
      <c r="O430" s="36" t="s">
        <v>45</v>
      </c>
      <c r="P430" s="37">
        <v>18.295218295</v>
      </c>
      <c r="Q430" t="s">
        <v>46</v>
      </c>
      <c r="R430" t="s">
        <v>46</v>
      </c>
      <c r="S430" t="s">
        <v>45</v>
      </c>
      <c r="T430" t="s">
        <v>46</v>
      </c>
      <c r="U430" s="36"/>
      <c r="V430" s="36">
        <v>26353</v>
      </c>
      <c r="W430" s="36">
        <v>3666</v>
      </c>
      <c r="X430" s="36">
        <v>4176</v>
      </c>
      <c r="Y430" s="36">
        <v>3672</v>
      </c>
      <c r="Z430">
        <f t="shared" si="96"/>
        <v>1</v>
      </c>
      <c r="AA430">
        <f t="shared" si="97"/>
        <v>1</v>
      </c>
      <c r="AB430">
        <f t="shared" si="98"/>
        <v>0</v>
      </c>
      <c r="AC430">
        <f t="shared" si="99"/>
        <v>0</v>
      </c>
      <c r="AD430">
        <f t="shared" si="100"/>
        <v>0</v>
      </c>
      <c r="AE430">
        <f t="shared" si="101"/>
        <v>0</v>
      </c>
      <c r="AF430" s="38" t="str">
        <f t="shared" si="102"/>
        <v>SRSA</v>
      </c>
      <c r="AG430" s="38">
        <f t="shared" si="103"/>
        <v>0</v>
      </c>
      <c r="AH430" s="38">
        <f t="shared" si="104"/>
        <v>0</v>
      </c>
      <c r="AI430">
        <f t="shared" si="105"/>
        <v>1</v>
      </c>
      <c r="AJ430">
        <f t="shared" si="106"/>
        <v>0</v>
      </c>
      <c r="AK430">
        <f t="shared" si="107"/>
        <v>0</v>
      </c>
      <c r="AL430">
        <f t="shared" si="108"/>
        <v>0</v>
      </c>
      <c r="AM430">
        <f t="shared" si="109"/>
        <v>0</v>
      </c>
      <c r="AN430">
        <f t="shared" si="110"/>
        <v>0</v>
      </c>
      <c r="AO430">
        <f t="shared" si="111"/>
        <v>0</v>
      </c>
    </row>
    <row r="431" spans="1:41" ht="12.75">
      <c r="A431">
        <v>3027840</v>
      </c>
      <c r="B431">
        <v>454</v>
      </c>
      <c r="C431" t="s">
        <v>878</v>
      </c>
      <c r="D431" t="s">
        <v>876</v>
      </c>
      <c r="E431" t="s">
        <v>877</v>
      </c>
      <c r="F431" s="35">
        <v>59759</v>
      </c>
      <c r="G431" s="3" t="s">
        <v>44</v>
      </c>
      <c r="H431">
        <v>4062873455</v>
      </c>
      <c r="I431" s="4">
        <v>7</v>
      </c>
      <c r="J431" s="4" t="s">
        <v>45</v>
      </c>
      <c r="K431" t="s">
        <v>46</v>
      </c>
      <c r="L431" s="36"/>
      <c r="M431" s="36">
        <v>212</v>
      </c>
      <c r="N431" s="36" t="s">
        <v>46</v>
      </c>
      <c r="O431" s="36" t="s">
        <v>45</v>
      </c>
      <c r="P431" s="37">
        <v>13.824884793</v>
      </c>
      <c r="Q431" t="s">
        <v>46</v>
      </c>
      <c r="R431" t="s">
        <v>46</v>
      </c>
      <c r="S431" t="s">
        <v>45</v>
      </c>
      <c r="T431" t="s">
        <v>46</v>
      </c>
      <c r="U431" s="36"/>
      <c r="V431" s="36">
        <v>11516</v>
      </c>
      <c r="W431" s="36">
        <v>1232</v>
      </c>
      <c r="X431" s="36">
        <v>1825</v>
      </c>
      <c r="Y431" s="36">
        <v>2057</v>
      </c>
      <c r="Z431">
        <f t="shared" si="96"/>
        <v>1</v>
      </c>
      <c r="AA431">
        <f t="shared" si="97"/>
        <v>1</v>
      </c>
      <c r="AB431">
        <f t="shared" si="98"/>
        <v>0</v>
      </c>
      <c r="AC431">
        <f t="shared" si="99"/>
        <v>0</v>
      </c>
      <c r="AD431">
        <f t="shared" si="100"/>
        <v>0</v>
      </c>
      <c r="AE431">
        <f t="shared" si="101"/>
        <v>0</v>
      </c>
      <c r="AF431" s="38" t="str">
        <f t="shared" si="102"/>
        <v>SRSA</v>
      </c>
      <c r="AG431" s="38">
        <f t="shared" si="103"/>
        <v>0</v>
      </c>
      <c r="AH431" s="38">
        <f t="shared" si="104"/>
        <v>0</v>
      </c>
      <c r="AI431">
        <f t="shared" si="105"/>
        <v>1</v>
      </c>
      <c r="AJ431">
        <f t="shared" si="106"/>
        <v>0</v>
      </c>
      <c r="AK431">
        <f t="shared" si="107"/>
        <v>0</v>
      </c>
      <c r="AL431">
        <f t="shared" si="108"/>
        <v>0</v>
      </c>
      <c r="AM431">
        <f t="shared" si="109"/>
        <v>0</v>
      </c>
      <c r="AN431">
        <f t="shared" si="110"/>
        <v>0</v>
      </c>
      <c r="AO431">
        <f t="shared" si="111"/>
        <v>0</v>
      </c>
    </row>
    <row r="432" spans="1:41" ht="12.75">
      <c r="A432">
        <v>3027930</v>
      </c>
      <c r="B432">
        <v>663</v>
      </c>
      <c r="C432" t="s">
        <v>879</v>
      </c>
      <c r="D432" t="s">
        <v>880</v>
      </c>
      <c r="E432" t="s">
        <v>881</v>
      </c>
      <c r="F432" s="35">
        <v>59544</v>
      </c>
      <c r="G432" s="3">
        <v>46</v>
      </c>
      <c r="H432">
        <v>4066745418</v>
      </c>
      <c r="I432" s="4">
        <v>7</v>
      </c>
      <c r="J432" s="4" t="s">
        <v>45</v>
      </c>
      <c r="K432" t="s">
        <v>46</v>
      </c>
      <c r="L432" s="36"/>
      <c r="M432" s="36">
        <v>75</v>
      </c>
      <c r="N432" s="36" t="s">
        <v>45</v>
      </c>
      <c r="O432" s="36" t="s">
        <v>45</v>
      </c>
      <c r="P432" s="37">
        <v>36.708860759</v>
      </c>
      <c r="Q432" t="s">
        <v>45</v>
      </c>
      <c r="R432" t="s">
        <v>46</v>
      </c>
      <c r="S432" t="s">
        <v>45</v>
      </c>
      <c r="T432" t="s">
        <v>46</v>
      </c>
      <c r="U432" s="36"/>
      <c r="V432" s="36">
        <v>6856</v>
      </c>
      <c r="W432" s="36">
        <v>987</v>
      </c>
      <c r="X432" s="36">
        <v>1088</v>
      </c>
      <c r="Y432" s="36">
        <v>1234</v>
      </c>
      <c r="Z432">
        <f t="shared" si="96"/>
        <v>1</v>
      </c>
      <c r="AA432">
        <f t="shared" si="97"/>
        <v>1</v>
      </c>
      <c r="AB432">
        <f t="shared" si="98"/>
        <v>0</v>
      </c>
      <c r="AC432">
        <f t="shared" si="99"/>
        <v>0</v>
      </c>
      <c r="AD432">
        <f t="shared" si="100"/>
        <v>0</v>
      </c>
      <c r="AE432">
        <f t="shared" si="101"/>
        <v>0</v>
      </c>
      <c r="AF432" s="38" t="str">
        <f t="shared" si="102"/>
        <v>SRSA</v>
      </c>
      <c r="AG432" s="38">
        <f t="shared" si="103"/>
        <v>0</v>
      </c>
      <c r="AH432" s="38">
        <f t="shared" si="104"/>
        <v>0</v>
      </c>
      <c r="AI432">
        <f t="shared" si="105"/>
        <v>1</v>
      </c>
      <c r="AJ432">
        <f t="shared" si="106"/>
        <v>1</v>
      </c>
      <c r="AK432" t="str">
        <f t="shared" si="107"/>
        <v>Initial</v>
      </c>
      <c r="AL432" t="str">
        <f t="shared" si="108"/>
        <v>SRSA</v>
      </c>
      <c r="AM432">
        <f t="shared" si="109"/>
        <v>0</v>
      </c>
      <c r="AN432">
        <f t="shared" si="110"/>
        <v>0</v>
      </c>
      <c r="AO432">
        <f t="shared" si="111"/>
        <v>0</v>
      </c>
    </row>
    <row r="433" spans="1:41" ht="12.75">
      <c r="A433">
        <v>3027960</v>
      </c>
      <c r="B433">
        <v>506</v>
      </c>
      <c r="C433" t="s">
        <v>882</v>
      </c>
      <c r="D433" t="s">
        <v>883</v>
      </c>
      <c r="E433" t="s">
        <v>884</v>
      </c>
      <c r="F433" s="35">
        <v>59545</v>
      </c>
      <c r="G433" s="3" t="s">
        <v>44</v>
      </c>
      <c r="H433">
        <v>4064325533</v>
      </c>
      <c r="I433" s="4">
        <v>7</v>
      </c>
      <c r="J433" s="4" t="s">
        <v>45</v>
      </c>
      <c r="K433" t="s">
        <v>46</v>
      </c>
      <c r="L433" s="36"/>
      <c r="M433" s="36">
        <v>4</v>
      </c>
      <c r="N433" s="36" t="s">
        <v>45</v>
      </c>
      <c r="O433" s="36" t="s">
        <v>45</v>
      </c>
      <c r="P433" s="37">
        <v>14.285714286</v>
      </c>
      <c r="Q433" t="s">
        <v>46</v>
      </c>
      <c r="R433" t="s">
        <v>45</v>
      </c>
      <c r="S433" t="s">
        <v>45</v>
      </c>
      <c r="T433" t="s">
        <v>46</v>
      </c>
      <c r="U433" s="36"/>
      <c r="V433" s="36">
        <v>606</v>
      </c>
      <c r="W433" s="36">
        <v>0</v>
      </c>
      <c r="X433" s="36">
        <v>13</v>
      </c>
      <c r="Y433" s="36">
        <v>521</v>
      </c>
      <c r="Z433">
        <f t="shared" si="96"/>
        <v>1</v>
      </c>
      <c r="AA433">
        <f t="shared" si="97"/>
        <v>1</v>
      </c>
      <c r="AB433">
        <f t="shared" si="98"/>
        <v>0</v>
      </c>
      <c r="AC433">
        <f t="shared" si="99"/>
        <v>0</v>
      </c>
      <c r="AD433">
        <f t="shared" si="100"/>
        <v>0</v>
      </c>
      <c r="AE433">
        <f t="shared" si="101"/>
        <v>0</v>
      </c>
      <c r="AF433" s="38" t="str">
        <f t="shared" si="102"/>
        <v>SRSA</v>
      </c>
      <c r="AG433" s="38">
        <f t="shared" si="103"/>
        <v>0</v>
      </c>
      <c r="AH433" s="38">
        <f t="shared" si="104"/>
        <v>0</v>
      </c>
      <c r="AI433">
        <f t="shared" si="105"/>
        <v>1</v>
      </c>
      <c r="AJ433">
        <f t="shared" si="106"/>
        <v>0</v>
      </c>
      <c r="AK433">
        <f t="shared" si="107"/>
        <v>0</v>
      </c>
      <c r="AL433">
        <f t="shared" si="108"/>
        <v>0</v>
      </c>
      <c r="AM433">
        <f t="shared" si="109"/>
        <v>0</v>
      </c>
      <c r="AN433">
        <f t="shared" si="110"/>
        <v>0</v>
      </c>
      <c r="AO433">
        <f t="shared" si="111"/>
        <v>0</v>
      </c>
    </row>
    <row r="434" spans="1:41" ht="12.75">
      <c r="A434">
        <v>3028020</v>
      </c>
      <c r="B434">
        <v>964</v>
      </c>
      <c r="C434" t="s">
        <v>885</v>
      </c>
      <c r="D434" t="s">
        <v>886</v>
      </c>
      <c r="E434" t="s">
        <v>887</v>
      </c>
      <c r="F434" s="35">
        <v>59353</v>
      </c>
      <c r="G434" s="3" t="s">
        <v>44</v>
      </c>
      <c r="H434">
        <v>4067962474</v>
      </c>
      <c r="I434" s="4">
        <v>7</v>
      </c>
      <c r="J434" s="4" t="s">
        <v>45</v>
      </c>
      <c r="K434" t="s">
        <v>46</v>
      </c>
      <c r="L434" s="36"/>
      <c r="M434" s="36">
        <v>175</v>
      </c>
      <c r="N434" s="36" t="s">
        <v>45</v>
      </c>
      <c r="O434" s="36" t="s">
        <v>45</v>
      </c>
      <c r="P434" s="37">
        <v>20.909090909</v>
      </c>
      <c r="Q434" t="s">
        <v>45</v>
      </c>
      <c r="R434" t="s">
        <v>46</v>
      </c>
      <c r="S434" t="s">
        <v>45</v>
      </c>
      <c r="T434" t="s">
        <v>46</v>
      </c>
      <c r="U434" s="36"/>
      <c r="V434" s="36">
        <v>17759</v>
      </c>
      <c r="W434" s="36">
        <v>2066</v>
      </c>
      <c r="X434" s="36">
        <v>2268</v>
      </c>
      <c r="Y434" s="36">
        <v>1976</v>
      </c>
      <c r="Z434">
        <f t="shared" si="96"/>
        <v>1</v>
      </c>
      <c r="AA434">
        <f t="shared" si="97"/>
        <v>1</v>
      </c>
      <c r="AB434">
        <f t="shared" si="98"/>
        <v>0</v>
      </c>
      <c r="AC434">
        <f t="shared" si="99"/>
        <v>0</v>
      </c>
      <c r="AD434">
        <f t="shared" si="100"/>
        <v>0</v>
      </c>
      <c r="AE434">
        <f t="shared" si="101"/>
        <v>0</v>
      </c>
      <c r="AF434" s="38" t="str">
        <f t="shared" si="102"/>
        <v>SRSA</v>
      </c>
      <c r="AG434" s="38">
        <f t="shared" si="103"/>
        <v>0</v>
      </c>
      <c r="AH434" s="38">
        <f t="shared" si="104"/>
        <v>0</v>
      </c>
      <c r="AI434">
        <f t="shared" si="105"/>
        <v>1</v>
      </c>
      <c r="AJ434">
        <f t="shared" si="106"/>
        <v>1</v>
      </c>
      <c r="AK434" t="str">
        <f t="shared" si="107"/>
        <v>Initial</v>
      </c>
      <c r="AL434" t="str">
        <f t="shared" si="108"/>
        <v>SRSA</v>
      </c>
      <c r="AM434">
        <f t="shared" si="109"/>
        <v>0</v>
      </c>
      <c r="AN434">
        <f t="shared" si="110"/>
        <v>0</v>
      </c>
      <c r="AO434">
        <f t="shared" si="111"/>
        <v>0</v>
      </c>
    </row>
    <row r="435" spans="1:41" ht="12.75">
      <c r="A435">
        <v>3028140</v>
      </c>
      <c r="B435">
        <v>354</v>
      </c>
      <c r="C435" t="s">
        <v>888</v>
      </c>
      <c r="D435" t="s">
        <v>407</v>
      </c>
      <c r="E435" t="s">
        <v>889</v>
      </c>
      <c r="F435" s="35">
        <v>59760</v>
      </c>
      <c r="G435" s="3" t="s">
        <v>44</v>
      </c>
      <c r="H435">
        <v>4062856991</v>
      </c>
      <c r="I435" s="4">
        <v>7</v>
      </c>
      <c r="J435" s="4" t="s">
        <v>45</v>
      </c>
      <c r="K435" t="s">
        <v>46</v>
      </c>
      <c r="L435" s="36"/>
      <c r="M435" s="36">
        <v>36</v>
      </c>
      <c r="N435" s="36" t="s">
        <v>46</v>
      </c>
      <c r="O435" s="36" t="s">
        <v>45</v>
      </c>
      <c r="P435" s="37">
        <v>16.176470588</v>
      </c>
      <c r="Q435" t="s">
        <v>46</v>
      </c>
      <c r="R435" t="s">
        <v>45</v>
      </c>
      <c r="S435" t="s">
        <v>45</v>
      </c>
      <c r="T435" t="s">
        <v>46</v>
      </c>
      <c r="U435" s="36"/>
      <c r="V435" s="36">
        <v>4311</v>
      </c>
      <c r="W435" s="36">
        <v>565</v>
      </c>
      <c r="X435" s="36">
        <v>569</v>
      </c>
      <c r="Y435" s="36">
        <v>758</v>
      </c>
      <c r="Z435">
        <f t="shared" si="96"/>
        <v>1</v>
      </c>
      <c r="AA435">
        <f t="shared" si="97"/>
        <v>1</v>
      </c>
      <c r="AB435">
        <f t="shared" si="98"/>
        <v>0</v>
      </c>
      <c r="AC435">
        <f t="shared" si="99"/>
        <v>0</v>
      </c>
      <c r="AD435">
        <f t="shared" si="100"/>
        <v>0</v>
      </c>
      <c r="AE435">
        <f t="shared" si="101"/>
        <v>0</v>
      </c>
      <c r="AF435" s="38" t="str">
        <f t="shared" si="102"/>
        <v>SRSA</v>
      </c>
      <c r="AG435" s="38">
        <f t="shared" si="103"/>
        <v>0</v>
      </c>
      <c r="AH435" s="38">
        <f t="shared" si="104"/>
        <v>0</v>
      </c>
      <c r="AI435">
        <f t="shared" si="105"/>
        <v>1</v>
      </c>
      <c r="AJ435">
        <f t="shared" si="106"/>
        <v>0</v>
      </c>
      <c r="AK435">
        <f t="shared" si="107"/>
        <v>0</v>
      </c>
      <c r="AL435">
        <f t="shared" si="108"/>
        <v>0</v>
      </c>
      <c r="AM435">
        <f t="shared" si="109"/>
        <v>0</v>
      </c>
      <c r="AN435">
        <f t="shared" si="110"/>
        <v>0</v>
      </c>
      <c r="AO435">
        <f t="shared" si="111"/>
        <v>0</v>
      </c>
    </row>
    <row r="436" spans="1:41" ht="12.75">
      <c r="A436">
        <v>3028170</v>
      </c>
      <c r="B436">
        <v>355</v>
      </c>
      <c r="C436" t="s">
        <v>890</v>
      </c>
      <c r="D436" t="s">
        <v>407</v>
      </c>
      <c r="E436" t="s">
        <v>889</v>
      </c>
      <c r="F436" s="35">
        <v>59760</v>
      </c>
      <c r="G436" s="3" t="s">
        <v>44</v>
      </c>
      <c r="H436">
        <v>4062856991</v>
      </c>
      <c r="I436" s="4">
        <v>7</v>
      </c>
      <c r="J436" s="4" t="s">
        <v>45</v>
      </c>
      <c r="K436" t="s">
        <v>46</v>
      </c>
      <c r="L436" s="36"/>
      <c r="M436" s="36">
        <v>15</v>
      </c>
      <c r="N436" s="36" t="s">
        <v>46</v>
      </c>
      <c r="O436" s="36" t="s">
        <v>45</v>
      </c>
      <c r="P436" s="37">
        <v>5.8823529412</v>
      </c>
      <c r="Q436" t="s">
        <v>46</v>
      </c>
      <c r="R436" t="s">
        <v>46</v>
      </c>
      <c r="S436" t="s">
        <v>45</v>
      </c>
      <c r="T436" t="s">
        <v>46</v>
      </c>
      <c r="U436" s="36"/>
      <c r="V436" s="36">
        <v>667</v>
      </c>
      <c r="W436" s="36">
        <v>0</v>
      </c>
      <c r="X436" s="36">
        <v>88</v>
      </c>
      <c r="Y436" s="36">
        <v>340</v>
      </c>
      <c r="Z436">
        <f t="shared" si="96"/>
        <v>1</v>
      </c>
      <c r="AA436">
        <f t="shared" si="97"/>
        <v>1</v>
      </c>
      <c r="AB436">
        <f t="shared" si="98"/>
        <v>0</v>
      </c>
      <c r="AC436">
        <f t="shared" si="99"/>
        <v>0</v>
      </c>
      <c r="AD436">
        <f t="shared" si="100"/>
        <v>0</v>
      </c>
      <c r="AE436">
        <f t="shared" si="101"/>
        <v>0</v>
      </c>
      <c r="AF436" s="38" t="str">
        <f t="shared" si="102"/>
        <v>SRSA</v>
      </c>
      <c r="AG436" s="38">
        <f t="shared" si="103"/>
        <v>0</v>
      </c>
      <c r="AH436" s="38">
        <f t="shared" si="104"/>
        <v>0</v>
      </c>
      <c r="AI436">
        <f t="shared" si="105"/>
        <v>1</v>
      </c>
      <c r="AJ436">
        <f t="shared" si="106"/>
        <v>0</v>
      </c>
      <c r="AK436">
        <f t="shared" si="107"/>
        <v>0</v>
      </c>
      <c r="AL436">
        <f t="shared" si="108"/>
        <v>0</v>
      </c>
      <c r="AM436">
        <f t="shared" si="109"/>
        <v>0</v>
      </c>
      <c r="AN436">
        <f t="shared" si="110"/>
        <v>0</v>
      </c>
      <c r="AO436">
        <f t="shared" si="111"/>
        <v>0</v>
      </c>
    </row>
    <row r="437" spans="1:41" ht="12.75">
      <c r="A437">
        <v>3028380</v>
      </c>
      <c r="B437">
        <v>291</v>
      </c>
      <c r="C437" t="s">
        <v>891</v>
      </c>
      <c r="D437" t="s">
        <v>892</v>
      </c>
      <c r="E437" t="s">
        <v>893</v>
      </c>
      <c r="F437" s="35">
        <v>59489</v>
      </c>
      <c r="G437" s="3" t="s">
        <v>44</v>
      </c>
      <c r="H437">
        <v>4064625349</v>
      </c>
      <c r="I437" s="4">
        <v>7</v>
      </c>
      <c r="J437" s="4" t="s">
        <v>45</v>
      </c>
      <c r="K437" t="s">
        <v>46</v>
      </c>
      <c r="L437" s="36"/>
      <c r="M437" s="36">
        <v>102</v>
      </c>
      <c r="N437" s="36" t="s">
        <v>45</v>
      </c>
      <c r="O437" s="36" t="s">
        <v>45</v>
      </c>
      <c r="P437" s="37">
        <v>32.743362832</v>
      </c>
      <c r="Q437" t="s">
        <v>45</v>
      </c>
      <c r="R437" t="s">
        <v>45</v>
      </c>
      <c r="S437" t="s">
        <v>45</v>
      </c>
      <c r="T437" t="s">
        <v>46</v>
      </c>
      <c r="U437" s="36"/>
      <c r="V437" s="36">
        <v>5458</v>
      </c>
      <c r="W437" s="36">
        <v>334</v>
      </c>
      <c r="X437" s="36">
        <v>778</v>
      </c>
      <c r="Y437" s="36">
        <v>1307</v>
      </c>
      <c r="Z437">
        <f t="shared" si="96"/>
        <v>1</v>
      </c>
      <c r="AA437">
        <f t="shared" si="97"/>
        <v>1</v>
      </c>
      <c r="AB437">
        <f t="shared" si="98"/>
        <v>0</v>
      </c>
      <c r="AC437">
        <f t="shared" si="99"/>
        <v>0</v>
      </c>
      <c r="AD437">
        <f t="shared" si="100"/>
        <v>0</v>
      </c>
      <c r="AE437">
        <f t="shared" si="101"/>
        <v>0</v>
      </c>
      <c r="AF437" s="38" t="str">
        <f t="shared" si="102"/>
        <v>SRSA</v>
      </c>
      <c r="AG437" s="38">
        <f t="shared" si="103"/>
        <v>0</v>
      </c>
      <c r="AH437" s="38">
        <f t="shared" si="104"/>
        <v>0</v>
      </c>
      <c r="AI437">
        <f t="shared" si="105"/>
        <v>1</v>
      </c>
      <c r="AJ437">
        <f t="shared" si="106"/>
        <v>1</v>
      </c>
      <c r="AK437" t="str">
        <f t="shared" si="107"/>
        <v>Initial</v>
      </c>
      <c r="AL437" t="str">
        <f t="shared" si="108"/>
        <v>SRSA</v>
      </c>
      <c r="AM437">
        <f t="shared" si="109"/>
        <v>0</v>
      </c>
      <c r="AN437">
        <f t="shared" si="110"/>
        <v>0</v>
      </c>
      <c r="AO437">
        <f t="shared" si="111"/>
        <v>0</v>
      </c>
    </row>
    <row r="438" spans="1:41" ht="12.75">
      <c r="A438">
        <v>3028470</v>
      </c>
      <c r="B438">
        <v>642</v>
      </c>
      <c r="C438" t="s">
        <v>894</v>
      </c>
      <c r="D438" t="s">
        <v>895</v>
      </c>
      <c r="E438" t="s">
        <v>896</v>
      </c>
      <c r="F438" s="35">
        <v>59087</v>
      </c>
      <c r="G438" s="3" t="s">
        <v>44</v>
      </c>
      <c r="H438">
        <v>4064292251</v>
      </c>
      <c r="I438" s="4">
        <v>7</v>
      </c>
      <c r="J438" s="4" t="s">
        <v>45</v>
      </c>
      <c r="K438" t="s">
        <v>46</v>
      </c>
      <c r="L438" s="36"/>
      <c r="M438" s="36">
        <v>79</v>
      </c>
      <c r="N438" s="36" t="s">
        <v>45</v>
      </c>
      <c r="O438" s="36" t="s">
        <v>45</v>
      </c>
      <c r="P438" s="37">
        <v>23.655913978</v>
      </c>
      <c r="Q438" t="s">
        <v>45</v>
      </c>
      <c r="R438" t="s">
        <v>46</v>
      </c>
      <c r="S438" t="s">
        <v>45</v>
      </c>
      <c r="T438" t="s">
        <v>46</v>
      </c>
      <c r="U438" s="36"/>
      <c r="V438" s="36">
        <v>8794</v>
      </c>
      <c r="W438" s="36">
        <v>1410</v>
      </c>
      <c r="X438" s="36">
        <v>1474</v>
      </c>
      <c r="Y438" s="36">
        <v>1320</v>
      </c>
      <c r="Z438">
        <f t="shared" si="96"/>
        <v>1</v>
      </c>
      <c r="AA438">
        <f t="shared" si="97"/>
        <v>1</v>
      </c>
      <c r="AB438">
        <f t="shared" si="98"/>
        <v>0</v>
      </c>
      <c r="AC438">
        <f t="shared" si="99"/>
        <v>0</v>
      </c>
      <c r="AD438">
        <f t="shared" si="100"/>
        <v>0</v>
      </c>
      <c r="AE438">
        <f t="shared" si="101"/>
        <v>0</v>
      </c>
      <c r="AF438" s="38" t="str">
        <f t="shared" si="102"/>
        <v>SRSA</v>
      </c>
      <c r="AG438" s="38">
        <f t="shared" si="103"/>
        <v>0</v>
      </c>
      <c r="AH438" s="38">
        <f t="shared" si="104"/>
        <v>0</v>
      </c>
      <c r="AI438">
        <f t="shared" si="105"/>
        <v>1</v>
      </c>
      <c r="AJ438">
        <f t="shared" si="106"/>
        <v>1</v>
      </c>
      <c r="AK438" t="str">
        <f t="shared" si="107"/>
        <v>Initial</v>
      </c>
      <c r="AL438" t="str">
        <f t="shared" si="108"/>
        <v>SRSA</v>
      </c>
      <c r="AM438">
        <f t="shared" si="109"/>
        <v>0</v>
      </c>
      <c r="AN438">
        <f t="shared" si="110"/>
        <v>0</v>
      </c>
      <c r="AO438">
        <f t="shared" si="111"/>
        <v>0</v>
      </c>
    </row>
    <row r="439" spans="1:41" ht="12.75">
      <c r="A439">
        <v>3028500</v>
      </c>
      <c r="B439">
        <v>10</v>
      </c>
      <c r="C439" t="s">
        <v>897</v>
      </c>
      <c r="D439" t="s">
        <v>684</v>
      </c>
      <c r="E439" t="s">
        <v>451</v>
      </c>
      <c r="F439" s="35">
        <v>59725</v>
      </c>
      <c r="G439" s="3" t="s">
        <v>44</v>
      </c>
      <c r="H439">
        <v>4066893147</v>
      </c>
      <c r="I439" s="4">
        <v>7</v>
      </c>
      <c r="J439" s="4" t="s">
        <v>45</v>
      </c>
      <c r="K439" t="s">
        <v>46</v>
      </c>
      <c r="L439" s="36"/>
      <c r="M439" s="36">
        <v>17</v>
      </c>
      <c r="N439" s="36" t="s">
        <v>46</v>
      </c>
      <c r="O439" s="36" t="s">
        <v>45</v>
      </c>
      <c r="P439" s="37">
        <v>14.814814815</v>
      </c>
      <c r="Q439" t="s">
        <v>46</v>
      </c>
      <c r="R439" t="s">
        <v>46</v>
      </c>
      <c r="S439" t="s">
        <v>45</v>
      </c>
      <c r="T439" t="s">
        <v>46</v>
      </c>
      <c r="U439" s="36"/>
      <c r="V439" s="36">
        <v>1061</v>
      </c>
      <c r="W439" s="36">
        <v>0</v>
      </c>
      <c r="X439" s="36">
        <v>113</v>
      </c>
      <c r="Y439" s="36">
        <v>586</v>
      </c>
      <c r="Z439">
        <f t="shared" si="96"/>
        <v>1</v>
      </c>
      <c r="AA439">
        <f t="shared" si="97"/>
        <v>1</v>
      </c>
      <c r="AB439">
        <f t="shared" si="98"/>
        <v>0</v>
      </c>
      <c r="AC439">
        <f t="shared" si="99"/>
        <v>0</v>
      </c>
      <c r="AD439">
        <f t="shared" si="100"/>
        <v>0</v>
      </c>
      <c r="AE439">
        <f t="shared" si="101"/>
        <v>0</v>
      </c>
      <c r="AF439" s="38" t="str">
        <f t="shared" si="102"/>
        <v>SRSA</v>
      </c>
      <c r="AG439" s="38">
        <f t="shared" si="103"/>
        <v>0</v>
      </c>
      <c r="AH439" s="38">
        <f t="shared" si="104"/>
        <v>0</v>
      </c>
      <c r="AI439">
        <f t="shared" si="105"/>
        <v>1</v>
      </c>
      <c r="AJ439">
        <f t="shared" si="106"/>
        <v>0</v>
      </c>
      <c r="AK439">
        <f t="shared" si="107"/>
        <v>0</v>
      </c>
      <c r="AL439">
        <f t="shared" si="108"/>
        <v>0</v>
      </c>
      <c r="AM439">
        <f t="shared" si="109"/>
        <v>0</v>
      </c>
      <c r="AN439">
        <f t="shared" si="110"/>
        <v>0</v>
      </c>
      <c r="AO439">
        <f t="shared" si="111"/>
        <v>0</v>
      </c>
    </row>
    <row r="440" spans="1:41" ht="12.75">
      <c r="A440">
        <v>3010820</v>
      </c>
      <c r="B440">
        <v>7</v>
      </c>
      <c r="C440" t="s">
        <v>379</v>
      </c>
      <c r="D440" t="s">
        <v>380</v>
      </c>
      <c r="E440" t="s">
        <v>381</v>
      </c>
      <c r="F440" s="35">
        <v>59762</v>
      </c>
      <c r="G440" s="3" t="s">
        <v>44</v>
      </c>
      <c r="H440">
        <v>4068323214</v>
      </c>
      <c r="I440" s="4">
        <v>7</v>
      </c>
      <c r="J440" s="4" t="s">
        <v>45</v>
      </c>
      <c r="K440" t="s">
        <v>46</v>
      </c>
      <c r="L440" s="36"/>
      <c r="M440" s="36">
        <v>22</v>
      </c>
      <c r="N440" s="36" t="s">
        <v>46</v>
      </c>
      <c r="O440" s="36" t="s">
        <v>45</v>
      </c>
      <c r="P440" s="37">
        <v>22.727272727</v>
      </c>
      <c r="Q440" t="s">
        <v>45</v>
      </c>
      <c r="R440" t="s">
        <v>45</v>
      </c>
      <c r="S440" t="s">
        <v>45</v>
      </c>
      <c r="T440" t="s">
        <v>46</v>
      </c>
      <c r="U440" s="36"/>
      <c r="V440" s="36">
        <v>2124</v>
      </c>
      <c r="W440" s="36">
        <v>0</v>
      </c>
      <c r="X440" s="36">
        <v>92</v>
      </c>
      <c r="Y440" s="36">
        <v>623</v>
      </c>
      <c r="Z440">
        <f t="shared" si="96"/>
        <v>1</v>
      </c>
      <c r="AA440">
        <f t="shared" si="97"/>
        <v>1</v>
      </c>
      <c r="AB440">
        <f t="shared" si="98"/>
        <v>0</v>
      </c>
      <c r="AC440">
        <f t="shared" si="99"/>
        <v>0</v>
      </c>
      <c r="AD440">
        <f t="shared" si="100"/>
        <v>0</v>
      </c>
      <c r="AE440">
        <f t="shared" si="101"/>
        <v>0</v>
      </c>
      <c r="AF440" s="38" t="str">
        <f t="shared" si="102"/>
        <v>SRSA</v>
      </c>
      <c r="AG440" s="38">
        <f t="shared" si="103"/>
        <v>0</v>
      </c>
      <c r="AH440" s="38">
        <f t="shared" si="104"/>
        <v>0</v>
      </c>
      <c r="AI440">
        <f t="shared" si="105"/>
        <v>1</v>
      </c>
      <c r="AJ440">
        <f t="shared" si="106"/>
        <v>1</v>
      </c>
      <c r="AK440" t="str">
        <f t="shared" si="107"/>
        <v>Initial</v>
      </c>
      <c r="AL440" t="str">
        <f t="shared" si="108"/>
        <v>SRSA</v>
      </c>
      <c r="AM440">
        <f t="shared" si="109"/>
        <v>0</v>
      </c>
      <c r="AN440">
        <f t="shared" si="110"/>
        <v>0</v>
      </c>
      <c r="AO440">
        <f t="shared" si="111"/>
        <v>0</v>
      </c>
    </row>
    <row r="441" spans="1:41" ht="12.75">
      <c r="A441">
        <v>3028550</v>
      </c>
      <c r="B441">
        <v>495</v>
      </c>
      <c r="C441" t="s">
        <v>898</v>
      </c>
      <c r="D441" t="s">
        <v>899</v>
      </c>
      <c r="E441" t="s">
        <v>110</v>
      </c>
      <c r="F441" s="35">
        <v>59648</v>
      </c>
      <c r="G441" s="3" t="s">
        <v>44</v>
      </c>
      <c r="H441">
        <v>4062354374</v>
      </c>
      <c r="I441" s="4">
        <v>7</v>
      </c>
      <c r="J441" s="4" t="s">
        <v>45</v>
      </c>
      <c r="K441" t="s">
        <v>46</v>
      </c>
      <c r="L441" s="36"/>
      <c r="M441" s="36">
        <v>11</v>
      </c>
      <c r="N441" s="36" t="s">
        <v>46</v>
      </c>
      <c r="O441" s="36" t="s">
        <v>45</v>
      </c>
      <c r="P441" s="37">
        <v>34.285714286</v>
      </c>
      <c r="Q441" t="s">
        <v>45</v>
      </c>
      <c r="R441" t="s">
        <v>46</v>
      </c>
      <c r="S441" t="s">
        <v>45</v>
      </c>
      <c r="T441" t="s">
        <v>46</v>
      </c>
      <c r="U441" s="36"/>
      <c r="V441" s="36">
        <v>9980</v>
      </c>
      <c r="W441" s="36">
        <v>3535</v>
      </c>
      <c r="X441" s="36">
        <v>2885</v>
      </c>
      <c r="Y441" s="36">
        <v>816</v>
      </c>
      <c r="Z441">
        <f t="shared" si="96"/>
        <v>1</v>
      </c>
      <c r="AA441">
        <f t="shared" si="97"/>
        <v>1</v>
      </c>
      <c r="AB441">
        <f t="shared" si="98"/>
        <v>0</v>
      </c>
      <c r="AC441">
        <f t="shared" si="99"/>
        <v>0</v>
      </c>
      <c r="AD441">
        <f t="shared" si="100"/>
        <v>0</v>
      </c>
      <c r="AE441">
        <f t="shared" si="101"/>
        <v>0</v>
      </c>
      <c r="AF441" s="38" t="str">
        <f t="shared" si="102"/>
        <v>SRSA</v>
      </c>
      <c r="AG441" s="38">
        <f t="shared" si="103"/>
        <v>0</v>
      </c>
      <c r="AH441" s="38">
        <f t="shared" si="104"/>
        <v>0</v>
      </c>
      <c r="AI441">
        <f t="shared" si="105"/>
        <v>1</v>
      </c>
      <c r="AJ441">
        <f t="shared" si="106"/>
        <v>1</v>
      </c>
      <c r="AK441" t="str">
        <f t="shared" si="107"/>
        <v>Initial</v>
      </c>
      <c r="AL441" t="str">
        <f t="shared" si="108"/>
        <v>SRSA</v>
      </c>
      <c r="AM441">
        <f t="shared" si="109"/>
        <v>0</v>
      </c>
      <c r="AN441">
        <f t="shared" si="110"/>
        <v>0</v>
      </c>
      <c r="AO441">
        <f t="shared" si="111"/>
        <v>0</v>
      </c>
    </row>
    <row r="442" spans="1:41" ht="12.75">
      <c r="A442">
        <v>3028590</v>
      </c>
      <c r="B442">
        <v>780</v>
      </c>
      <c r="C442" t="s">
        <v>954</v>
      </c>
      <c r="D442" t="s">
        <v>955</v>
      </c>
      <c r="E442" t="s">
        <v>412</v>
      </c>
      <c r="F442" s="35">
        <v>59201</v>
      </c>
      <c r="G442" s="3" t="s">
        <v>44</v>
      </c>
      <c r="H442">
        <v>4066532361</v>
      </c>
      <c r="I442" s="4">
        <v>6</v>
      </c>
      <c r="J442" s="4" t="s">
        <v>46</v>
      </c>
      <c r="K442" t="s">
        <v>46</v>
      </c>
      <c r="L442" s="36"/>
      <c r="M442" s="36">
        <v>598</v>
      </c>
      <c r="N442" s="36" t="s">
        <v>45</v>
      </c>
      <c r="O442" s="36" t="s">
        <v>46</v>
      </c>
      <c r="P442" s="37">
        <v>33.648648649</v>
      </c>
      <c r="Q442" t="s">
        <v>45</v>
      </c>
      <c r="R442" t="s">
        <v>46</v>
      </c>
      <c r="S442" t="s">
        <v>45</v>
      </c>
      <c r="T442" t="s">
        <v>46</v>
      </c>
      <c r="U442" s="36" t="s">
        <v>45</v>
      </c>
      <c r="V442" s="36">
        <v>108765</v>
      </c>
      <c r="W442" s="36">
        <v>16275</v>
      </c>
      <c r="X442" s="36">
        <v>12682</v>
      </c>
      <c r="Y442" s="36">
        <v>7836</v>
      </c>
      <c r="Z442">
        <f t="shared" si="96"/>
        <v>0</v>
      </c>
      <c r="AA442">
        <f t="shared" si="97"/>
        <v>1</v>
      </c>
      <c r="AB442">
        <f t="shared" si="98"/>
        <v>0</v>
      </c>
      <c r="AC442">
        <f t="shared" si="99"/>
        <v>0</v>
      </c>
      <c r="AD442">
        <f t="shared" si="100"/>
        <v>0</v>
      </c>
      <c r="AE442">
        <f t="shared" si="101"/>
        <v>0</v>
      </c>
      <c r="AF442" s="38">
        <f t="shared" si="102"/>
        <v>0</v>
      </c>
      <c r="AG442" s="38">
        <f t="shared" si="103"/>
        <v>0</v>
      </c>
      <c r="AH442" s="38">
        <f t="shared" si="104"/>
        <v>0</v>
      </c>
      <c r="AI442">
        <f t="shared" si="105"/>
        <v>1</v>
      </c>
      <c r="AJ442">
        <f t="shared" si="106"/>
        <v>1</v>
      </c>
      <c r="AK442" t="str">
        <f t="shared" si="107"/>
        <v>Initial</v>
      </c>
      <c r="AL442">
        <f t="shared" si="108"/>
        <v>0</v>
      </c>
      <c r="AM442" t="str">
        <f t="shared" si="109"/>
        <v>RLIS</v>
      </c>
      <c r="AN442">
        <f t="shared" si="110"/>
        <v>0</v>
      </c>
      <c r="AO442">
        <f t="shared" si="111"/>
        <v>0</v>
      </c>
    </row>
    <row r="443" spans="1:41" ht="12.75">
      <c r="A443">
        <v>3028620</v>
      </c>
      <c r="B443">
        <v>781</v>
      </c>
      <c r="C443" t="s">
        <v>956</v>
      </c>
      <c r="D443" t="s">
        <v>955</v>
      </c>
      <c r="E443" t="s">
        <v>412</v>
      </c>
      <c r="F443" s="35">
        <v>59201</v>
      </c>
      <c r="G443" s="3" t="s">
        <v>44</v>
      </c>
      <c r="H443">
        <v>4066532361</v>
      </c>
      <c r="I443" s="4">
        <v>6</v>
      </c>
      <c r="J443" s="4" t="s">
        <v>46</v>
      </c>
      <c r="K443" t="s">
        <v>46</v>
      </c>
      <c r="L443" s="36"/>
      <c r="M443" s="36">
        <v>321</v>
      </c>
      <c r="N443" s="36" t="s">
        <v>45</v>
      </c>
      <c r="O443" s="36" t="s">
        <v>46</v>
      </c>
      <c r="P443" s="37">
        <v>24.615384615</v>
      </c>
      <c r="Q443" t="s">
        <v>45</v>
      </c>
      <c r="R443" t="s">
        <v>46</v>
      </c>
      <c r="S443" t="s">
        <v>45</v>
      </c>
      <c r="T443" t="s">
        <v>46</v>
      </c>
      <c r="U443" s="36" t="s">
        <v>45</v>
      </c>
      <c r="V443" s="36">
        <v>25302</v>
      </c>
      <c r="W443" s="36">
        <v>3188</v>
      </c>
      <c r="X443" s="36">
        <v>3638</v>
      </c>
      <c r="Y443" s="36">
        <v>3197</v>
      </c>
      <c r="Z443">
        <f t="shared" si="96"/>
        <v>0</v>
      </c>
      <c r="AA443">
        <f t="shared" si="97"/>
        <v>1</v>
      </c>
      <c r="AB443">
        <f t="shared" si="98"/>
        <v>0</v>
      </c>
      <c r="AC443">
        <f t="shared" si="99"/>
        <v>0</v>
      </c>
      <c r="AD443">
        <f t="shared" si="100"/>
        <v>0</v>
      </c>
      <c r="AE443">
        <f t="shared" si="101"/>
        <v>0</v>
      </c>
      <c r="AF443" s="38">
        <f t="shared" si="102"/>
        <v>0</v>
      </c>
      <c r="AG443" s="38">
        <f t="shared" si="103"/>
        <v>0</v>
      </c>
      <c r="AH443" s="38">
        <f t="shared" si="104"/>
        <v>0</v>
      </c>
      <c r="AI443">
        <f t="shared" si="105"/>
        <v>1</v>
      </c>
      <c r="AJ443">
        <f t="shared" si="106"/>
        <v>1</v>
      </c>
      <c r="AK443" t="str">
        <f t="shared" si="107"/>
        <v>Initial</v>
      </c>
      <c r="AL443">
        <f t="shared" si="108"/>
        <v>0</v>
      </c>
      <c r="AM443" t="str">
        <f t="shared" si="109"/>
        <v>RLIS</v>
      </c>
      <c r="AN443">
        <f t="shared" si="110"/>
        <v>0</v>
      </c>
      <c r="AO443">
        <f t="shared" si="111"/>
        <v>0</v>
      </c>
    </row>
    <row r="444" spans="1:41" ht="12.75">
      <c r="A444">
        <v>3028650</v>
      </c>
      <c r="B444">
        <v>591</v>
      </c>
      <c r="C444" t="s">
        <v>900</v>
      </c>
      <c r="D444" t="s">
        <v>901</v>
      </c>
      <c r="E444" t="s">
        <v>579</v>
      </c>
      <c r="F444" s="35">
        <v>59847</v>
      </c>
      <c r="G444" s="3" t="s">
        <v>44</v>
      </c>
      <c r="H444">
        <v>4068834887</v>
      </c>
      <c r="I444" s="4">
        <v>7</v>
      </c>
      <c r="J444" s="4" t="s">
        <v>45</v>
      </c>
      <c r="K444" t="s">
        <v>46</v>
      </c>
      <c r="L444" s="36"/>
      <c r="M444" s="36">
        <v>37</v>
      </c>
      <c r="N444" s="36" t="s">
        <v>46</v>
      </c>
      <c r="O444" s="36" t="s">
        <v>45</v>
      </c>
      <c r="P444" s="37">
        <v>4.8387096774</v>
      </c>
      <c r="Q444" t="s">
        <v>46</v>
      </c>
      <c r="R444" t="s">
        <v>45</v>
      </c>
      <c r="S444" t="s">
        <v>45</v>
      </c>
      <c r="T444" t="s">
        <v>46</v>
      </c>
      <c r="U444" s="36"/>
      <c r="V444" s="36">
        <v>12187</v>
      </c>
      <c r="W444" s="36">
        <v>1712</v>
      </c>
      <c r="X444" s="36">
        <v>1388</v>
      </c>
      <c r="Y444" s="36">
        <v>1008</v>
      </c>
      <c r="Z444">
        <f t="shared" si="96"/>
        <v>1</v>
      </c>
      <c r="AA444">
        <f t="shared" si="97"/>
        <v>1</v>
      </c>
      <c r="AB444">
        <f t="shared" si="98"/>
        <v>0</v>
      </c>
      <c r="AC444">
        <f t="shared" si="99"/>
        <v>0</v>
      </c>
      <c r="AD444">
        <f t="shared" si="100"/>
        <v>0</v>
      </c>
      <c r="AE444">
        <f t="shared" si="101"/>
        <v>0</v>
      </c>
      <c r="AF444" s="38" t="str">
        <f t="shared" si="102"/>
        <v>SRSA</v>
      </c>
      <c r="AG444" s="38">
        <f t="shared" si="103"/>
        <v>0</v>
      </c>
      <c r="AH444" s="38">
        <f t="shared" si="104"/>
        <v>0</v>
      </c>
      <c r="AI444">
        <f t="shared" si="105"/>
        <v>1</v>
      </c>
      <c r="AJ444">
        <f t="shared" si="106"/>
        <v>0</v>
      </c>
      <c r="AK444">
        <f t="shared" si="107"/>
        <v>0</v>
      </c>
      <c r="AL444">
        <f t="shared" si="108"/>
        <v>0</v>
      </c>
      <c r="AM444">
        <f t="shared" si="109"/>
        <v>0</v>
      </c>
      <c r="AN444">
        <f t="shared" si="110"/>
        <v>0</v>
      </c>
      <c r="AO444">
        <f t="shared" si="111"/>
        <v>0</v>
      </c>
    </row>
    <row r="445" spans="1:41" ht="12.75">
      <c r="A445">
        <v>3028800</v>
      </c>
      <c r="B445">
        <v>26</v>
      </c>
      <c r="C445" t="s">
        <v>906</v>
      </c>
      <c r="D445" t="s">
        <v>907</v>
      </c>
      <c r="E445" t="s">
        <v>908</v>
      </c>
      <c r="F445" s="35">
        <v>59089</v>
      </c>
      <c r="G445" s="3" t="s">
        <v>44</v>
      </c>
      <c r="H445">
        <v>4063432722</v>
      </c>
      <c r="I445" s="4">
        <v>7</v>
      </c>
      <c r="J445" s="4" t="s">
        <v>45</v>
      </c>
      <c r="K445" t="s">
        <v>46</v>
      </c>
      <c r="L445" s="36"/>
      <c r="M445" s="36">
        <v>63</v>
      </c>
      <c r="N445" s="36" t="s">
        <v>45</v>
      </c>
      <c r="O445" s="36" t="s">
        <v>45</v>
      </c>
      <c r="P445" s="37">
        <v>40.506329114</v>
      </c>
      <c r="Q445" t="s">
        <v>45</v>
      </c>
      <c r="R445" t="s">
        <v>46</v>
      </c>
      <c r="S445" t="s">
        <v>45</v>
      </c>
      <c r="T445" t="s">
        <v>46</v>
      </c>
      <c r="U445" s="36"/>
      <c r="V445" s="36">
        <v>8621</v>
      </c>
      <c r="W445" s="36">
        <v>1069</v>
      </c>
      <c r="X445" s="36">
        <v>958</v>
      </c>
      <c r="Y445" s="36">
        <v>910</v>
      </c>
      <c r="Z445">
        <f t="shared" si="96"/>
        <v>1</v>
      </c>
      <c r="AA445">
        <f t="shared" si="97"/>
        <v>1</v>
      </c>
      <c r="AB445">
        <f t="shared" si="98"/>
        <v>0</v>
      </c>
      <c r="AC445">
        <f t="shared" si="99"/>
        <v>0</v>
      </c>
      <c r="AD445">
        <f t="shared" si="100"/>
        <v>0</v>
      </c>
      <c r="AE445">
        <f t="shared" si="101"/>
        <v>0</v>
      </c>
      <c r="AF445" s="38" t="str">
        <f t="shared" si="102"/>
        <v>SRSA</v>
      </c>
      <c r="AG445" s="38">
        <f t="shared" si="103"/>
        <v>0</v>
      </c>
      <c r="AH445" s="38">
        <f t="shared" si="104"/>
        <v>0</v>
      </c>
      <c r="AI445">
        <f t="shared" si="105"/>
        <v>1</v>
      </c>
      <c r="AJ445">
        <f t="shared" si="106"/>
        <v>1</v>
      </c>
      <c r="AK445" t="str">
        <f t="shared" si="107"/>
        <v>Initial</v>
      </c>
      <c r="AL445" t="str">
        <f t="shared" si="108"/>
        <v>SRSA</v>
      </c>
      <c r="AM445">
        <f t="shared" si="109"/>
        <v>0</v>
      </c>
      <c r="AN445">
        <f t="shared" si="110"/>
        <v>0</v>
      </c>
      <c r="AO445">
        <f t="shared" si="111"/>
        <v>0</v>
      </c>
    </row>
    <row r="446" spans="1:41" ht="12.75">
      <c r="A446">
        <v>3028830</v>
      </c>
      <c r="B446">
        <v>533</v>
      </c>
      <c r="C446" t="s">
        <v>909</v>
      </c>
      <c r="D446" t="s">
        <v>910</v>
      </c>
      <c r="E446" t="s">
        <v>237</v>
      </c>
      <c r="F446" s="35">
        <v>59935</v>
      </c>
      <c r="G446" s="3" t="s">
        <v>44</v>
      </c>
      <c r="H446">
        <v>4062955974</v>
      </c>
      <c r="I446" s="4">
        <v>7</v>
      </c>
      <c r="J446" s="4" t="s">
        <v>45</v>
      </c>
      <c r="K446" t="s">
        <v>46</v>
      </c>
      <c r="L446" s="36"/>
      <c r="M446" s="36">
        <v>6</v>
      </c>
      <c r="N446" s="36" t="s">
        <v>45</v>
      </c>
      <c r="O446" s="36" t="s">
        <v>45</v>
      </c>
      <c r="P446" s="37">
        <v>35</v>
      </c>
      <c r="Q446" t="s">
        <v>45</v>
      </c>
      <c r="R446" t="s">
        <v>46</v>
      </c>
      <c r="S446" t="s">
        <v>45</v>
      </c>
      <c r="T446" t="s">
        <v>46</v>
      </c>
      <c r="U446" s="36"/>
      <c r="V446" s="36">
        <v>1644</v>
      </c>
      <c r="W446" s="36">
        <v>0</v>
      </c>
      <c r="X446" s="36">
        <v>63</v>
      </c>
      <c r="Y446" s="36">
        <v>594</v>
      </c>
      <c r="Z446">
        <f t="shared" si="96"/>
        <v>1</v>
      </c>
      <c r="AA446">
        <f t="shared" si="97"/>
        <v>1</v>
      </c>
      <c r="AB446">
        <f t="shared" si="98"/>
        <v>0</v>
      </c>
      <c r="AC446">
        <f t="shared" si="99"/>
        <v>0</v>
      </c>
      <c r="AD446">
        <f t="shared" si="100"/>
        <v>0</v>
      </c>
      <c r="AE446">
        <f t="shared" si="101"/>
        <v>0</v>
      </c>
      <c r="AF446" s="38" t="str">
        <f t="shared" si="102"/>
        <v>SRSA</v>
      </c>
      <c r="AG446" s="38">
        <f t="shared" si="103"/>
        <v>0</v>
      </c>
      <c r="AH446" s="38">
        <f t="shared" si="104"/>
        <v>0</v>
      </c>
      <c r="AI446">
        <f t="shared" si="105"/>
        <v>1</v>
      </c>
      <c r="AJ446">
        <f t="shared" si="106"/>
        <v>1</v>
      </c>
      <c r="AK446" t="str">
        <f t="shared" si="107"/>
        <v>Initial</v>
      </c>
      <c r="AL446" t="str">
        <f t="shared" si="108"/>
        <v>SRSA</v>
      </c>
      <c r="AM446">
        <f t="shared" si="109"/>
        <v>0</v>
      </c>
      <c r="AN446">
        <f t="shared" si="110"/>
        <v>0</v>
      </c>
      <c r="AO446">
        <f t="shared" si="111"/>
        <v>0</v>
      </c>
    </row>
    <row r="447" spans="1:41" ht="12.75">
      <c r="A447">
        <v>3028860</v>
      </c>
      <c r="B447">
        <v>1196</v>
      </c>
      <c r="C447" t="s">
        <v>911</v>
      </c>
      <c r="D447" t="s">
        <v>912</v>
      </c>
      <c r="E447" t="s">
        <v>172</v>
      </c>
      <c r="F447" s="35">
        <v>59106</v>
      </c>
      <c r="G447" s="3" t="s">
        <v>44</v>
      </c>
      <c r="H447">
        <v>4066562198</v>
      </c>
      <c r="I447" s="4">
        <v>8</v>
      </c>
      <c r="J447" s="4" t="s">
        <v>45</v>
      </c>
      <c r="K447" t="s">
        <v>46</v>
      </c>
      <c r="L447" s="36"/>
      <c r="M447" s="36">
        <v>66</v>
      </c>
      <c r="N447" s="36" t="s">
        <v>46</v>
      </c>
      <c r="O447" s="36" t="s">
        <v>45</v>
      </c>
      <c r="P447" s="37">
        <v>0</v>
      </c>
      <c r="Q447" t="s">
        <v>46</v>
      </c>
      <c r="R447" t="s">
        <v>46</v>
      </c>
      <c r="S447" t="s">
        <v>45</v>
      </c>
      <c r="T447" t="s">
        <v>46</v>
      </c>
      <c r="U447" s="36"/>
      <c r="V447" s="36">
        <v>2585</v>
      </c>
      <c r="W447" s="36">
        <v>3533</v>
      </c>
      <c r="X447" s="36">
        <v>2000</v>
      </c>
      <c r="Y447" s="36">
        <v>758</v>
      </c>
      <c r="Z447">
        <f t="shared" si="96"/>
        <v>1</v>
      </c>
      <c r="AA447">
        <f t="shared" si="97"/>
        <v>1</v>
      </c>
      <c r="AB447">
        <f t="shared" si="98"/>
        <v>0</v>
      </c>
      <c r="AC447">
        <f t="shared" si="99"/>
        <v>0</v>
      </c>
      <c r="AD447">
        <f t="shared" si="100"/>
        <v>0</v>
      </c>
      <c r="AE447">
        <f t="shared" si="101"/>
        <v>0</v>
      </c>
      <c r="AF447" s="38" t="str">
        <f t="shared" si="102"/>
        <v>SRSA</v>
      </c>
      <c r="AG447" s="38">
        <f t="shared" si="103"/>
        <v>0</v>
      </c>
      <c r="AH447" s="38">
        <f t="shared" si="104"/>
        <v>0</v>
      </c>
      <c r="AI447">
        <f t="shared" si="105"/>
        <v>1</v>
      </c>
      <c r="AJ447">
        <f t="shared" si="106"/>
        <v>0</v>
      </c>
      <c r="AK447">
        <f t="shared" si="107"/>
        <v>0</v>
      </c>
      <c r="AL447">
        <f t="shared" si="108"/>
        <v>0</v>
      </c>
      <c r="AM447">
        <f t="shared" si="109"/>
        <v>0</v>
      </c>
      <c r="AN447">
        <f t="shared" si="110"/>
        <v>0</v>
      </c>
      <c r="AO447">
        <f t="shared" si="111"/>
        <v>0</v>
      </c>
    </row>
    <row r="448" spans="1:41" ht="12.75">
      <c r="A448">
        <v>3028910</v>
      </c>
      <c r="B448">
        <v>34</v>
      </c>
      <c r="C448" t="s">
        <v>913</v>
      </c>
      <c r="D448" t="s">
        <v>914</v>
      </c>
      <c r="E448" t="s">
        <v>131</v>
      </c>
      <c r="F448" s="35">
        <v>59523</v>
      </c>
      <c r="G448" s="3" t="s">
        <v>44</v>
      </c>
      <c r="H448">
        <v>4063572912</v>
      </c>
      <c r="I448" s="4">
        <v>7</v>
      </c>
      <c r="J448" s="4" t="s">
        <v>45</v>
      </c>
      <c r="K448" t="s">
        <v>46</v>
      </c>
      <c r="L448" s="36"/>
      <c r="M448" s="36">
        <v>49</v>
      </c>
      <c r="N448" s="36" t="s">
        <v>45</v>
      </c>
      <c r="O448" s="36" t="s">
        <v>45</v>
      </c>
      <c r="P448" s="37">
        <v>46.808510638</v>
      </c>
      <c r="Q448" t="s">
        <v>45</v>
      </c>
      <c r="R448" t="s">
        <v>45</v>
      </c>
      <c r="S448" t="s">
        <v>45</v>
      </c>
      <c r="T448" t="s">
        <v>46</v>
      </c>
      <c r="U448" s="36"/>
      <c r="V448" s="36">
        <v>1503</v>
      </c>
      <c r="W448" s="36">
        <v>0</v>
      </c>
      <c r="X448" s="36">
        <v>218</v>
      </c>
      <c r="Y448" s="36">
        <v>693</v>
      </c>
      <c r="Z448">
        <f t="shared" si="96"/>
        <v>1</v>
      </c>
      <c r="AA448">
        <f t="shared" si="97"/>
        <v>1</v>
      </c>
      <c r="AB448">
        <f t="shared" si="98"/>
        <v>0</v>
      </c>
      <c r="AC448">
        <f t="shared" si="99"/>
        <v>0</v>
      </c>
      <c r="AD448">
        <f t="shared" si="100"/>
        <v>0</v>
      </c>
      <c r="AE448">
        <f t="shared" si="101"/>
        <v>0</v>
      </c>
      <c r="AF448" s="38" t="str">
        <f t="shared" si="102"/>
        <v>SRSA</v>
      </c>
      <c r="AG448" s="38">
        <f t="shared" si="103"/>
        <v>0</v>
      </c>
      <c r="AH448" s="38">
        <f t="shared" si="104"/>
        <v>0</v>
      </c>
      <c r="AI448">
        <f t="shared" si="105"/>
        <v>1</v>
      </c>
      <c r="AJ448">
        <f t="shared" si="106"/>
        <v>1</v>
      </c>
      <c r="AK448" t="str">
        <f t="shared" si="107"/>
        <v>Initial</v>
      </c>
      <c r="AL448" t="str">
        <f t="shared" si="108"/>
        <v>SRSA</v>
      </c>
      <c r="AM448">
        <f t="shared" si="109"/>
        <v>0</v>
      </c>
      <c r="AN448">
        <f t="shared" si="110"/>
        <v>0</v>
      </c>
      <c r="AO448">
        <f t="shared" si="111"/>
        <v>0</v>
      </c>
    </row>
    <row r="449" spans="1:21" ht="12.75">
      <c r="A449"/>
      <c r="B449"/>
      <c r="G449"/>
      <c r="I449"/>
      <c r="O449"/>
      <c r="U449"/>
    </row>
    <row r="450" spans="1:21" ht="12.75">
      <c r="A450"/>
      <c r="B450"/>
      <c r="G450"/>
      <c r="I450"/>
      <c r="O450"/>
      <c r="U450"/>
    </row>
    <row r="451" spans="1:21" ht="12.75">
      <c r="A451"/>
      <c r="B451"/>
      <c r="G451"/>
      <c r="I451"/>
      <c r="O451"/>
      <c r="U451"/>
    </row>
    <row r="452" spans="1:21" ht="12.75">
      <c r="A452"/>
      <c r="B452"/>
      <c r="G452"/>
      <c r="I452"/>
      <c r="O452"/>
      <c r="U452"/>
    </row>
    <row r="453" spans="1:21" ht="12.75">
      <c r="A453"/>
      <c r="B453"/>
      <c r="G453"/>
      <c r="I453"/>
      <c r="O453"/>
      <c r="U453"/>
    </row>
    <row r="454" spans="1:21" ht="12.75">
      <c r="A454"/>
      <c r="B454"/>
      <c r="G454"/>
      <c r="I454"/>
      <c r="O454"/>
      <c r="U454"/>
    </row>
    <row r="455" spans="1:21" ht="12.75">
      <c r="A455"/>
      <c r="B455"/>
      <c r="G455"/>
      <c r="I455"/>
      <c r="O455"/>
      <c r="U455"/>
    </row>
    <row r="456" spans="1:21" ht="12.75">
      <c r="A456"/>
      <c r="B456"/>
      <c r="G456"/>
      <c r="I456"/>
      <c r="O456"/>
      <c r="U456"/>
    </row>
    <row r="457" spans="1:21" ht="12.75">
      <c r="A457"/>
      <c r="B457"/>
      <c r="G457"/>
      <c r="I457"/>
      <c r="O457"/>
      <c r="U457"/>
    </row>
    <row r="458" spans="1:21" ht="12.75">
      <c r="A458"/>
      <c r="B458"/>
      <c r="G458"/>
      <c r="I458"/>
      <c r="O458"/>
      <c r="U458"/>
    </row>
    <row r="459" spans="1:21" ht="12.75">
      <c r="A459"/>
      <c r="B459"/>
      <c r="G459"/>
      <c r="I459"/>
      <c r="O459"/>
      <c r="U459"/>
    </row>
    <row r="460" spans="1:21" ht="12.75">
      <c r="A460"/>
      <c r="B460"/>
      <c r="G460"/>
      <c r="I460"/>
      <c r="O460"/>
      <c r="U460"/>
    </row>
    <row r="461" spans="1:21" ht="12.75">
      <c r="A461"/>
      <c r="B461"/>
      <c r="G461"/>
      <c r="I461"/>
      <c r="O461"/>
      <c r="U461"/>
    </row>
    <row r="462" spans="1:21" ht="12.75">
      <c r="A462"/>
      <c r="B462"/>
      <c r="G462"/>
      <c r="I462"/>
      <c r="O462"/>
      <c r="U462"/>
    </row>
    <row r="463" spans="1:21" ht="12.75">
      <c r="A463"/>
      <c r="B463"/>
      <c r="G463"/>
      <c r="I463"/>
      <c r="O463"/>
      <c r="U463"/>
    </row>
    <row r="464" spans="1:21" ht="12.75">
      <c r="A464"/>
      <c r="B464"/>
      <c r="G464"/>
      <c r="I464"/>
      <c r="O464"/>
      <c r="U464"/>
    </row>
    <row r="465" spans="1:21" ht="12.75">
      <c r="A465"/>
      <c r="B465"/>
      <c r="G465"/>
      <c r="I465"/>
      <c r="O465"/>
      <c r="U465"/>
    </row>
    <row r="466" spans="1:21" ht="12.75">
      <c r="A466"/>
      <c r="B466"/>
      <c r="G466"/>
      <c r="I466"/>
      <c r="O466"/>
      <c r="U466"/>
    </row>
    <row r="467" spans="1:21" ht="12.75">
      <c r="A467"/>
      <c r="B467"/>
      <c r="G467"/>
      <c r="I467"/>
      <c r="O467"/>
      <c r="U467"/>
    </row>
    <row r="468" spans="1:21" ht="12.75">
      <c r="A468"/>
      <c r="B468"/>
      <c r="G468"/>
      <c r="I468"/>
      <c r="O468"/>
      <c r="U468"/>
    </row>
    <row r="469" spans="1:21" ht="12.75">
      <c r="A469"/>
      <c r="B469"/>
      <c r="G469"/>
      <c r="I469"/>
      <c r="O469"/>
      <c r="U469"/>
    </row>
    <row r="470" spans="1:21" ht="12.75">
      <c r="A470"/>
      <c r="B470"/>
      <c r="G470"/>
      <c r="I470"/>
      <c r="O470"/>
      <c r="U470"/>
    </row>
    <row r="471" spans="1:21" ht="12.75">
      <c r="A471"/>
      <c r="B471"/>
      <c r="G471"/>
      <c r="I471"/>
      <c r="O471"/>
      <c r="U471"/>
    </row>
    <row r="472" spans="1:21" ht="12.75">
      <c r="A472"/>
      <c r="B472"/>
      <c r="G472"/>
      <c r="I472"/>
      <c r="O472"/>
      <c r="U472"/>
    </row>
    <row r="473" spans="1:21" ht="12.75">
      <c r="A473"/>
      <c r="B473"/>
      <c r="G473"/>
      <c r="I473"/>
      <c r="O473"/>
      <c r="U473"/>
    </row>
    <row r="474" spans="1:21" ht="12.75">
      <c r="A474"/>
      <c r="B474"/>
      <c r="G474"/>
      <c r="I474"/>
      <c r="O474"/>
      <c r="U474"/>
    </row>
    <row r="475" spans="1:21" ht="12.75">
      <c r="A475"/>
      <c r="B475"/>
      <c r="G475"/>
      <c r="I475"/>
      <c r="O475"/>
      <c r="U475"/>
    </row>
    <row r="476" spans="1:21" ht="12.75">
      <c r="A476"/>
      <c r="B476"/>
      <c r="G476"/>
      <c r="I476"/>
      <c r="O476"/>
      <c r="U476"/>
    </row>
    <row r="477" spans="1:21" ht="12.75">
      <c r="A477"/>
      <c r="B477"/>
      <c r="G477"/>
      <c r="I477"/>
      <c r="O477"/>
      <c r="U477"/>
    </row>
    <row r="478" spans="1:21" ht="12.75">
      <c r="A478"/>
      <c r="B478"/>
      <c r="G478"/>
      <c r="I478"/>
      <c r="O478"/>
      <c r="U478"/>
    </row>
    <row r="479" spans="1:21" ht="12.75">
      <c r="A479"/>
      <c r="B479"/>
      <c r="G479"/>
      <c r="I479"/>
      <c r="O479"/>
      <c r="U479"/>
    </row>
    <row r="480" spans="1:21" ht="12.75">
      <c r="A480"/>
      <c r="B480"/>
      <c r="G480"/>
      <c r="I480"/>
      <c r="O480"/>
      <c r="U480"/>
    </row>
    <row r="481" spans="1:21" ht="12.75">
      <c r="A481"/>
      <c r="B481"/>
      <c r="G481"/>
      <c r="I481"/>
      <c r="O481"/>
      <c r="U481"/>
    </row>
    <row r="482" spans="1:21" ht="12.75">
      <c r="A482"/>
      <c r="B482"/>
      <c r="G482"/>
      <c r="I482"/>
      <c r="O482"/>
      <c r="U482"/>
    </row>
    <row r="483" spans="1:21" ht="12.75">
      <c r="A483"/>
      <c r="B483"/>
      <c r="G483"/>
      <c r="I483"/>
      <c r="O483"/>
      <c r="U483"/>
    </row>
    <row r="484" spans="1:21" ht="12.75">
      <c r="A484"/>
      <c r="B484"/>
      <c r="G484"/>
      <c r="I484"/>
      <c r="O484"/>
      <c r="U484"/>
    </row>
    <row r="485" spans="1:21" ht="12.75">
      <c r="A485"/>
      <c r="B485"/>
      <c r="G485"/>
      <c r="I485"/>
      <c r="O485"/>
      <c r="U485"/>
    </row>
    <row r="486" spans="1:21" ht="12.75">
      <c r="A486"/>
      <c r="B486"/>
      <c r="G486"/>
      <c r="I486"/>
      <c r="O486"/>
      <c r="U486"/>
    </row>
    <row r="487" spans="1:21" ht="12.75">
      <c r="A487"/>
      <c r="B487"/>
      <c r="G487"/>
      <c r="I487"/>
      <c r="O487"/>
      <c r="U487"/>
    </row>
    <row r="488" spans="1:21" ht="12.75">
      <c r="A488"/>
      <c r="B488"/>
      <c r="G488"/>
      <c r="I488"/>
      <c r="O488"/>
      <c r="U488"/>
    </row>
    <row r="489" spans="1:21" ht="12.75">
      <c r="A489"/>
      <c r="B489"/>
      <c r="G489"/>
      <c r="I489"/>
      <c r="O489"/>
      <c r="U489"/>
    </row>
    <row r="490" spans="1:21" ht="12.75">
      <c r="A490"/>
      <c r="B490"/>
      <c r="G490"/>
      <c r="I490"/>
      <c r="O490"/>
      <c r="U490"/>
    </row>
    <row r="491" spans="1:21" ht="12.75">
      <c r="A491"/>
      <c r="B491"/>
      <c r="G491"/>
      <c r="I491"/>
      <c r="O491"/>
      <c r="U491"/>
    </row>
    <row r="492" spans="1:21" ht="12.75">
      <c r="A492"/>
      <c r="B492"/>
      <c r="G492"/>
      <c r="I492"/>
      <c r="O492"/>
      <c r="U492"/>
    </row>
    <row r="493" spans="1:21" ht="12.75">
      <c r="A493"/>
      <c r="B493"/>
      <c r="G493"/>
      <c r="I493"/>
      <c r="O493"/>
      <c r="U493"/>
    </row>
    <row r="494" spans="1:21" ht="12.75">
      <c r="A494"/>
      <c r="B494"/>
      <c r="G494"/>
      <c r="I494"/>
      <c r="O494"/>
      <c r="U494"/>
    </row>
    <row r="495" spans="1:21" ht="12.75">
      <c r="A495"/>
      <c r="B495"/>
      <c r="G495"/>
      <c r="I495"/>
      <c r="O495"/>
      <c r="U495"/>
    </row>
    <row r="496" spans="1:21" ht="12.75">
      <c r="A496"/>
      <c r="B496"/>
      <c r="G496"/>
      <c r="I496"/>
      <c r="O496"/>
      <c r="U496"/>
    </row>
    <row r="497" spans="1:21" ht="12.75">
      <c r="A497"/>
      <c r="B497"/>
      <c r="F497" s="35"/>
      <c r="J497" s="4"/>
      <c r="O497"/>
      <c r="P497" s="37"/>
      <c r="U497"/>
    </row>
    <row r="498" spans="1:21" ht="12.75">
      <c r="A498"/>
      <c r="B498"/>
      <c r="F498" s="35"/>
      <c r="J498" s="4"/>
      <c r="O498"/>
      <c r="P498" s="37"/>
      <c r="U498"/>
    </row>
    <row r="499" spans="1:21" ht="12.75">
      <c r="A499"/>
      <c r="B499"/>
      <c r="F499" s="35"/>
      <c r="J499" s="4"/>
      <c r="O499"/>
      <c r="P499" s="37"/>
      <c r="U499"/>
    </row>
    <row r="500" spans="1:21" ht="12.75">
      <c r="A500"/>
      <c r="B500"/>
      <c r="F500" s="35"/>
      <c r="J500" s="4"/>
      <c r="O500"/>
      <c r="P500" s="37"/>
      <c r="U500"/>
    </row>
    <row r="501" spans="1:21" ht="12.75">
      <c r="A501"/>
      <c r="B501"/>
      <c r="F501" s="35"/>
      <c r="J501" s="4"/>
      <c r="O501"/>
      <c r="P501" s="37"/>
      <c r="U501"/>
    </row>
    <row r="502" spans="1:21" ht="12.75">
      <c r="A502"/>
      <c r="B502"/>
      <c r="F502" s="35"/>
      <c r="J502" s="4"/>
      <c r="O502"/>
      <c r="P502" s="37"/>
      <c r="U502"/>
    </row>
    <row r="503" spans="1:21" ht="12.75">
      <c r="A503"/>
      <c r="B503"/>
      <c r="F503" s="35"/>
      <c r="J503" s="4"/>
      <c r="O503"/>
      <c r="P503" s="37"/>
      <c r="U503"/>
    </row>
    <row r="504" spans="1:21" ht="12.75">
      <c r="A504"/>
      <c r="B504"/>
      <c r="F504" s="35"/>
      <c r="J504" s="4"/>
      <c r="O504"/>
      <c r="P504" s="37"/>
      <c r="U504"/>
    </row>
    <row r="505" spans="1:21" ht="12.75">
      <c r="A505"/>
      <c r="B505"/>
      <c r="F505" s="35"/>
      <c r="J505" s="4"/>
      <c r="O505"/>
      <c r="P505" s="37"/>
      <c r="U505"/>
    </row>
    <row r="506" spans="1:21" ht="12.75">
      <c r="A506"/>
      <c r="B506"/>
      <c r="F506" s="35"/>
      <c r="J506" s="4"/>
      <c r="O506"/>
      <c r="P506" s="37"/>
      <c r="U506"/>
    </row>
    <row r="507" spans="1:21" ht="12.75">
      <c r="A507"/>
      <c r="B507"/>
      <c r="F507" s="35"/>
      <c r="J507" s="4"/>
      <c r="O507"/>
      <c r="P507" s="37"/>
      <c r="U507"/>
    </row>
    <row r="508" spans="1:21" ht="12.75">
      <c r="A508"/>
      <c r="B508"/>
      <c r="F508" s="35"/>
      <c r="J508" s="4"/>
      <c r="O508"/>
      <c r="P508" s="37"/>
      <c r="U508"/>
    </row>
    <row r="509" spans="1:21" ht="12.75">
      <c r="A509"/>
      <c r="B509"/>
      <c r="F509" s="35"/>
      <c r="J509" s="4"/>
      <c r="O509"/>
      <c r="P509" s="37"/>
      <c r="U509"/>
    </row>
    <row r="510" spans="1:21" ht="12.75">
      <c r="A510"/>
      <c r="B510"/>
      <c r="F510" s="35"/>
      <c r="J510" s="4"/>
      <c r="O510"/>
      <c r="P510" s="37"/>
      <c r="U510"/>
    </row>
    <row r="511" spans="1:21" ht="12.75">
      <c r="A511"/>
      <c r="B511"/>
      <c r="F511" s="35"/>
      <c r="J511" s="4"/>
      <c r="O511"/>
      <c r="P511" s="37"/>
      <c r="U511"/>
    </row>
    <row r="512" spans="1:21" ht="12.75">
      <c r="A512"/>
      <c r="B512"/>
      <c r="F512" s="35"/>
      <c r="J512" s="4"/>
      <c r="O512"/>
      <c r="P512" s="37"/>
      <c r="U512"/>
    </row>
    <row r="513" spans="1:21" ht="12.75">
      <c r="A513"/>
      <c r="B513"/>
      <c r="F513" s="35"/>
      <c r="J513" s="4"/>
      <c r="O513"/>
      <c r="P513" s="37"/>
      <c r="U513"/>
    </row>
    <row r="514" spans="1:21" ht="12.75">
      <c r="A514"/>
      <c r="B514"/>
      <c r="F514" s="35"/>
      <c r="J514" s="4"/>
      <c r="O514"/>
      <c r="P514" s="37"/>
      <c r="U514"/>
    </row>
    <row r="515" spans="1:21" ht="12.75">
      <c r="A515"/>
      <c r="B515"/>
      <c r="F515" s="35"/>
      <c r="J515" s="4"/>
      <c r="O515"/>
      <c r="P515" s="37"/>
      <c r="U515"/>
    </row>
    <row r="516" spans="1:21" ht="12.75">
      <c r="A516"/>
      <c r="B516"/>
      <c r="F516" s="35"/>
      <c r="J516" s="4"/>
      <c r="O516"/>
      <c r="P516" s="37"/>
      <c r="U516"/>
    </row>
    <row r="517" spans="1:21" ht="12.75">
      <c r="A517"/>
      <c r="B517"/>
      <c r="F517" s="35"/>
      <c r="J517" s="4"/>
      <c r="O517"/>
      <c r="P517" s="37"/>
      <c r="U517"/>
    </row>
    <row r="518" spans="1:21" ht="12.75">
      <c r="A518"/>
      <c r="B518"/>
      <c r="F518" s="35"/>
      <c r="J518" s="4"/>
      <c r="O518"/>
      <c r="P518" s="37"/>
      <c r="U518"/>
    </row>
    <row r="519" spans="1:21" ht="12.75">
      <c r="A519"/>
      <c r="B519"/>
      <c r="F519" s="35"/>
      <c r="J519" s="4"/>
      <c r="O519"/>
      <c r="P519" s="37"/>
      <c r="U519"/>
    </row>
    <row r="520" spans="1:21" ht="12.75">
      <c r="A520"/>
      <c r="B520"/>
      <c r="F520" s="35"/>
      <c r="J520" s="4"/>
      <c r="O520"/>
      <c r="P520" s="37"/>
      <c r="U520"/>
    </row>
    <row r="521" spans="1:21" ht="12.75">
      <c r="A521"/>
      <c r="B521"/>
      <c r="F521" s="35"/>
      <c r="J521" s="4"/>
      <c r="O521"/>
      <c r="P521" s="37"/>
      <c r="U521"/>
    </row>
    <row r="522" spans="1:21" ht="12.75">
      <c r="A522"/>
      <c r="B522"/>
      <c r="F522" s="35"/>
      <c r="J522" s="4"/>
      <c r="O522"/>
      <c r="P522" s="37"/>
      <c r="U522"/>
    </row>
    <row r="523" spans="1:21" ht="12.75">
      <c r="A523"/>
      <c r="B523"/>
      <c r="F523" s="35"/>
      <c r="J523" s="4"/>
      <c r="O523"/>
      <c r="P523" s="37"/>
      <c r="U523"/>
    </row>
    <row r="524" spans="1:21" ht="12.75">
      <c r="A524"/>
      <c r="B524"/>
      <c r="F524" s="35"/>
      <c r="J524" s="4"/>
      <c r="O524"/>
      <c r="P524" s="37"/>
      <c r="U524"/>
    </row>
    <row r="525" spans="1:21" ht="12.75">
      <c r="A525"/>
      <c r="B525"/>
      <c r="F525" s="35"/>
      <c r="J525" s="4"/>
      <c r="O525"/>
      <c r="P525" s="37"/>
      <c r="U525"/>
    </row>
    <row r="526" spans="1:21" ht="12.75">
      <c r="A526"/>
      <c r="B526"/>
      <c r="F526" s="35"/>
      <c r="J526" s="4"/>
      <c r="O526"/>
      <c r="P526" s="37"/>
      <c r="U526"/>
    </row>
    <row r="527" spans="1:21" ht="12.75">
      <c r="A527"/>
      <c r="B527"/>
      <c r="F527" s="35"/>
      <c r="J527" s="4"/>
      <c r="O527"/>
      <c r="P527" s="37"/>
      <c r="U527"/>
    </row>
    <row r="528" spans="1:21" ht="12.75">
      <c r="A528"/>
      <c r="B528"/>
      <c r="F528" s="35"/>
      <c r="J528" s="4"/>
      <c r="O528"/>
      <c r="P528" s="37"/>
      <c r="U528"/>
    </row>
    <row r="529" spans="1:21" ht="12.75">
      <c r="A529"/>
      <c r="B529"/>
      <c r="F529" s="35"/>
      <c r="J529" s="4"/>
      <c r="O529"/>
      <c r="P529" s="37"/>
      <c r="U529"/>
    </row>
    <row r="530" spans="1:21" ht="12.75">
      <c r="A530"/>
      <c r="B530"/>
      <c r="F530" s="35"/>
      <c r="J530" s="4"/>
      <c r="O530"/>
      <c r="P530" s="37"/>
      <c r="U530"/>
    </row>
    <row r="531" spans="1:21" ht="12.75">
      <c r="A531"/>
      <c r="B531"/>
      <c r="F531" s="35"/>
      <c r="J531" s="4"/>
      <c r="O531"/>
      <c r="P531" s="37"/>
      <c r="U531"/>
    </row>
    <row r="532" spans="1:21" ht="12.75">
      <c r="A532"/>
      <c r="B532"/>
      <c r="F532" s="35"/>
      <c r="J532" s="4"/>
      <c r="O532"/>
      <c r="P532" s="37"/>
      <c r="U532"/>
    </row>
    <row r="533" spans="1:21" ht="12.75">
      <c r="A533"/>
      <c r="B533"/>
      <c r="F533" s="35"/>
      <c r="J533" s="4"/>
      <c r="O533"/>
      <c r="P533" s="37"/>
      <c r="U533"/>
    </row>
    <row r="534" spans="1:21" ht="12.75">
      <c r="A534"/>
      <c r="B534"/>
      <c r="F534" s="35"/>
      <c r="J534" s="4"/>
      <c r="O534"/>
      <c r="P534" s="37"/>
      <c r="U534"/>
    </row>
    <row r="535" spans="1:21" ht="12.75">
      <c r="A535"/>
      <c r="B535"/>
      <c r="F535" s="35"/>
      <c r="J535" s="4"/>
      <c r="O535"/>
      <c r="P535" s="37"/>
      <c r="U535"/>
    </row>
    <row r="536" spans="1:21" ht="12.75">
      <c r="A536"/>
      <c r="B536"/>
      <c r="F536" s="35"/>
      <c r="J536" s="4"/>
      <c r="O536"/>
      <c r="P536" s="37"/>
      <c r="U536"/>
    </row>
    <row r="537" spans="1:21" ht="12.75">
      <c r="A537"/>
      <c r="B537"/>
      <c r="F537" s="35"/>
      <c r="J537" s="4"/>
      <c r="O537"/>
      <c r="P537" s="37"/>
      <c r="U537"/>
    </row>
    <row r="538" spans="1:21" ht="12.75">
      <c r="A538"/>
      <c r="B538"/>
      <c r="F538" s="35"/>
      <c r="J538" s="4"/>
      <c r="O538"/>
      <c r="P538" s="37"/>
      <c r="U538"/>
    </row>
    <row r="539" spans="1:21" ht="12.75">
      <c r="A539"/>
      <c r="B539"/>
      <c r="F539" s="35"/>
      <c r="J539" s="4"/>
      <c r="O539"/>
      <c r="P539" s="37"/>
      <c r="U539"/>
    </row>
    <row r="540" spans="1:21" ht="12.75">
      <c r="A540"/>
      <c r="B540"/>
      <c r="F540" s="35"/>
      <c r="J540" s="4"/>
      <c r="O540"/>
      <c r="P540" s="37"/>
      <c r="U540"/>
    </row>
    <row r="541" spans="1:21" ht="12.75">
      <c r="A541"/>
      <c r="B541"/>
      <c r="F541" s="35"/>
      <c r="J541" s="4"/>
      <c r="O541"/>
      <c r="P541" s="37"/>
      <c r="U541"/>
    </row>
    <row r="542" spans="1:21" ht="12.75">
      <c r="A542"/>
      <c r="B542"/>
      <c r="F542" s="35"/>
      <c r="J542" s="4"/>
      <c r="O542"/>
      <c r="P542" s="37"/>
      <c r="U542"/>
    </row>
    <row r="543" spans="1:21" ht="12.75">
      <c r="A543"/>
      <c r="B543"/>
      <c r="F543" s="35"/>
      <c r="J543" s="4"/>
      <c r="O543"/>
      <c r="P543" s="37"/>
      <c r="U543"/>
    </row>
    <row r="544" spans="1:21" ht="12.75">
      <c r="A544"/>
      <c r="B544"/>
      <c r="F544" s="35"/>
      <c r="J544" s="4"/>
      <c r="O544"/>
      <c r="P544" s="37"/>
      <c r="U544"/>
    </row>
    <row r="545" spans="1:21" ht="12.75">
      <c r="A545"/>
      <c r="B545"/>
      <c r="F545" s="35"/>
      <c r="J545" s="4"/>
      <c r="O545"/>
      <c r="P545" s="37"/>
      <c r="U545"/>
    </row>
    <row r="546" spans="1:21" ht="12.75">
      <c r="A546"/>
      <c r="B546"/>
      <c r="F546" s="35"/>
      <c r="J546" s="4"/>
      <c r="O546"/>
      <c r="P546" s="37"/>
      <c r="U546"/>
    </row>
    <row r="547" spans="1:21" ht="12.75">
      <c r="A547"/>
      <c r="B547"/>
      <c r="F547" s="35"/>
      <c r="J547" s="4"/>
      <c r="O547"/>
      <c r="P547" s="37"/>
      <c r="U547"/>
    </row>
    <row r="548" spans="1:21" ht="12.75">
      <c r="A548"/>
      <c r="B548"/>
      <c r="F548" s="35"/>
      <c r="J548" s="4"/>
      <c r="O548"/>
      <c r="P548" s="37"/>
      <c r="U548"/>
    </row>
    <row r="549" spans="1:21" ht="12.75">
      <c r="A549"/>
      <c r="B549"/>
      <c r="F549" s="35"/>
      <c r="J549" s="4"/>
      <c r="O549"/>
      <c r="P549" s="37"/>
      <c r="U549"/>
    </row>
    <row r="550" spans="1:21" ht="12.75">
      <c r="A550"/>
      <c r="B550"/>
      <c r="F550" s="35"/>
      <c r="J550" s="4"/>
      <c r="O550"/>
      <c r="P550" s="37"/>
      <c r="U550"/>
    </row>
    <row r="551" spans="1:21" ht="12.75">
      <c r="A551"/>
      <c r="B551"/>
      <c r="F551" s="35"/>
      <c r="J551" s="4"/>
      <c r="O551"/>
      <c r="P551" s="37"/>
      <c r="U551"/>
    </row>
    <row r="552" spans="1:21" ht="12.75">
      <c r="A552"/>
      <c r="B552"/>
      <c r="F552" s="35"/>
      <c r="J552" s="4"/>
      <c r="O552"/>
      <c r="P552" s="37"/>
      <c r="U552"/>
    </row>
    <row r="553" spans="1:21" ht="12.75">
      <c r="A553"/>
      <c r="B553"/>
      <c r="F553" s="35"/>
      <c r="J553" s="4"/>
      <c r="O553"/>
      <c r="P553" s="37"/>
      <c r="U553"/>
    </row>
    <row r="554" spans="1:21" ht="12.75">
      <c r="A554"/>
      <c r="B554"/>
      <c r="F554" s="35"/>
      <c r="J554" s="4"/>
      <c r="O554"/>
      <c r="P554" s="37"/>
      <c r="U554"/>
    </row>
    <row r="555" spans="1:21" ht="12.75">
      <c r="A555"/>
      <c r="B555"/>
      <c r="F555" s="35"/>
      <c r="J555" s="4"/>
      <c r="O555"/>
      <c r="P555" s="37"/>
      <c r="U555"/>
    </row>
    <row r="556" spans="1:21" ht="12.75">
      <c r="A556"/>
      <c r="B556"/>
      <c r="F556" s="35"/>
      <c r="J556" s="4"/>
      <c r="O556"/>
      <c r="P556" s="37"/>
      <c r="U556"/>
    </row>
    <row r="557" spans="1:21" ht="12.75">
      <c r="A557"/>
      <c r="B557"/>
      <c r="F557" s="35"/>
      <c r="J557" s="4"/>
      <c r="O557"/>
      <c r="P557" s="37"/>
      <c r="U557"/>
    </row>
    <row r="558" spans="1:21" ht="12.75">
      <c r="A558"/>
      <c r="B558"/>
      <c r="F558" s="35"/>
      <c r="J558" s="4"/>
      <c r="O558"/>
      <c r="P558" s="37"/>
      <c r="U558"/>
    </row>
    <row r="559" spans="1:21" ht="12.75">
      <c r="A559"/>
      <c r="B559"/>
      <c r="F559" s="35"/>
      <c r="J559" s="4"/>
      <c r="O559"/>
      <c r="P559" s="37"/>
      <c r="U559"/>
    </row>
    <row r="560" spans="1:21" ht="12.75">
      <c r="A560"/>
      <c r="B560"/>
      <c r="F560" s="35"/>
      <c r="J560" s="4"/>
      <c r="O560"/>
      <c r="P560" s="37"/>
      <c r="U560"/>
    </row>
    <row r="561" spans="1:21" ht="12.75">
      <c r="A561"/>
      <c r="B561"/>
      <c r="F561" s="35"/>
      <c r="J561" s="4"/>
      <c r="O561"/>
      <c r="P561" s="37"/>
      <c r="U561"/>
    </row>
    <row r="562" spans="1:21" ht="12.75">
      <c r="A562"/>
      <c r="B562"/>
      <c r="F562" s="35"/>
      <c r="J562" s="4"/>
      <c r="O562"/>
      <c r="P562" s="37"/>
      <c r="U562"/>
    </row>
    <row r="563" spans="1:21" ht="12.75">
      <c r="A563"/>
      <c r="B563"/>
      <c r="F563" s="35"/>
      <c r="J563" s="4"/>
      <c r="O563"/>
      <c r="P563" s="37"/>
      <c r="U563"/>
    </row>
    <row r="564" spans="1:21" ht="12.75">
      <c r="A564"/>
      <c r="B564"/>
      <c r="F564" s="35"/>
      <c r="J564" s="4"/>
      <c r="O564"/>
      <c r="P564" s="37"/>
      <c r="U564"/>
    </row>
    <row r="565" spans="1:21" ht="12.75">
      <c r="A565"/>
      <c r="B565"/>
      <c r="F565" s="35"/>
      <c r="J565" s="4"/>
      <c r="O565"/>
      <c r="P565" s="37"/>
      <c r="U565"/>
    </row>
    <row r="566" spans="1:21" ht="12.75">
      <c r="A566"/>
      <c r="B566"/>
      <c r="F566" s="35"/>
      <c r="J566" s="4"/>
      <c r="O566"/>
      <c r="P566" s="37"/>
      <c r="U566"/>
    </row>
    <row r="567" spans="1:21" ht="12.75">
      <c r="A567"/>
      <c r="B567"/>
      <c r="F567" s="35"/>
      <c r="J567" s="4"/>
      <c r="O567"/>
      <c r="P567" s="37"/>
      <c r="U567"/>
    </row>
    <row r="568" spans="1:21" ht="12.75">
      <c r="A568"/>
      <c r="B568"/>
      <c r="F568" s="35"/>
      <c r="J568" s="4"/>
      <c r="O568"/>
      <c r="P568" s="37"/>
      <c r="U568"/>
    </row>
    <row r="569" spans="1:21" ht="12.75">
      <c r="A569"/>
      <c r="B569"/>
      <c r="F569" s="35"/>
      <c r="J569" s="4"/>
      <c r="O569"/>
      <c r="P569" s="37"/>
      <c r="U569"/>
    </row>
    <row r="570" spans="1:21" ht="12.75">
      <c r="A570"/>
      <c r="B570"/>
      <c r="F570" s="35"/>
      <c r="J570" s="4"/>
      <c r="O570"/>
      <c r="P570" s="37"/>
      <c r="U570"/>
    </row>
    <row r="571" spans="1:21" ht="12.75">
      <c r="A571"/>
      <c r="B571"/>
      <c r="F571" s="35"/>
      <c r="J571" s="4"/>
      <c r="O571"/>
      <c r="P571" s="37"/>
      <c r="U571"/>
    </row>
    <row r="572" spans="1:21" ht="12.75">
      <c r="A572"/>
      <c r="B572"/>
      <c r="F572" s="35"/>
      <c r="J572" s="4"/>
      <c r="O572"/>
      <c r="P572" s="37"/>
      <c r="U572"/>
    </row>
    <row r="573" spans="1:21" ht="12.75">
      <c r="A573"/>
      <c r="B573"/>
      <c r="F573" s="35"/>
      <c r="J573" s="4"/>
      <c r="O573"/>
      <c r="P573" s="37"/>
      <c r="U573"/>
    </row>
    <row r="574" spans="1:21" ht="12.75">
      <c r="A574"/>
      <c r="B574"/>
      <c r="F574" s="35"/>
      <c r="J574" s="4"/>
      <c r="O574"/>
      <c r="P574" s="37"/>
      <c r="U574"/>
    </row>
    <row r="575" spans="1:21" ht="12.75">
      <c r="A575"/>
      <c r="B575"/>
      <c r="F575" s="35"/>
      <c r="J575" s="4"/>
      <c r="O575"/>
      <c r="P575" s="37"/>
      <c r="U575"/>
    </row>
    <row r="576" spans="1:21" ht="12.75">
      <c r="A576"/>
      <c r="B576"/>
      <c r="F576" s="35"/>
      <c r="J576" s="4"/>
      <c r="O576"/>
      <c r="P576" s="37"/>
      <c r="U576"/>
    </row>
    <row r="577" spans="1:21" ht="12.75">
      <c r="A577"/>
      <c r="B577"/>
      <c r="F577" s="35"/>
      <c r="J577" s="4"/>
      <c r="O577"/>
      <c r="P577" s="37"/>
      <c r="U577"/>
    </row>
    <row r="578" spans="1:21" ht="12.75">
      <c r="A578"/>
      <c r="B578"/>
      <c r="F578" s="35"/>
      <c r="J578" s="4"/>
      <c r="O578"/>
      <c r="P578" s="37"/>
      <c r="U578"/>
    </row>
    <row r="579" spans="1:21" ht="12.75">
      <c r="A579"/>
      <c r="B579"/>
      <c r="F579" s="35"/>
      <c r="J579" s="4"/>
      <c r="O579"/>
      <c r="P579" s="37"/>
      <c r="U579"/>
    </row>
    <row r="580" spans="1:21" ht="12.75">
      <c r="A580"/>
      <c r="B580"/>
      <c r="F580" s="35"/>
      <c r="J580" s="4"/>
      <c r="O580"/>
      <c r="P580" s="37"/>
      <c r="U580"/>
    </row>
    <row r="581" spans="1:21" ht="12.75">
      <c r="A581"/>
      <c r="B581"/>
      <c r="F581" s="35"/>
      <c r="J581" s="4"/>
      <c r="O581"/>
      <c r="P581" s="37"/>
      <c r="U581"/>
    </row>
    <row r="582" spans="1:21" ht="12.75">
      <c r="A582"/>
      <c r="B582"/>
      <c r="F582" s="35"/>
      <c r="J582" s="4"/>
      <c r="O582"/>
      <c r="P582" s="37"/>
      <c r="U582"/>
    </row>
    <row r="583" spans="1:21" ht="12.75">
      <c r="A583"/>
      <c r="B583"/>
      <c r="F583" s="35"/>
      <c r="J583" s="4"/>
      <c r="O583"/>
      <c r="P583" s="37"/>
      <c r="U583"/>
    </row>
    <row r="584" spans="1:21" ht="12.75">
      <c r="A584"/>
      <c r="B584"/>
      <c r="F584" s="35"/>
      <c r="J584" s="4"/>
      <c r="O584"/>
      <c r="P584" s="37"/>
      <c r="U584"/>
    </row>
    <row r="585" spans="1:21" ht="12.75">
      <c r="A585"/>
      <c r="B585"/>
      <c r="F585" s="35"/>
      <c r="J585" s="4"/>
      <c r="O585"/>
      <c r="P585" s="37"/>
      <c r="U585"/>
    </row>
    <row r="586" spans="1:21" ht="12.75">
      <c r="A586"/>
      <c r="B586"/>
      <c r="F586" s="35"/>
      <c r="J586" s="4"/>
      <c r="O586"/>
      <c r="P586" s="37"/>
      <c r="U586"/>
    </row>
    <row r="587" spans="1:21" ht="12.75">
      <c r="A587"/>
      <c r="B587"/>
      <c r="F587" s="35"/>
      <c r="J587" s="4"/>
      <c r="O587"/>
      <c r="P587" s="37"/>
      <c r="U587"/>
    </row>
    <row r="588" spans="1:21" ht="12.75">
      <c r="A588"/>
      <c r="B588"/>
      <c r="F588" s="35"/>
      <c r="J588" s="4"/>
      <c r="O588"/>
      <c r="P588" s="37"/>
      <c r="U588"/>
    </row>
    <row r="589" spans="1:21" ht="12.75">
      <c r="A589"/>
      <c r="B589"/>
      <c r="F589" s="35"/>
      <c r="J589" s="4"/>
      <c r="O589"/>
      <c r="P589" s="37"/>
      <c r="U589"/>
    </row>
    <row r="590" spans="1:21" ht="12.75">
      <c r="A590"/>
      <c r="B590"/>
      <c r="F590" s="35"/>
      <c r="J590" s="4"/>
      <c r="O590"/>
      <c r="P590" s="37"/>
      <c r="U590"/>
    </row>
    <row r="591" spans="1:21" ht="12.75">
      <c r="A591"/>
      <c r="B591"/>
      <c r="F591" s="35"/>
      <c r="J591" s="4"/>
      <c r="O591"/>
      <c r="P591" s="37"/>
      <c r="U591"/>
    </row>
    <row r="592" spans="1:21" ht="12.75">
      <c r="A592"/>
      <c r="B592"/>
      <c r="F592" s="35"/>
      <c r="J592" s="4"/>
      <c r="O592"/>
      <c r="P592" s="37"/>
      <c r="U592"/>
    </row>
    <row r="593" spans="1:21" ht="12.75">
      <c r="A593"/>
      <c r="B593"/>
      <c r="F593" s="35"/>
      <c r="J593" s="4"/>
      <c r="O593"/>
      <c r="P593" s="37"/>
      <c r="U593"/>
    </row>
    <row r="594" spans="1:21" ht="12.75">
      <c r="A594"/>
      <c r="B594"/>
      <c r="F594" s="35"/>
      <c r="J594" s="4"/>
      <c r="O594"/>
      <c r="P594" s="37"/>
      <c r="U594"/>
    </row>
    <row r="595" spans="1:21" ht="12.75">
      <c r="A595"/>
      <c r="B595"/>
      <c r="F595" s="35"/>
      <c r="J595" s="4"/>
      <c r="O595"/>
      <c r="P595" s="37"/>
      <c r="U595"/>
    </row>
    <row r="596" spans="1:21" ht="12.75">
      <c r="A596"/>
      <c r="B596"/>
      <c r="F596" s="35"/>
      <c r="J596" s="4"/>
      <c r="O596"/>
      <c r="P596" s="37"/>
      <c r="U596"/>
    </row>
    <row r="597" spans="1:21" ht="12.75">
      <c r="A597"/>
      <c r="B597"/>
      <c r="F597" s="35"/>
      <c r="J597" s="4"/>
      <c r="O597"/>
      <c r="P597" s="37"/>
      <c r="U597"/>
    </row>
    <row r="598" spans="1:21" ht="12.75">
      <c r="A598"/>
      <c r="B598"/>
      <c r="F598" s="35"/>
      <c r="J598" s="4"/>
      <c r="O598"/>
      <c r="P598" s="37"/>
      <c r="U598"/>
    </row>
    <row r="599" spans="1:21" ht="12.75">
      <c r="A599"/>
      <c r="B599"/>
      <c r="F599" s="35"/>
      <c r="J599" s="4"/>
      <c r="O599"/>
      <c r="P599" s="37"/>
      <c r="U599"/>
    </row>
    <row r="600" spans="1:21" ht="12.75">
      <c r="A600"/>
      <c r="B600"/>
      <c r="F600" s="35"/>
      <c r="J600" s="4"/>
      <c r="O600"/>
      <c r="P600" s="37"/>
      <c r="U600"/>
    </row>
    <row r="601" spans="1:21" ht="12.75">
      <c r="A601"/>
      <c r="B601"/>
      <c r="F601" s="35"/>
      <c r="J601" s="4"/>
      <c r="O601"/>
      <c r="P601" s="37"/>
      <c r="U601"/>
    </row>
    <row r="602" spans="1:21" ht="12.75">
      <c r="A602"/>
      <c r="B602"/>
      <c r="F602" s="35"/>
      <c r="J602" s="4"/>
      <c r="O602"/>
      <c r="P602" s="37"/>
      <c r="U602"/>
    </row>
    <row r="603" spans="1:21" ht="12.75">
      <c r="A603"/>
      <c r="B603"/>
      <c r="F603" s="35"/>
      <c r="J603" s="4"/>
      <c r="O603"/>
      <c r="P603" s="37"/>
      <c r="U603"/>
    </row>
    <row r="604" spans="1:21" ht="12.75">
      <c r="A604"/>
      <c r="B604"/>
      <c r="F604" s="35"/>
      <c r="J604" s="4"/>
      <c r="O604"/>
      <c r="P604" s="37"/>
      <c r="U604"/>
    </row>
    <row r="605" spans="1:21" ht="12.75">
      <c r="A605"/>
      <c r="B605"/>
      <c r="F605" s="35"/>
      <c r="J605" s="4"/>
      <c r="O605"/>
      <c r="P605" s="37"/>
      <c r="U605"/>
    </row>
    <row r="606" spans="1:21" ht="12.75">
      <c r="A606"/>
      <c r="B606"/>
      <c r="F606" s="35"/>
      <c r="J606" s="4"/>
      <c r="O606"/>
      <c r="P606" s="37"/>
      <c r="U606"/>
    </row>
    <row r="607" spans="1:21" ht="12.75">
      <c r="A607"/>
      <c r="B607"/>
      <c r="F607" s="35"/>
      <c r="J607" s="4"/>
      <c r="O607"/>
      <c r="P607" s="37"/>
      <c r="U607"/>
    </row>
    <row r="608" spans="1:21" ht="12.75">
      <c r="A608"/>
      <c r="B608"/>
      <c r="F608" s="35"/>
      <c r="J608" s="4"/>
      <c r="O608"/>
      <c r="P608" s="37"/>
      <c r="U608"/>
    </row>
    <row r="609" spans="1:21" ht="12.75">
      <c r="A609"/>
      <c r="B609"/>
      <c r="F609" s="35"/>
      <c r="J609" s="4"/>
      <c r="O609"/>
      <c r="P609" s="37"/>
      <c r="U609"/>
    </row>
    <row r="610" spans="1:21" ht="12.75">
      <c r="A610"/>
      <c r="B610"/>
      <c r="F610" s="35"/>
      <c r="J610" s="4"/>
      <c r="O610"/>
      <c r="P610" s="37"/>
      <c r="U610"/>
    </row>
    <row r="611" spans="1:21" ht="12.75">
      <c r="A611"/>
      <c r="B611"/>
      <c r="F611" s="35"/>
      <c r="J611" s="4"/>
      <c r="O611"/>
      <c r="P611" s="37"/>
      <c r="U611"/>
    </row>
    <row r="612" spans="1:21" ht="12.75">
      <c r="A612"/>
      <c r="B612"/>
      <c r="F612" s="35"/>
      <c r="J612" s="4"/>
      <c r="O612"/>
      <c r="P612" s="37"/>
      <c r="U612"/>
    </row>
    <row r="613" spans="1:21" ht="12.75">
      <c r="A613"/>
      <c r="B613"/>
      <c r="F613" s="35"/>
      <c r="J613" s="4"/>
      <c r="O613"/>
      <c r="P613" s="37"/>
      <c r="U613"/>
    </row>
    <row r="614" spans="1:21" ht="12.75">
      <c r="A614"/>
      <c r="B614"/>
      <c r="F614" s="35"/>
      <c r="J614" s="4"/>
      <c r="O614"/>
      <c r="P614" s="37"/>
      <c r="U614"/>
    </row>
    <row r="615" spans="1:21" ht="12.75">
      <c r="A615"/>
      <c r="B615"/>
      <c r="F615" s="35"/>
      <c r="J615" s="4"/>
      <c r="O615"/>
      <c r="P615" s="37"/>
      <c r="U615"/>
    </row>
    <row r="616" spans="1:21" ht="12.75">
      <c r="A616"/>
      <c r="B616"/>
      <c r="F616" s="35"/>
      <c r="J616" s="4"/>
      <c r="O616"/>
      <c r="P616" s="37"/>
      <c r="U616"/>
    </row>
    <row r="617" spans="1:21" ht="12.75">
      <c r="A617"/>
      <c r="B617"/>
      <c r="F617" s="35"/>
      <c r="J617" s="4"/>
      <c r="O617"/>
      <c r="P617" s="37"/>
      <c r="U617"/>
    </row>
    <row r="618" spans="1:21" ht="12.75">
      <c r="A618"/>
      <c r="B618"/>
      <c r="F618" s="35"/>
      <c r="J618" s="4"/>
      <c r="O618"/>
      <c r="P618" s="37"/>
      <c r="U618"/>
    </row>
    <row r="619" spans="1:21" ht="12.75">
      <c r="A619"/>
      <c r="B619"/>
      <c r="F619" s="35"/>
      <c r="J619" s="4"/>
      <c r="O619"/>
      <c r="P619" s="37"/>
      <c r="U619"/>
    </row>
    <row r="620" spans="1:21" ht="12.75">
      <c r="A620"/>
      <c r="B620"/>
      <c r="F620" s="35"/>
      <c r="J620" s="4"/>
      <c r="O620"/>
      <c r="P620" s="37"/>
      <c r="U620"/>
    </row>
    <row r="621" spans="1:21" ht="12.75">
      <c r="A621"/>
      <c r="B621"/>
      <c r="F621" s="35"/>
      <c r="J621" s="4"/>
      <c r="O621"/>
      <c r="P621" s="37"/>
      <c r="U621"/>
    </row>
    <row r="622" spans="1:21" ht="12.75">
      <c r="A622"/>
      <c r="B622"/>
      <c r="F622" s="35"/>
      <c r="J622" s="4"/>
      <c r="O622"/>
      <c r="P622" s="37"/>
      <c r="U622"/>
    </row>
    <row r="623" spans="1:21" ht="12.75">
      <c r="A623"/>
      <c r="B623"/>
      <c r="F623" s="35"/>
      <c r="J623" s="4"/>
      <c r="O623"/>
      <c r="P623" s="37"/>
      <c r="U623"/>
    </row>
    <row r="624" spans="1:21" ht="12.75">
      <c r="A624"/>
      <c r="B624"/>
      <c r="F624" s="35"/>
      <c r="J624" s="4"/>
      <c r="O624"/>
      <c r="P624" s="37"/>
      <c r="U624"/>
    </row>
    <row r="625" spans="1:21" ht="12.75">
      <c r="A625"/>
      <c r="B625"/>
      <c r="F625" s="35"/>
      <c r="J625" s="4"/>
      <c r="O625"/>
      <c r="P625" s="37"/>
      <c r="U625"/>
    </row>
    <row r="626" spans="1:21" ht="12.75">
      <c r="A626"/>
      <c r="B626"/>
      <c r="F626" s="35"/>
      <c r="J626" s="4"/>
      <c r="O626"/>
      <c r="P626" s="37"/>
      <c r="U626"/>
    </row>
    <row r="627" spans="1:21" ht="12.75">
      <c r="A627"/>
      <c r="B627"/>
      <c r="F627" s="35"/>
      <c r="J627" s="4"/>
      <c r="O627"/>
      <c r="P627" s="37"/>
      <c r="U627"/>
    </row>
    <row r="628" spans="1:21" ht="12.75">
      <c r="A628"/>
      <c r="B628"/>
      <c r="F628" s="35"/>
      <c r="J628" s="4"/>
      <c r="O628"/>
      <c r="P628" s="37"/>
      <c r="U628"/>
    </row>
    <row r="629" spans="1:21" ht="12.75">
      <c r="A629"/>
      <c r="B629"/>
      <c r="F629" s="35"/>
      <c r="J629" s="4"/>
      <c r="O629"/>
      <c r="P629" s="37"/>
      <c r="U629"/>
    </row>
    <row r="630" spans="1:21" ht="12.75">
      <c r="A630"/>
      <c r="B630"/>
      <c r="F630" s="35"/>
      <c r="J630" s="4"/>
      <c r="O630"/>
      <c r="P630" s="37"/>
      <c r="U630"/>
    </row>
    <row r="631" spans="1:21" ht="12.75">
      <c r="A631"/>
      <c r="B631"/>
      <c r="F631" s="35"/>
      <c r="J631" s="4"/>
      <c r="O631"/>
      <c r="P631" s="37"/>
      <c r="U631"/>
    </row>
    <row r="632" spans="1:21" ht="12.75">
      <c r="A632"/>
      <c r="B632"/>
      <c r="F632" s="35"/>
      <c r="J632" s="4"/>
      <c r="O632"/>
      <c r="P632" s="37"/>
      <c r="U632"/>
    </row>
    <row r="633" spans="1:21" ht="12.75">
      <c r="A633"/>
      <c r="B633"/>
      <c r="F633" s="35"/>
      <c r="J633" s="4"/>
      <c r="O633"/>
      <c r="P633" s="37"/>
      <c r="U633"/>
    </row>
    <row r="634" spans="1:21" ht="12.75">
      <c r="A634"/>
      <c r="B634"/>
      <c r="F634" s="35"/>
      <c r="J634" s="4"/>
      <c r="O634"/>
      <c r="P634" s="37"/>
      <c r="U634"/>
    </row>
    <row r="635" spans="1:21" ht="12.75">
      <c r="A635"/>
      <c r="B635"/>
      <c r="F635" s="35"/>
      <c r="J635" s="4"/>
      <c r="O635"/>
      <c r="P635" s="37"/>
      <c r="U635"/>
    </row>
    <row r="636" spans="1:21" ht="12.75">
      <c r="A636"/>
      <c r="B636"/>
      <c r="F636" s="35"/>
      <c r="J636" s="4"/>
      <c r="O636"/>
      <c r="P636" s="37"/>
      <c r="U636"/>
    </row>
    <row r="637" spans="1:21" ht="12.75">
      <c r="A637"/>
      <c r="B637"/>
      <c r="F637" s="35"/>
      <c r="J637" s="4"/>
      <c r="O637"/>
      <c r="P637" s="37"/>
      <c r="U637"/>
    </row>
    <row r="638" spans="1:21" ht="12.75">
      <c r="A638"/>
      <c r="B638"/>
      <c r="F638" s="35"/>
      <c r="J638" s="4"/>
      <c r="O638"/>
      <c r="P638" s="37"/>
      <c r="U638"/>
    </row>
    <row r="639" spans="1:21" ht="12.75">
      <c r="A639"/>
      <c r="B639"/>
      <c r="F639" s="35"/>
      <c r="J639" s="4"/>
      <c r="O639"/>
      <c r="P639" s="37"/>
      <c r="U639"/>
    </row>
    <row r="640" spans="1:21" ht="12.75">
      <c r="A640"/>
      <c r="B640"/>
      <c r="F640" s="35"/>
      <c r="J640" s="4"/>
      <c r="O640"/>
      <c r="P640" s="37"/>
      <c r="U640"/>
    </row>
    <row r="641" spans="1:21" ht="12.75">
      <c r="A641"/>
      <c r="B641"/>
      <c r="F641" s="35"/>
      <c r="J641" s="4"/>
      <c r="O641"/>
      <c r="P641" s="37"/>
      <c r="U641"/>
    </row>
    <row r="642" spans="1:21" ht="12.75">
      <c r="A642"/>
      <c r="B642"/>
      <c r="F642" s="35"/>
      <c r="J642" s="4"/>
      <c r="O642"/>
      <c r="P642" s="37"/>
      <c r="U642"/>
    </row>
    <row r="643" spans="1:21" ht="12.75">
      <c r="A643"/>
      <c r="B643"/>
      <c r="F643" s="35"/>
      <c r="J643" s="4"/>
      <c r="O643"/>
      <c r="P643" s="37"/>
      <c r="U643"/>
    </row>
    <row r="644" spans="1:21" ht="12.75">
      <c r="A644"/>
      <c r="B644"/>
      <c r="F644" s="35"/>
      <c r="J644" s="4"/>
      <c r="O644"/>
      <c r="P644" s="37"/>
      <c r="U644"/>
    </row>
    <row r="645" spans="1:21" ht="12.75">
      <c r="A645"/>
      <c r="B645"/>
      <c r="F645" s="35"/>
      <c r="J645" s="4"/>
      <c r="O645"/>
      <c r="P645" s="37"/>
      <c r="U645"/>
    </row>
    <row r="646" spans="1:21" ht="12.75">
      <c r="A646"/>
      <c r="B646"/>
      <c r="F646" s="35"/>
      <c r="J646" s="4"/>
      <c r="O646"/>
      <c r="P646" s="37"/>
      <c r="U646"/>
    </row>
    <row r="647" spans="1:21" ht="12.75">
      <c r="A647"/>
      <c r="B647"/>
      <c r="F647" s="35"/>
      <c r="J647" s="4"/>
      <c r="O647"/>
      <c r="P647" s="37"/>
      <c r="U647"/>
    </row>
    <row r="648" spans="1:21" ht="12.75">
      <c r="A648"/>
      <c r="B648"/>
      <c r="F648" s="35"/>
      <c r="J648" s="4"/>
      <c r="O648"/>
      <c r="P648" s="37"/>
      <c r="U648"/>
    </row>
    <row r="649" spans="1:21" ht="12.75">
      <c r="A649"/>
      <c r="B649"/>
      <c r="F649" s="35"/>
      <c r="J649" s="4"/>
      <c r="O649"/>
      <c r="P649" s="37"/>
      <c r="U649"/>
    </row>
    <row r="650" spans="1:21" ht="12.75">
      <c r="A650"/>
      <c r="B650"/>
      <c r="F650" s="35"/>
      <c r="J650" s="4"/>
      <c r="O650"/>
      <c r="P650" s="37"/>
      <c r="U650"/>
    </row>
    <row r="651" spans="1:21" ht="12.75">
      <c r="A651"/>
      <c r="B651"/>
      <c r="F651" s="35"/>
      <c r="J651" s="4"/>
      <c r="O651"/>
      <c r="P651" s="37"/>
      <c r="U651"/>
    </row>
    <row r="652" spans="1:21" ht="12.75">
      <c r="A652"/>
      <c r="B652"/>
      <c r="F652" s="35"/>
      <c r="J652" s="4"/>
      <c r="O652"/>
      <c r="P652" s="37"/>
      <c r="U652"/>
    </row>
    <row r="653" spans="1:21" ht="12.75">
      <c r="A653"/>
      <c r="B653"/>
      <c r="F653" s="35"/>
      <c r="J653" s="4"/>
      <c r="O653"/>
      <c r="P653" s="37"/>
      <c r="U653"/>
    </row>
    <row r="654" spans="1:21" ht="12.75">
      <c r="A654"/>
      <c r="B654"/>
      <c r="F654" s="35"/>
      <c r="J654" s="4"/>
      <c r="O654"/>
      <c r="P654" s="37"/>
      <c r="U654"/>
    </row>
    <row r="655" spans="1:21" ht="12.75">
      <c r="A655"/>
      <c r="B655"/>
      <c r="F655" s="35"/>
      <c r="J655" s="4"/>
      <c r="O655"/>
      <c r="P655" s="37"/>
      <c r="U655"/>
    </row>
    <row r="656" spans="1:21" ht="12.75">
      <c r="A656"/>
      <c r="B656"/>
      <c r="F656" s="35"/>
      <c r="J656" s="4"/>
      <c r="O656"/>
      <c r="P656" s="37"/>
      <c r="U656"/>
    </row>
    <row r="657" spans="1:21" ht="12.75">
      <c r="A657"/>
      <c r="B657"/>
      <c r="F657" s="35"/>
      <c r="J657" s="4"/>
      <c r="O657"/>
      <c r="P657" s="37"/>
      <c r="U657"/>
    </row>
    <row r="658" spans="1:21" ht="12.75">
      <c r="A658"/>
      <c r="B658"/>
      <c r="F658" s="35"/>
      <c r="J658" s="4"/>
      <c r="O658"/>
      <c r="P658" s="37"/>
      <c r="U658"/>
    </row>
    <row r="659" spans="1:21" ht="12.75">
      <c r="A659"/>
      <c r="B659"/>
      <c r="F659" s="35"/>
      <c r="J659" s="4"/>
      <c r="O659"/>
      <c r="P659" s="37"/>
      <c r="U659"/>
    </row>
    <row r="660" spans="1:21" ht="12.75">
      <c r="A660"/>
      <c r="B660"/>
      <c r="F660" s="35"/>
      <c r="J660" s="4"/>
      <c r="O660"/>
      <c r="P660" s="37"/>
      <c r="U660"/>
    </row>
    <row r="661" spans="1:21" ht="12.75">
      <c r="A661"/>
      <c r="B661"/>
      <c r="F661" s="35"/>
      <c r="J661" s="4"/>
      <c r="O661"/>
      <c r="P661" s="37"/>
      <c r="U661"/>
    </row>
    <row r="662" spans="1:21" ht="12.75">
      <c r="A662"/>
      <c r="B662"/>
      <c r="F662" s="35"/>
      <c r="J662" s="4"/>
      <c r="O662"/>
      <c r="P662" s="37"/>
      <c r="U662"/>
    </row>
    <row r="663" spans="1:21" ht="12.75">
      <c r="A663"/>
      <c r="B663"/>
      <c r="F663" s="35"/>
      <c r="J663" s="4"/>
      <c r="O663"/>
      <c r="P663" s="37"/>
      <c r="U663"/>
    </row>
    <row r="664" spans="1:21" ht="12.75">
      <c r="A664"/>
      <c r="B664"/>
      <c r="F664" s="35"/>
      <c r="J664" s="4"/>
      <c r="O664"/>
      <c r="P664" s="37"/>
      <c r="U664"/>
    </row>
    <row r="665" spans="1:21" ht="12.75">
      <c r="A665"/>
      <c r="B665"/>
      <c r="F665" s="35"/>
      <c r="J665" s="4"/>
      <c r="O665"/>
      <c r="P665" s="37"/>
      <c r="U665"/>
    </row>
    <row r="666" spans="1:21" ht="12.75">
      <c r="A666"/>
      <c r="B666"/>
      <c r="F666" s="35"/>
      <c r="J666" s="4"/>
      <c r="O666"/>
      <c r="P666" s="37"/>
      <c r="U666"/>
    </row>
    <row r="667" spans="1:21" ht="12.75">
      <c r="A667"/>
      <c r="B667"/>
      <c r="F667" s="35"/>
      <c r="J667" s="4"/>
      <c r="O667"/>
      <c r="P667" s="37"/>
      <c r="U667"/>
    </row>
    <row r="668" spans="1:21" ht="12.75">
      <c r="A668"/>
      <c r="B668"/>
      <c r="F668" s="35"/>
      <c r="J668" s="4"/>
      <c r="O668"/>
      <c r="P668" s="37"/>
      <c r="U668"/>
    </row>
    <row r="669" spans="1:21" ht="12.75">
      <c r="A669"/>
      <c r="B669"/>
      <c r="F669" s="35"/>
      <c r="J669" s="4"/>
      <c r="O669"/>
      <c r="P669" s="37"/>
      <c r="U669"/>
    </row>
    <row r="670" spans="1:21" ht="12.75">
      <c r="A670"/>
      <c r="B670"/>
      <c r="F670" s="35"/>
      <c r="J670" s="4"/>
      <c r="O670"/>
      <c r="P670" s="37"/>
      <c r="U670"/>
    </row>
    <row r="671" spans="1:21" ht="12.75">
      <c r="A671"/>
      <c r="B671"/>
      <c r="F671" s="35"/>
      <c r="J671" s="4"/>
      <c r="O671"/>
      <c r="P671" s="37"/>
      <c r="U671"/>
    </row>
    <row r="672" spans="1:21" ht="12.75">
      <c r="A672"/>
      <c r="B672"/>
      <c r="F672" s="35"/>
      <c r="J672" s="4"/>
      <c r="O672"/>
      <c r="P672" s="37"/>
      <c r="U672"/>
    </row>
    <row r="673" spans="1:21" ht="12.75">
      <c r="A673"/>
      <c r="B673"/>
      <c r="F673" s="35"/>
      <c r="J673" s="4"/>
      <c r="O673"/>
      <c r="P673" s="37"/>
      <c r="U673"/>
    </row>
    <row r="674" spans="1:21" ht="12.75">
      <c r="A674"/>
      <c r="B674"/>
      <c r="F674" s="35"/>
      <c r="J674" s="4"/>
      <c r="O674"/>
      <c r="P674" s="37"/>
      <c r="U674"/>
    </row>
    <row r="675" spans="1:21" ht="12.75">
      <c r="A675"/>
      <c r="B675"/>
      <c r="F675" s="35"/>
      <c r="J675" s="4"/>
      <c r="O675"/>
      <c r="P675" s="37"/>
      <c r="U675"/>
    </row>
    <row r="676" spans="1:21" ht="12.75">
      <c r="A676"/>
      <c r="B676"/>
      <c r="F676" s="35"/>
      <c r="J676" s="4"/>
      <c r="O676"/>
      <c r="P676" s="37"/>
      <c r="U676"/>
    </row>
    <row r="677" spans="1:21" ht="12.75">
      <c r="A677"/>
      <c r="B677"/>
      <c r="F677" s="35"/>
      <c r="J677" s="4"/>
      <c r="O677"/>
      <c r="P677" s="37"/>
      <c r="U677"/>
    </row>
    <row r="678" spans="1:21" ht="12.75">
      <c r="A678"/>
      <c r="B678"/>
      <c r="F678" s="35"/>
      <c r="J678" s="4"/>
      <c r="O678"/>
      <c r="P678" s="37"/>
      <c r="U678"/>
    </row>
    <row r="679" spans="1:21" ht="12.75">
      <c r="A679"/>
      <c r="B679"/>
      <c r="F679" s="35"/>
      <c r="J679" s="4"/>
      <c r="O679"/>
      <c r="P679" s="37"/>
      <c r="U679"/>
    </row>
    <row r="680" spans="1:21" ht="12.75">
      <c r="A680"/>
      <c r="B680"/>
      <c r="F680" s="35"/>
      <c r="J680" s="4"/>
      <c r="O680"/>
      <c r="P680" s="37"/>
      <c r="U680"/>
    </row>
    <row r="681" spans="1:21" ht="12.75">
      <c r="A681"/>
      <c r="B681"/>
      <c r="F681" s="35"/>
      <c r="J681" s="4"/>
      <c r="O681"/>
      <c r="P681" s="37"/>
      <c r="U681"/>
    </row>
    <row r="682" spans="1:21" ht="12.75">
      <c r="A682"/>
      <c r="B682"/>
      <c r="F682" s="35"/>
      <c r="J682" s="4"/>
      <c r="O682"/>
      <c r="P682" s="37"/>
      <c r="U682"/>
    </row>
    <row r="683" spans="1:21" ht="12.75">
      <c r="A683"/>
      <c r="B683"/>
      <c r="F683" s="35"/>
      <c r="J683" s="4"/>
      <c r="O683"/>
      <c r="P683" s="37"/>
      <c r="U683"/>
    </row>
    <row r="684" spans="1:21" ht="12.75">
      <c r="A684"/>
      <c r="B684"/>
      <c r="F684" s="35"/>
      <c r="J684" s="4"/>
      <c r="O684"/>
      <c r="P684" s="37"/>
      <c r="U684"/>
    </row>
    <row r="685" spans="1:21" ht="12.75">
      <c r="A685"/>
      <c r="B685"/>
      <c r="F685" s="35"/>
      <c r="J685" s="4"/>
      <c r="O685"/>
      <c r="P685" s="37"/>
      <c r="U685"/>
    </row>
    <row r="686" spans="1:21" ht="12.75">
      <c r="A686"/>
      <c r="B686"/>
      <c r="F686" s="35"/>
      <c r="J686" s="4"/>
      <c r="O686"/>
      <c r="P686" s="37"/>
      <c r="U686"/>
    </row>
    <row r="687" spans="1:21" ht="12.75">
      <c r="A687"/>
      <c r="B687"/>
      <c r="F687" s="35"/>
      <c r="J687" s="4"/>
      <c r="O687"/>
      <c r="P687" s="37"/>
      <c r="U687"/>
    </row>
    <row r="688" spans="1:21" ht="12.75">
      <c r="A688"/>
      <c r="B688"/>
      <c r="F688" s="35"/>
      <c r="J688" s="4"/>
      <c r="O688"/>
      <c r="P688" s="37"/>
      <c r="U688"/>
    </row>
    <row r="689" spans="1:21" ht="12.75">
      <c r="A689"/>
      <c r="B689"/>
      <c r="F689" s="35"/>
      <c r="J689" s="4"/>
      <c r="O689"/>
      <c r="P689" s="37"/>
      <c r="U689"/>
    </row>
    <row r="690" spans="1:21" ht="12.75">
      <c r="A690"/>
      <c r="B690"/>
      <c r="F690" s="35"/>
      <c r="J690" s="4"/>
      <c r="O690"/>
      <c r="P690" s="37"/>
      <c r="U690"/>
    </row>
    <row r="691" spans="1:21" ht="12.75">
      <c r="A691"/>
      <c r="B691"/>
      <c r="F691" s="35"/>
      <c r="J691" s="4"/>
      <c r="O691"/>
      <c r="P691" s="37"/>
      <c r="U691"/>
    </row>
    <row r="692" spans="1:21" ht="12.75">
      <c r="A692"/>
      <c r="B692"/>
      <c r="F692" s="35"/>
      <c r="J692" s="4"/>
      <c r="O692"/>
      <c r="P692" s="37"/>
      <c r="U692"/>
    </row>
    <row r="693" spans="1:21" ht="12.75">
      <c r="A693"/>
      <c r="B693"/>
      <c r="F693" s="35"/>
      <c r="J693" s="4"/>
      <c r="O693"/>
      <c r="P693" s="37"/>
      <c r="U693"/>
    </row>
    <row r="694" spans="1:21" ht="12.75">
      <c r="A694"/>
      <c r="B694"/>
      <c r="F694" s="35"/>
      <c r="J694" s="4"/>
      <c r="O694"/>
      <c r="P694" s="37"/>
      <c r="U694"/>
    </row>
    <row r="695" spans="1:21" ht="12.75">
      <c r="A695"/>
      <c r="B695"/>
      <c r="F695" s="35"/>
      <c r="J695" s="4"/>
      <c r="O695"/>
      <c r="P695" s="37"/>
      <c r="U695"/>
    </row>
    <row r="696" spans="1:21" ht="12.75">
      <c r="A696"/>
      <c r="B696"/>
      <c r="F696" s="35"/>
      <c r="J696" s="4"/>
      <c r="O696"/>
      <c r="P696" s="37"/>
      <c r="U696"/>
    </row>
    <row r="697" spans="1:21" ht="12.75">
      <c r="A697"/>
      <c r="B697"/>
      <c r="F697" s="35"/>
      <c r="J697" s="4"/>
      <c r="O697"/>
      <c r="P697" s="37"/>
      <c r="U697"/>
    </row>
    <row r="698" spans="1:21" ht="12.75">
      <c r="A698"/>
      <c r="B698"/>
      <c r="F698" s="35"/>
      <c r="J698" s="4"/>
      <c r="O698"/>
      <c r="P698" s="37"/>
      <c r="U698"/>
    </row>
    <row r="699" spans="1:21" ht="12.75">
      <c r="A699"/>
      <c r="B699"/>
      <c r="F699" s="35"/>
      <c r="J699" s="4"/>
      <c r="O699"/>
      <c r="P699" s="37"/>
      <c r="U699"/>
    </row>
    <row r="700" spans="1:21" ht="12.75">
      <c r="A700"/>
      <c r="B700"/>
      <c r="F700" s="35"/>
      <c r="J700" s="4"/>
      <c r="O700"/>
      <c r="P700" s="37"/>
      <c r="U700"/>
    </row>
    <row r="701" spans="1:21" ht="12.75">
      <c r="A701"/>
      <c r="B701"/>
      <c r="F701" s="35"/>
      <c r="J701" s="4"/>
      <c r="O701"/>
      <c r="P701" s="37"/>
      <c r="U701"/>
    </row>
    <row r="702" spans="1:21" ht="12.75">
      <c r="A702"/>
      <c r="B702"/>
      <c r="F702" s="35"/>
      <c r="J702" s="4"/>
      <c r="O702"/>
      <c r="P702" s="37"/>
      <c r="U702"/>
    </row>
    <row r="703" spans="1:21" ht="12.75">
      <c r="A703"/>
      <c r="B703"/>
      <c r="F703" s="35"/>
      <c r="J703" s="4"/>
      <c r="O703"/>
      <c r="P703" s="37"/>
      <c r="U703"/>
    </row>
    <row r="704" spans="1:21" ht="12.75">
      <c r="A704"/>
      <c r="B704"/>
      <c r="F704" s="35"/>
      <c r="J704" s="4"/>
      <c r="O704"/>
      <c r="P704" s="37"/>
      <c r="U704"/>
    </row>
    <row r="705" spans="1:21" ht="12.75">
      <c r="A705"/>
      <c r="B705"/>
      <c r="F705" s="35"/>
      <c r="J705" s="4"/>
      <c r="O705"/>
      <c r="P705" s="37"/>
      <c r="U705"/>
    </row>
    <row r="706" spans="1:21" ht="12.75">
      <c r="A706"/>
      <c r="B706"/>
      <c r="F706" s="35"/>
      <c r="J706" s="4"/>
      <c r="O706"/>
      <c r="P706" s="37"/>
      <c r="U706"/>
    </row>
    <row r="707" spans="1:21" ht="12.75">
      <c r="A707"/>
      <c r="B707"/>
      <c r="F707" s="35"/>
      <c r="J707" s="4"/>
      <c r="O707"/>
      <c r="P707" s="37"/>
      <c r="U707"/>
    </row>
    <row r="708" spans="1:21" ht="12.75">
      <c r="A708"/>
      <c r="B708"/>
      <c r="F708" s="35"/>
      <c r="J708" s="4"/>
      <c r="O708"/>
      <c r="P708" s="37"/>
      <c r="U708"/>
    </row>
    <row r="709" spans="1:21" ht="12.75">
      <c r="A709"/>
      <c r="B709"/>
      <c r="F709" s="35"/>
      <c r="J709" s="4"/>
      <c r="O709"/>
      <c r="P709" s="37"/>
      <c r="U709"/>
    </row>
    <row r="710" spans="1:21" ht="12.75">
      <c r="A710"/>
      <c r="B710"/>
      <c r="F710" s="35"/>
      <c r="J710" s="4"/>
      <c r="O710"/>
      <c r="P710" s="37"/>
      <c r="U710"/>
    </row>
    <row r="711" spans="1:21" ht="12.75">
      <c r="A711"/>
      <c r="B711"/>
      <c r="F711" s="35"/>
      <c r="J711" s="4"/>
      <c r="O711"/>
      <c r="P711" s="37"/>
      <c r="U711"/>
    </row>
    <row r="712" spans="1:21" ht="12.75">
      <c r="A712"/>
      <c r="B712"/>
      <c r="F712" s="35"/>
      <c r="J712" s="4"/>
      <c r="O712"/>
      <c r="P712" s="37"/>
      <c r="U712"/>
    </row>
    <row r="713" spans="1:21" ht="12.75">
      <c r="A713"/>
      <c r="B713"/>
      <c r="F713" s="35"/>
      <c r="J713" s="4"/>
      <c r="O713"/>
      <c r="P713" s="37"/>
      <c r="U713"/>
    </row>
    <row r="714" spans="1:21" ht="12.75">
      <c r="A714"/>
      <c r="B714"/>
      <c r="F714" s="35"/>
      <c r="J714" s="4"/>
      <c r="O714"/>
      <c r="P714" s="37"/>
      <c r="U714"/>
    </row>
    <row r="715" spans="1:21" ht="12.75">
      <c r="A715"/>
      <c r="B715"/>
      <c r="F715" s="35"/>
      <c r="J715" s="4"/>
      <c r="O715"/>
      <c r="P715" s="37"/>
      <c r="U715"/>
    </row>
    <row r="716" spans="1:21" ht="12.75">
      <c r="A716"/>
      <c r="B716"/>
      <c r="F716" s="35"/>
      <c r="J716" s="4"/>
      <c r="O716"/>
      <c r="P716" s="37"/>
      <c r="U716"/>
    </row>
    <row r="717" spans="1:21" ht="12.75">
      <c r="A717"/>
      <c r="B717"/>
      <c r="F717" s="35"/>
      <c r="J717" s="4"/>
      <c r="O717"/>
      <c r="P717" s="37"/>
      <c r="U717"/>
    </row>
    <row r="718" spans="1:21" ht="12.75">
      <c r="A718"/>
      <c r="B718"/>
      <c r="F718" s="35"/>
      <c r="J718" s="4"/>
      <c r="O718"/>
      <c r="P718" s="37"/>
      <c r="U718"/>
    </row>
    <row r="719" spans="1:21" ht="12.75">
      <c r="A719"/>
      <c r="B719"/>
      <c r="F719" s="35"/>
      <c r="J719" s="4"/>
      <c r="O719"/>
      <c r="P719" s="37"/>
      <c r="U719"/>
    </row>
    <row r="720" spans="1:21" ht="12.75">
      <c r="A720"/>
      <c r="B720"/>
      <c r="F720" s="35"/>
      <c r="J720" s="4"/>
      <c r="O720"/>
      <c r="P720" s="37"/>
      <c r="U720"/>
    </row>
    <row r="721" spans="1:21" ht="12.75">
      <c r="A721"/>
      <c r="B721"/>
      <c r="F721" s="35"/>
      <c r="J721" s="4"/>
      <c r="O721"/>
      <c r="P721" s="37"/>
      <c r="U721"/>
    </row>
    <row r="722" spans="1:21" ht="12.75">
      <c r="A722"/>
      <c r="B722"/>
      <c r="F722" s="35"/>
      <c r="J722" s="4"/>
      <c r="O722"/>
      <c r="P722" s="37"/>
      <c r="U722"/>
    </row>
    <row r="723" spans="1:21" ht="12.75">
      <c r="A723"/>
      <c r="B723"/>
      <c r="F723" s="35"/>
      <c r="J723" s="4"/>
      <c r="O723"/>
      <c r="P723" s="37"/>
      <c r="U723"/>
    </row>
    <row r="724" spans="1:21" ht="12.75">
      <c r="A724"/>
      <c r="B724"/>
      <c r="F724" s="35"/>
      <c r="J724" s="4"/>
      <c r="O724"/>
      <c r="P724" s="37"/>
      <c r="U724"/>
    </row>
    <row r="725" spans="1:21" ht="12.75">
      <c r="A725"/>
      <c r="B725"/>
      <c r="F725" s="35"/>
      <c r="J725" s="4"/>
      <c r="O725"/>
      <c r="P725" s="37"/>
      <c r="U725"/>
    </row>
    <row r="726" spans="1:21" ht="12.75">
      <c r="A726"/>
      <c r="B726"/>
      <c r="F726" s="35"/>
      <c r="J726" s="4"/>
      <c r="O726"/>
      <c r="P726" s="37"/>
      <c r="U726"/>
    </row>
    <row r="727" spans="1:21" ht="12.75">
      <c r="A727"/>
      <c r="B727"/>
      <c r="F727" s="35"/>
      <c r="J727" s="4"/>
      <c r="O727"/>
      <c r="P727" s="37"/>
      <c r="U727"/>
    </row>
    <row r="728" spans="1:21" ht="12.75">
      <c r="A728"/>
      <c r="B728"/>
      <c r="F728" s="35"/>
      <c r="J728" s="4"/>
      <c r="O728"/>
      <c r="P728" s="37"/>
      <c r="U728"/>
    </row>
    <row r="729" spans="1:21" ht="12.75">
      <c r="A729"/>
      <c r="B729"/>
      <c r="F729" s="35"/>
      <c r="J729" s="4"/>
      <c r="O729"/>
      <c r="P729" s="37"/>
      <c r="U729"/>
    </row>
    <row r="730" spans="1:21" ht="12.75">
      <c r="A730"/>
      <c r="B730"/>
      <c r="F730" s="35"/>
      <c r="J730" s="4"/>
      <c r="O730"/>
      <c r="P730" s="37"/>
      <c r="U730"/>
    </row>
    <row r="731" spans="1:21" ht="12.75">
      <c r="A731"/>
      <c r="B731"/>
      <c r="F731" s="35"/>
      <c r="J731" s="4"/>
      <c r="O731"/>
      <c r="P731" s="37"/>
      <c r="U731"/>
    </row>
    <row r="732" spans="1:21" ht="12.75">
      <c r="A732"/>
      <c r="B732"/>
      <c r="F732" s="35"/>
      <c r="J732" s="4"/>
      <c r="O732"/>
      <c r="P732" s="37"/>
      <c r="U732"/>
    </row>
    <row r="733" spans="1:21" ht="12.75">
      <c r="A733"/>
      <c r="B733"/>
      <c r="F733" s="35"/>
      <c r="J733" s="4"/>
      <c r="O733"/>
      <c r="P733" s="37"/>
      <c r="U733"/>
    </row>
    <row r="734" spans="1:21" ht="12.75">
      <c r="A734"/>
      <c r="B734"/>
      <c r="F734" s="35"/>
      <c r="J734" s="4"/>
      <c r="O734"/>
      <c r="P734" s="37"/>
      <c r="U734"/>
    </row>
    <row r="735" spans="1:21" ht="12.75">
      <c r="A735"/>
      <c r="B735"/>
      <c r="F735" s="35"/>
      <c r="J735" s="4"/>
      <c r="O735"/>
      <c r="P735" s="37"/>
      <c r="U735"/>
    </row>
    <row r="736" spans="1:21" ht="12.75">
      <c r="A736"/>
      <c r="B736"/>
      <c r="F736" s="35"/>
      <c r="J736" s="4"/>
      <c r="O736"/>
      <c r="P736" s="37"/>
      <c r="U736"/>
    </row>
    <row r="737" spans="1:21" ht="12.75">
      <c r="A737"/>
      <c r="B737"/>
      <c r="F737" s="35"/>
      <c r="J737" s="4"/>
      <c r="O737"/>
      <c r="P737" s="37"/>
      <c r="U737"/>
    </row>
    <row r="738" spans="1:21" ht="12.75">
      <c r="A738"/>
      <c r="B738"/>
      <c r="F738" s="35"/>
      <c r="J738" s="4"/>
      <c r="O738"/>
      <c r="P738" s="37"/>
      <c r="U738"/>
    </row>
    <row r="739" spans="1:21" ht="12.75">
      <c r="A739"/>
      <c r="B739"/>
      <c r="F739" s="35"/>
      <c r="J739" s="4"/>
      <c r="O739"/>
      <c r="P739" s="37"/>
      <c r="U739"/>
    </row>
    <row r="740" spans="1:21" ht="12.75">
      <c r="A740"/>
      <c r="B740"/>
      <c r="F740" s="35"/>
      <c r="J740" s="4"/>
      <c r="O740"/>
      <c r="P740" s="37"/>
      <c r="U740"/>
    </row>
    <row r="741" spans="1:21" ht="12.75">
      <c r="A741"/>
      <c r="B741"/>
      <c r="F741" s="35"/>
      <c r="J741" s="4"/>
      <c r="O741"/>
      <c r="P741" s="37"/>
      <c r="U741"/>
    </row>
    <row r="742" spans="1:21" ht="12.75">
      <c r="A742"/>
      <c r="B742"/>
      <c r="F742" s="35"/>
      <c r="J742" s="4"/>
      <c r="O742"/>
      <c r="P742" s="37"/>
      <c r="U742"/>
    </row>
    <row r="743" spans="1:21" ht="12.75">
      <c r="A743"/>
      <c r="B743"/>
      <c r="F743" s="35"/>
      <c r="J743" s="4"/>
      <c r="O743"/>
      <c r="P743" s="37"/>
      <c r="U743"/>
    </row>
    <row r="744" spans="1:21" ht="12.75">
      <c r="A744"/>
      <c r="B744"/>
      <c r="F744" s="35"/>
      <c r="J744" s="4"/>
      <c r="O744"/>
      <c r="P744" s="37"/>
      <c r="U744"/>
    </row>
    <row r="745" spans="1:21" ht="12.75">
      <c r="A745"/>
      <c r="B745"/>
      <c r="F745" s="35"/>
      <c r="J745" s="4"/>
      <c r="O745"/>
      <c r="P745" s="37"/>
      <c r="U745"/>
    </row>
    <row r="746" spans="1:21" ht="12.75">
      <c r="A746"/>
      <c r="B746"/>
      <c r="F746" s="35"/>
      <c r="J746" s="4"/>
      <c r="O746"/>
      <c r="P746" s="37"/>
      <c r="U746"/>
    </row>
    <row r="747" spans="1:21" ht="12.75">
      <c r="A747"/>
      <c r="B747"/>
      <c r="F747" s="35"/>
      <c r="J747" s="4"/>
      <c r="O747"/>
      <c r="P747" s="37"/>
      <c r="U747"/>
    </row>
    <row r="748" spans="1:21" ht="12.75">
      <c r="A748"/>
      <c r="B748"/>
      <c r="F748" s="35"/>
      <c r="J748" s="4"/>
      <c r="O748"/>
      <c r="P748" s="37"/>
      <c r="U748"/>
    </row>
    <row r="749" spans="1:21" ht="12.75">
      <c r="A749"/>
      <c r="B749"/>
      <c r="F749" s="35"/>
      <c r="J749" s="4"/>
      <c r="O749"/>
      <c r="P749" s="37"/>
      <c r="U749"/>
    </row>
    <row r="750" spans="1:21" ht="12.75">
      <c r="A750"/>
      <c r="B750"/>
      <c r="F750" s="35"/>
      <c r="J750" s="4"/>
      <c r="O750"/>
      <c r="P750" s="37"/>
      <c r="U750"/>
    </row>
    <row r="751" spans="1:21" ht="12.75">
      <c r="A751"/>
      <c r="B751"/>
      <c r="F751" s="35"/>
      <c r="J751" s="4"/>
      <c r="O751"/>
      <c r="P751" s="37"/>
      <c r="U751"/>
    </row>
    <row r="752" spans="1:21" ht="12.75">
      <c r="A752"/>
      <c r="B752"/>
      <c r="F752" s="35"/>
      <c r="J752" s="4"/>
      <c r="O752"/>
      <c r="P752" s="37"/>
      <c r="U752"/>
    </row>
    <row r="753" spans="1:21" ht="12.75">
      <c r="A753"/>
      <c r="B753"/>
      <c r="F753" s="35"/>
      <c r="J753" s="4"/>
      <c r="O753"/>
      <c r="P753" s="37"/>
      <c r="U753"/>
    </row>
    <row r="754" spans="1:21" ht="12.75">
      <c r="A754"/>
      <c r="B754"/>
      <c r="F754" s="35"/>
      <c r="J754" s="4"/>
      <c r="O754"/>
      <c r="P754" s="37"/>
      <c r="U754"/>
    </row>
    <row r="755" spans="1:21" ht="12.75">
      <c r="A755"/>
      <c r="B755"/>
      <c r="F755" s="35"/>
      <c r="J755" s="4"/>
      <c r="O755"/>
      <c r="P755" s="37"/>
      <c r="U755"/>
    </row>
    <row r="756" spans="1:21" ht="12.75">
      <c r="A756"/>
      <c r="B756"/>
      <c r="F756" s="35"/>
      <c r="J756" s="4"/>
      <c r="O756"/>
      <c r="P756" s="37"/>
      <c r="U756"/>
    </row>
    <row r="757" spans="1:21" ht="12.75">
      <c r="A757"/>
      <c r="B757"/>
      <c r="F757" s="35"/>
      <c r="J757" s="4"/>
      <c r="O757"/>
      <c r="P757" s="37"/>
      <c r="U757"/>
    </row>
    <row r="758" spans="1:21" ht="12.75">
      <c r="A758"/>
      <c r="B758"/>
      <c r="F758" s="35"/>
      <c r="J758" s="4"/>
      <c r="O758"/>
      <c r="P758" s="37"/>
      <c r="U758"/>
    </row>
    <row r="759" spans="1:21" ht="12.75">
      <c r="A759"/>
      <c r="B759"/>
      <c r="F759" s="35"/>
      <c r="J759" s="4"/>
      <c r="O759"/>
      <c r="P759" s="37"/>
      <c r="U759"/>
    </row>
    <row r="760" spans="1:21" ht="12.75">
      <c r="A760"/>
      <c r="B760"/>
      <c r="F760" s="35"/>
      <c r="J760" s="4"/>
      <c r="O760"/>
      <c r="P760" s="37"/>
      <c r="U760"/>
    </row>
    <row r="761" spans="1:21" ht="12.75">
      <c r="A761"/>
      <c r="B761"/>
      <c r="F761" s="35"/>
      <c r="J761" s="4"/>
      <c r="O761"/>
      <c r="P761" s="37"/>
      <c r="U761"/>
    </row>
    <row r="762" spans="1:21" ht="12.75">
      <c r="A762"/>
      <c r="B762"/>
      <c r="F762" s="35"/>
      <c r="J762" s="4"/>
      <c r="O762"/>
      <c r="P762" s="37"/>
      <c r="U762"/>
    </row>
    <row r="763" spans="1:21" ht="12.75">
      <c r="A763"/>
      <c r="B763"/>
      <c r="F763" s="35"/>
      <c r="J763" s="4"/>
      <c r="O763"/>
      <c r="P763" s="37"/>
      <c r="U763"/>
    </row>
    <row r="764" spans="1:21" ht="12.75">
      <c r="A764"/>
      <c r="B764"/>
      <c r="F764" s="35"/>
      <c r="J764" s="4"/>
      <c r="O764"/>
      <c r="P764" s="37"/>
      <c r="U764"/>
    </row>
    <row r="765" spans="1:21" ht="12.75">
      <c r="A765"/>
      <c r="B765"/>
      <c r="F765" s="35"/>
      <c r="J765" s="4"/>
      <c r="O765"/>
      <c r="P765" s="37"/>
      <c r="U765"/>
    </row>
    <row r="766" spans="1:21" ht="12.75">
      <c r="A766"/>
      <c r="B766"/>
      <c r="F766" s="35"/>
      <c r="J766" s="4"/>
      <c r="O766"/>
      <c r="P766" s="37"/>
      <c r="U766"/>
    </row>
    <row r="767" spans="1:21" ht="12.75">
      <c r="A767"/>
      <c r="B767"/>
      <c r="F767" s="35"/>
      <c r="J767" s="4"/>
      <c r="O767"/>
      <c r="P767" s="37"/>
      <c r="U767"/>
    </row>
    <row r="768" spans="1:21" ht="12.75">
      <c r="A768"/>
      <c r="B768"/>
      <c r="F768" s="35"/>
      <c r="J768" s="4"/>
      <c r="O768"/>
      <c r="P768" s="37"/>
      <c r="U768"/>
    </row>
    <row r="769" spans="1:21" ht="12.75">
      <c r="A769"/>
      <c r="B769"/>
      <c r="F769" s="35"/>
      <c r="J769" s="4"/>
      <c r="O769"/>
      <c r="P769" s="37"/>
      <c r="U769"/>
    </row>
    <row r="770" spans="1:21" ht="12.75">
      <c r="A770"/>
      <c r="B770"/>
      <c r="F770" s="35"/>
      <c r="J770" s="4"/>
      <c r="O770"/>
      <c r="P770" s="37"/>
      <c r="U770"/>
    </row>
    <row r="771" spans="1:21" ht="12.75">
      <c r="A771"/>
      <c r="B771"/>
      <c r="F771" s="35"/>
      <c r="J771" s="4"/>
      <c r="O771"/>
      <c r="P771" s="37"/>
      <c r="U771"/>
    </row>
    <row r="772" spans="1:21" ht="12.75">
      <c r="A772"/>
      <c r="B772"/>
      <c r="F772" s="35"/>
      <c r="J772" s="4"/>
      <c r="O772"/>
      <c r="P772" s="37"/>
      <c r="U772"/>
    </row>
    <row r="773" spans="1:21" ht="12.75">
      <c r="A773"/>
      <c r="B773"/>
      <c r="F773" s="35"/>
      <c r="J773" s="4"/>
      <c r="O773"/>
      <c r="P773" s="37"/>
      <c r="U773"/>
    </row>
    <row r="774" spans="1:21" ht="12.75">
      <c r="A774"/>
      <c r="B774"/>
      <c r="F774" s="35"/>
      <c r="J774" s="4"/>
      <c r="O774"/>
      <c r="P774" s="37"/>
      <c r="U774"/>
    </row>
    <row r="775" spans="1:21" ht="12.75">
      <c r="A775"/>
      <c r="B775"/>
      <c r="F775" s="35"/>
      <c r="J775" s="4"/>
      <c r="O775"/>
      <c r="P775" s="37"/>
      <c r="U775"/>
    </row>
    <row r="776" spans="1:21" ht="12.75">
      <c r="A776"/>
      <c r="B776"/>
      <c r="F776" s="35"/>
      <c r="J776" s="4"/>
      <c r="O776"/>
      <c r="P776" s="37"/>
      <c r="U776"/>
    </row>
    <row r="777" spans="1:21" ht="12.75">
      <c r="A777"/>
      <c r="B777"/>
      <c r="F777" s="35"/>
      <c r="J777" s="4"/>
      <c r="O777"/>
      <c r="P777" s="37"/>
      <c r="U777"/>
    </row>
    <row r="778" spans="1:21" ht="12.75">
      <c r="A778"/>
      <c r="B778"/>
      <c r="F778" s="35"/>
      <c r="J778" s="4"/>
      <c r="O778"/>
      <c r="P778" s="37"/>
      <c r="U778"/>
    </row>
    <row r="779" spans="1:21" ht="12.75">
      <c r="A779"/>
      <c r="B779"/>
      <c r="F779" s="35"/>
      <c r="J779" s="4"/>
      <c r="O779"/>
      <c r="P779" s="37"/>
      <c r="U779"/>
    </row>
    <row r="780" spans="1:21" ht="12.75">
      <c r="A780"/>
      <c r="B780"/>
      <c r="F780" s="35"/>
      <c r="J780" s="4"/>
      <c r="O780"/>
      <c r="P780" s="37"/>
      <c r="U780"/>
    </row>
    <row r="781" spans="1:21" ht="12.75">
      <c r="A781"/>
      <c r="B781"/>
      <c r="F781" s="35"/>
      <c r="J781" s="4"/>
      <c r="O781"/>
      <c r="P781" s="37"/>
      <c r="U781"/>
    </row>
    <row r="782" spans="1:21" ht="12.75">
      <c r="A782"/>
      <c r="B782"/>
      <c r="F782" s="35"/>
      <c r="J782" s="4"/>
      <c r="O782"/>
      <c r="P782" s="37"/>
      <c r="U782"/>
    </row>
    <row r="783" spans="1:21" ht="12.75">
      <c r="A783"/>
      <c r="B783"/>
      <c r="F783" s="35"/>
      <c r="J783" s="4"/>
      <c r="O783"/>
      <c r="P783" s="37"/>
      <c r="U783"/>
    </row>
    <row r="784" spans="1:21" ht="12.75">
      <c r="A784"/>
      <c r="B784"/>
      <c r="F784" s="35"/>
      <c r="J784" s="4"/>
      <c r="O784"/>
      <c r="P784" s="37"/>
      <c r="U784"/>
    </row>
    <row r="785" spans="1:21" ht="12.75">
      <c r="A785"/>
      <c r="B785"/>
      <c r="F785" s="35"/>
      <c r="J785" s="4"/>
      <c r="O785"/>
      <c r="P785" s="37"/>
      <c r="U785"/>
    </row>
    <row r="786" spans="1:21" ht="12.75">
      <c r="A786"/>
      <c r="B786"/>
      <c r="F786" s="35"/>
      <c r="J786" s="4"/>
      <c r="O786"/>
      <c r="P786" s="37"/>
      <c r="U786"/>
    </row>
    <row r="787" spans="1:21" ht="12.75">
      <c r="A787"/>
      <c r="B787"/>
      <c r="F787" s="35"/>
      <c r="J787" s="4"/>
      <c r="O787"/>
      <c r="P787" s="37"/>
      <c r="U787"/>
    </row>
    <row r="788" spans="1:21" ht="12.75">
      <c r="A788"/>
      <c r="B788"/>
      <c r="F788" s="35"/>
      <c r="J788" s="4"/>
      <c r="O788"/>
      <c r="P788" s="37"/>
      <c r="U788"/>
    </row>
    <row r="789" spans="1:21" ht="12.75">
      <c r="A789"/>
      <c r="B789"/>
      <c r="F789" s="35"/>
      <c r="J789" s="4"/>
      <c r="O789"/>
      <c r="P789" s="37"/>
      <c r="U789"/>
    </row>
    <row r="790" spans="1:21" ht="12.75">
      <c r="A790"/>
      <c r="B790"/>
      <c r="F790" s="35"/>
      <c r="J790" s="4"/>
      <c r="O790"/>
      <c r="P790" s="37"/>
      <c r="U790"/>
    </row>
    <row r="791" spans="1:21" ht="12.75">
      <c r="A791"/>
      <c r="B791"/>
      <c r="F791" s="35"/>
      <c r="J791" s="4"/>
      <c r="O791"/>
      <c r="P791" s="37"/>
      <c r="U791"/>
    </row>
    <row r="792" spans="1:21" ht="12.75">
      <c r="A792"/>
      <c r="B792"/>
      <c r="F792" s="35"/>
      <c r="J792" s="4"/>
      <c r="O792"/>
      <c r="P792" s="37"/>
      <c r="U792"/>
    </row>
    <row r="793" spans="1:21" ht="12.75">
      <c r="A793"/>
      <c r="B793"/>
      <c r="F793" s="35"/>
      <c r="J793" s="4"/>
      <c r="O793"/>
      <c r="P793" s="37"/>
      <c r="U793"/>
    </row>
    <row r="794" spans="1:21" ht="12.75">
      <c r="A794"/>
      <c r="B794"/>
      <c r="F794" s="35"/>
      <c r="J794" s="4"/>
      <c r="O794"/>
      <c r="P794" s="37"/>
      <c r="U794"/>
    </row>
    <row r="795" spans="1:21" ht="12.75">
      <c r="A795"/>
      <c r="B795"/>
      <c r="F795" s="35"/>
      <c r="J795" s="4"/>
      <c r="O795"/>
      <c r="P795" s="37"/>
      <c r="U795"/>
    </row>
    <row r="796" spans="1:21" ht="12.75">
      <c r="A796"/>
      <c r="B796"/>
      <c r="F796" s="35"/>
      <c r="J796" s="4"/>
      <c r="O796"/>
      <c r="P796" s="37"/>
      <c r="U796"/>
    </row>
    <row r="797" spans="1:21" ht="12.75">
      <c r="A797"/>
      <c r="B797"/>
      <c r="F797" s="35"/>
      <c r="J797" s="4"/>
      <c r="O797"/>
      <c r="P797" s="37"/>
      <c r="U797"/>
    </row>
    <row r="798" spans="1:21" ht="12.75">
      <c r="A798"/>
      <c r="B798"/>
      <c r="F798" s="35"/>
      <c r="J798" s="4"/>
      <c r="O798"/>
      <c r="P798" s="37"/>
      <c r="U798"/>
    </row>
    <row r="799" spans="1:21" ht="12.75">
      <c r="A799"/>
      <c r="B799"/>
      <c r="F799" s="35"/>
      <c r="J799" s="4"/>
      <c r="O799"/>
      <c r="P799" s="37"/>
      <c r="U799"/>
    </row>
    <row r="800" spans="1:21" ht="12.75">
      <c r="A800"/>
      <c r="B800"/>
      <c r="F800" s="35"/>
      <c r="J800" s="4"/>
      <c r="O800"/>
      <c r="P800" s="37"/>
      <c r="U800"/>
    </row>
    <row r="801" spans="1:21" ht="12.75">
      <c r="A801"/>
      <c r="B801"/>
      <c r="F801" s="35"/>
      <c r="J801" s="4"/>
      <c r="O801"/>
      <c r="P801" s="37"/>
      <c r="U801"/>
    </row>
    <row r="802" spans="1:21" ht="12.75">
      <c r="A802"/>
      <c r="B802"/>
      <c r="F802" s="35"/>
      <c r="J802" s="4"/>
      <c r="O802"/>
      <c r="P802" s="37"/>
      <c r="U802"/>
    </row>
    <row r="803" spans="1:21" ht="12.75">
      <c r="A803"/>
      <c r="B803"/>
      <c r="F803" s="35"/>
      <c r="J803" s="4"/>
      <c r="O803"/>
      <c r="P803" s="37"/>
      <c r="U803"/>
    </row>
    <row r="804" spans="1:21" ht="12.75">
      <c r="A804"/>
      <c r="B804"/>
      <c r="F804" s="35"/>
      <c r="J804" s="4"/>
      <c r="O804"/>
      <c r="P804" s="37"/>
      <c r="U804"/>
    </row>
    <row r="805" spans="1:21" ht="12.75">
      <c r="A805"/>
      <c r="B805"/>
      <c r="F805" s="35"/>
      <c r="J805" s="4"/>
      <c r="O805"/>
      <c r="P805" s="37"/>
      <c r="U805"/>
    </row>
    <row r="806" spans="1:21" ht="12.75">
      <c r="A806"/>
      <c r="B806"/>
      <c r="F806" s="35"/>
      <c r="J806" s="4"/>
      <c r="O806"/>
      <c r="P806" s="37"/>
      <c r="U806"/>
    </row>
    <row r="807" spans="1:21" ht="12.75">
      <c r="A807"/>
      <c r="B807"/>
      <c r="F807" s="35"/>
      <c r="J807" s="4"/>
      <c r="O807"/>
      <c r="P807" s="37"/>
      <c r="U807"/>
    </row>
    <row r="808" spans="1:21" ht="12.75">
      <c r="A808"/>
      <c r="B808"/>
      <c r="F808" s="35"/>
      <c r="J808" s="4"/>
      <c r="O808"/>
      <c r="P808" s="37"/>
      <c r="U808"/>
    </row>
    <row r="809" spans="1:21" ht="12.75">
      <c r="A809"/>
      <c r="B809"/>
      <c r="F809" s="35"/>
      <c r="J809" s="4"/>
      <c r="O809"/>
      <c r="P809" s="37"/>
      <c r="U809"/>
    </row>
    <row r="810" spans="1:21" ht="12.75">
      <c r="A810"/>
      <c r="B810"/>
      <c r="F810" s="35"/>
      <c r="J810" s="4"/>
      <c r="O810"/>
      <c r="P810" s="37"/>
      <c r="U810"/>
    </row>
    <row r="811" spans="1:21" ht="12.75">
      <c r="A811"/>
      <c r="B811"/>
      <c r="F811" s="35"/>
      <c r="J811" s="4"/>
      <c r="O811"/>
      <c r="P811" s="37"/>
      <c r="U811"/>
    </row>
    <row r="812" spans="1:21" ht="12.75">
      <c r="A812"/>
      <c r="B812"/>
      <c r="F812" s="35"/>
      <c r="J812" s="4"/>
      <c r="O812"/>
      <c r="P812" s="37"/>
      <c r="U812"/>
    </row>
    <row r="813" spans="1:21" ht="12.75">
      <c r="A813"/>
      <c r="B813"/>
      <c r="F813" s="35"/>
      <c r="J813" s="4"/>
      <c r="O813"/>
      <c r="P813" s="37"/>
      <c r="U813"/>
    </row>
    <row r="814" spans="1:21" ht="12.75">
      <c r="A814"/>
      <c r="B814"/>
      <c r="F814" s="35"/>
      <c r="J814" s="4"/>
      <c r="O814"/>
      <c r="P814" s="37"/>
      <c r="U814"/>
    </row>
    <row r="815" spans="1:21" ht="12.75">
      <c r="A815"/>
      <c r="B815"/>
      <c r="F815" s="35"/>
      <c r="J815" s="4"/>
      <c r="O815"/>
      <c r="P815" s="37"/>
      <c r="U815"/>
    </row>
    <row r="816" spans="1:21" ht="12.75">
      <c r="A816"/>
      <c r="B816"/>
      <c r="F816" s="35"/>
      <c r="J816" s="4"/>
      <c r="O816"/>
      <c r="P816" s="37"/>
      <c r="U816"/>
    </row>
    <row r="817" spans="1:21" ht="12.75">
      <c r="A817"/>
      <c r="B817"/>
      <c r="F817" s="35"/>
      <c r="J817" s="4"/>
      <c r="O817"/>
      <c r="P817" s="37"/>
      <c r="U817"/>
    </row>
    <row r="818" spans="1:21" ht="12.75">
      <c r="A818"/>
      <c r="B818"/>
      <c r="F818" s="35"/>
      <c r="J818" s="4"/>
      <c r="O818"/>
      <c r="P818" s="37"/>
      <c r="U818"/>
    </row>
    <row r="819" spans="1:21" ht="12.75">
      <c r="A819"/>
      <c r="B819"/>
      <c r="F819" s="35"/>
      <c r="J819" s="4"/>
      <c r="O819"/>
      <c r="P819" s="37"/>
      <c r="U819"/>
    </row>
    <row r="820" spans="1:21" ht="12.75">
      <c r="A820"/>
      <c r="B820"/>
      <c r="F820" s="35"/>
      <c r="J820" s="4"/>
      <c r="O820"/>
      <c r="P820" s="37"/>
      <c r="U820"/>
    </row>
    <row r="821" spans="1:21" ht="12.75">
      <c r="A821"/>
      <c r="B821"/>
      <c r="F821" s="35"/>
      <c r="J821" s="4"/>
      <c r="O821"/>
      <c r="P821" s="37"/>
      <c r="U821"/>
    </row>
    <row r="822" spans="1:21" ht="12.75">
      <c r="A822"/>
      <c r="B822"/>
      <c r="F822" s="35"/>
      <c r="J822" s="4"/>
      <c r="O822"/>
      <c r="P822" s="37"/>
      <c r="U822"/>
    </row>
    <row r="823" spans="1:21" ht="12.75">
      <c r="A823"/>
      <c r="B823"/>
      <c r="F823" s="35"/>
      <c r="J823" s="4"/>
      <c r="O823"/>
      <c r="P823" s="37"/>
      <c r="U823"/>
    </row>
    <row r="824" spans="1:21" ht="12.75">
      <c r="A824"/>
      <c r="B824"/>
      <c r="F824" s="35"/>
      <c r="J824" s="4"/>
      <c r="O824"/>
      <c r="P824" s="37"/>
      <c r="U824"/>
    </row>
    <row r="825" spans="1:21" ht="12.75">
      <c r="A825"/>
      <c r="B825"/>
      <c r="F825" s="35"/>
      <c r="J825" s="4"/>
      <c r="O825"/>
      <c r="P825" s="37"/>
      <c r="U825"/>
    </row>
    <row r="826" spans="1:21" ht="12.75">
      <c r="A826"/>
      <c r="B826"/>
      <c r="F826" s="35"/>
      <c r="J826" s="4"/>
      <c r="O826"/>
      <c r="P826" s="37"/>
      <c r="U826"/>
    </row>
    <row r="827" spans="1:21" ht="12.75">
      <c r="A827"/>
      <c r="B827"/>
      <c r="F827" s="35"/>
      <c r="J827" s="4"/>
      <c r="O827"/>
      <c r="P827" s="37"/>
      <c r="U827"/>
    </row>
    <row r="828" spans="1:21" ht="12.75">
      <c r="A828"/>
      <c r="B828"/>
      <c r="F828" s="35"/>
      <c r="J828" s="4"/>
      <c r="O828"/>
      <c r="P828" s="37"/>
      <c r="U828"/>
    </row>
    <row r="829" spans="1:21" ht="12.75">
      <c r="A829"/>
      <c r="B829"/>
      <c r="F829" s="35"/>
      <c r="J829" s="4"/>
      <c r="O829"/>
      <c r="P829" s="37"/>
      <c r="U829"/>
    </row>
    <row r="830" spans="1:21" ht="12.75">
      <c r="A830"/>
      <c r="B830"/>
      <c r="F830" s="35"/>
      <c r="J830" s="4"/>
      <c r="O830"/>
      <c r="P830" s="37"/>
      <c r="U830"/>
    </row>
    <row r="831" spans="1:21" ht="12.75">
      <c r="A831"/>
      <c r="B831"/>
      <c r="F831" s="35"/>
      <c r="J831" s="4"/>
      <c r="O831"/>
      <c r="P831" s="37"/>
      <c r="U831"/>
    </row>
    <row r="832" spans="1:21" ht="12.75">
      <c r="A832"/>
      <c r="B832"/>
      <c r="F832" s="35"/>
      <c r="J832" s="4"/>
      <c r="O832"/>
      <c r="P832" s="37"/>
      <c r="U832"/>
    </row>
    <row r="833" spans="1:21" ht="12.75">
      <c r="A833"/>
      <c r="B833"/>
      <c r="F833" s="35"/>
      <c r="J833" s="4"/>
      <c r="O833"/>
      <c r="P833" s="37"/>
      <c r="U833"/>
    </row>
    <row r="834" spans="1:21" ht="12.75">
      <c r="A834"/>
      <c r="B834"/>
      <c r="F834" s="35"/>
      <c r="J834" s="4"/>
      <c r="O834"/>
      <c r="P834" s="37"/>
      <c r="U834"/>
    </row>
    <row r="835" spans="1:21" ht="12.75">
      <c r="A835"/>
      <c r="B835"/>
      <c r="F835" s="35"/>
      <c r="J835" s="4"/>
      <c r="O835"/>
      <c r="P835" s="37"/>
      <c r="U835"/>
    </row>
    <row r="836" spans="1:21" ht="12.75">
      <c r="A836"/>
      <c r="B836"/>
      <c r="F836" s="35"/>
      <c r="J836" s="4"/>
      <c r="O836"/>
      <c r="P836" s="37"/>
      <c r="U836"/>
    </row>
    <row r="837" spans="1:21" ht="12.75">
      <c r="A837"/>
      <c r="B837"/>
      <c r="F837" s="35"/>
      <c r="J837" s="4"/>
      <c r="O837"/>
      <c r="P837" s="37"/>
      <c r="U837"/>
    </row>
    <row r="838" spans="1:21" ht="12.75">
      <c r="A838"/>
      <c r="B838"/>
      <c r="F838" s="35"/>
      <c r="J838" s="4"/>
      <c r="O838"/>
      <c r="P838" s="37"/>
      <c r="U838"/>
    </row>
    <row r="839" spans="1:21" ht="12.75">
      <c r="A839"/>
      <c r="B839"/>
      <c r="F839" s="35"/>
      <c r="J839" s="4"/>
      <c r="O839"/>
      <c r="P839" s="37"/>
      <c r="U839"/>
    </row>
    <row r="840" spans="1:21" ht="12.75">
      <c r="A840"/>
      <c r="B840"/>
      <c r="F840" s="35"/>
      <c r="J840" s="4"/>
      <c r="O840"/>
      <c r="P840" s="37"/>
      <c r="U840"/>
    </row>
    <row r="841" spans="1:21" ht="12.75">
      <c r="A841"/>
      <c r="B841"/>
      <c r="F841" s="35"/>
      <c r="J841" s="4"/>
      <c r="O841"/>
      <c r="P841" s="37"/>
      <c r="U841"/>
    </row>
    <row r="842" spans="1:21" ht="12.75">
      <c r="A842"/>
      <c r="B842"/>
      <c r="F842" s="35"/>
      <c r="J842" s="4"/>
      <c r="O842"/>
      <c r="P842" s="37"/>
      <c r="U842"/>
    </row>
    <row r="843" spans="1:21" ht="12.75">
      <c r="A843"/>
      <c r="B843"/>
      <c r="F843" s="35"/>
      <c r="J843" s="4"/>
      <c r="O843"/>
      <c r="P843" s="37"/>
      <c r="U843"/>
    </row>
    <row r="844" spans="1:21" ht="12.75">
      <c r="A844"/>
      <c r="B844"/>
      <c r="F844" s="35"/>
      <c r="J844" s="4"/>
      <c r="O844"/>
      <c r="P844" s="37"/>
      <c r="U844"/>
    </row>
    <row r="845" spans="1:21" ht="12.75">
      <c r="A845"/>
      <c r="B845"/>
      <c r="F845" s="35"/>
      <c r="J845" s="4"/>
      <c r="O845"/>
      <c r="P845" s="37"/>
      <c r="U845"/>
    </row>
    <row r="846" spans="1:21" ht="12.75">
      <c r="A846"/>
      <c r="B846"/>
      <c r="F846" s="35"/>
      <c r="J846" s="4"/>
      <c r="O846"/>
      <c r="P846" s="37"/>
      <c r="U846"/>
    </row>
    <row r="847" spans="1:21" ht="12.75">
      <c r="A847"/>
      <c r="B847"/>
      <c r="F847" s="35"/>
      <c r="J847" s="4"/>
      <c r="O847"/>
      <c r="P847" s="37"/>
      <c r="U847"/>
    </row>
    <row r="848" spans="1:21" ht="12.75">
      <c r="A848"/>
      <c r="B848"/>
      <c r="F848" s="35"/>
      <c r="J848" s="4"/>
      <c r="O848"/>
      <c r="P848" s="37"/>
      <c r="U848"/>
    </row>
    <row r="849" spans="1:21" ht="12.75">
      <c r="A849"/>
      <c r="B849"/>
      <c r="F849" s="35"/>
      <c r="J849" s="4"/>
      <c r="O849"/>
      <c r="P849" s="37"/>
      <c r="U849"/>
    </row>
    <row r="850" spans="1:21" ht="12.75">
      <c r="A850"/>
      <c r="B850"/>
      <c r="F850" s="35"/>
      <c r="J850" s="4"/>
      <c r="O850"/>
      <c r="P850" s="37"/>
      <c r="U850"/>
    </row>
    <row r="851" spans="1:21" ht="12.75">
      <c r="A851"/>
      <c r="B851"/>
      <c r="F851" s="35"/>
      <c r="J851" s="4"/>
      <c r="O851"/>
      <c r="P851" s="37"/>
      <c r="U851"/>
    </row>
    <row r="852" spans="1:21" ht="12.75">
      <c r="A852"/>
      <c r="B852"/>
      <c r="F852" s="35"/>
      <c r="J852" s="4"/>
      <c r="O852"/>
      <c r="P852" s="37"/>
      <c r="U852"/>
    </row>
    <row r="853" spans="1:21" ht="12.75">
      <c r="A853"/>
      <c r="B853"/>
      <c r="F853" s="35"/>
      <c r="J853" s="4"/>
      <c r="O853"/>
      <c r="P853" s="37"/>
      <c r="U853"/>
    </row>
    <row r="854" spans="1:21" ht="12.75">
      <c r="A854"/>
      <c r="B854"/>
      <c r="F854" s="35"/>
      <c r="J854" s="4"/>
      <c r="O854"/>
      <c r="P854" s="37"/>
      <c r="U854"/>
    </row>
    <row r="855" spans="1:21" ht="12.75">
      <c r="A855"/>
      <c r="B855"/>
      <c r="F855" s="35"/>
      <c r="J855" s="4"/>
      <c r="O855"/>
      <c r="P855" s="37"/>
      <c r="U855"/>
    </row>
    <row r="856" spans="1:21" ht="12.75">
      <c r="A856"/>
      <c r="B856"/>
      <c r="F856" s="35"/>
      <c r="J856" s="4"/>
      <c r="O856"/>
      <c r="P856" s="37"/>
      <c r="U856"/>
    </row>
    <row r="857" spans="1:21" ht="12.75">
      <c r="A857"/>
      <c r="B857"/>
      <c r="F857" s="35"/>
      <c r="J857" s="4"/>
      <c r="O857"/>
      <c r="P857" s="37"/>
      <c r="U857"/>
    </row>
    <row r="858" spans="1:21" ht="12.75">
      <c r="A858"/>
      <c r="B858"/>
      <c r="F858" s="35"/>
      <c r="J858" s="4"/>
      <c r="O858"/>
      <c r="P858" s="37"/>
      <c r="U858"/>
    </row>
    <row r="859" spans="1:21" ht="12.75">
      <c r="A859"/>
      <c r="B859"/>
      <c r="F859" s="35"/>
      <c r="J859" s="4"/>
      <c r="O859"/>
      <c r="P859" s="37"/>
      <c r="U859"/>
    </row>
    <row r="860" spans="1:21" ht="12.75">
      <c r="A860"/>
      <c r="B860"/>
      <c r="F860" s="35"/>
      <c r="J860" s="4"/>
      <c r="O860"/>
      <c r="P860" s="37"/>
      <c r="U860"/>
    </row>
    <row r="861" spans="1:21" ht="12.75">
      <c r="A861"/>
      <c r="B861"/>
      <c r="F861" s="35"/>
      <c r="J861" s="4"/>
      <c r="O861"/>
      <c r="P861" s="37"/>
      <c r="U861"/>
    </row>
    <row r="862" spans="1:21" ht="12.75">
      <c r="A862"/>
      <c r="B862"/>
      <c r="F862" s="35"/>
      <c r="J862" s="4"/>
      <c r="O862"/>
      <c r="P862" s="37"/>
      <c r="U862"/>
    </row>
    <row r="863" spans="1:21" ht="12.75">
      <c r="A863"/>
      <c r="B863"/>
      <c r="F863" s="35"/>
      <c r="J863" s="4"/>
      <c r="O863"/>
      <c r="P863" s="37"/>
      <c r="U863"/>
    </row>
    <row r="864" spans="1:21" ht="12.75">
      <c r="A864"/>
      <c r="B864"/>
      <c r="F864" s="35"/>
      <c r="J864" s="4"/>
      <c r="O864"/>
      <c r="P864" s="37"/>
      <c r="U864"/>
    </row>
    <row r="865" spans="1:21" ht="12.75">
      <c r="A865"/>
      <c r="B865"/>
      <c r="F865" s="35"/>
      <c r="J865" s="4"/>
      <c r="O865"/>
      <c r="P865" s="37"/>
      <c r="U865"/>
    </row>
    <row r="866" spans="1:21" ht="12.75">
      <c r="A866"/>
      <c r="B866"/>
      <c r="F866" s="35"/>
      <c r="J866" s="4"/>
      <c r="O866"/>
      <c r="P866" s="37"/>
      <c r="U866"/>
    </row>
    <row r="867" spans="1:21" ht="12.75">
      <c r="A867"/>
      <c r="B867"/>
      <c r="F867" s="35"/>
      <c r="J867" s="4"/>
      <c r="O867"/>
      <c r="P867" s="37"/>
      <c r="U867"/>
    </row>
    <row r="868" spans="1:21" ht="12.75">
      <c r="A868"/>
      <c r="B868"/>
      <c r="F868" s="35"/>
      <c r="J868" s="4"/>
      <c r="O868"/>
      <c r="P868" s="37"/>
      <c r="U868"/>
    </row>
    <row r="869" spans="1:21" ht="12.75">
      <c r="A869"/>
      <c r="B869"/>
      <c r="F869" s="35"/>
      <c r="J869" s="4"/>
      <c r="O869"/>
      <c r="P869" s="37"/>
      <c r="U869"/>
    </row>
    <row r="870" spans="1:21" ht="12.75">
      <c r="A870"/>
      <c r="B870"/>
      <c r="F870" s="35"/>
      <c r="J870" s="4"/>
      <c r="O870"/>
      <c r="P870" s="37"/>
      <c r="U870"/>
    </row>
    <row r="871" spans="1:21" ht="12.75">
      <c r="A871"/>
      <c r="B871"/>
      <c r="F871" s="35"/>
      <c r="J871" s="4"/>
      <c r="O871"/>
      <c r="P871" s="37"/>
      <c r="U871"/>
    </row>
    <row r="872" spans="1:21" ht="12.75">
      <c r="A872"/>
      <c r="B872"/>
      <c r="F872" s="35"/>
      <c r="J872" s="4"/>
      <c r="O872"/>
      <c r="P872" s="37"/>
      <c r="U872"/>
    </row>
    <row r="873" spans="1:21" ht="12.75">
      <c r="A873"/>
      <c r="B873"/>
      <c r="F873" s="35"/>
      <c r="J873" s="4"/>
      <c r="O873"/>
      <c r="P873" s="37"/>
      <c r="U873"/>
    </row>
    <row r="874" spans="1:21" ht="12.75">
      <c r="A874"/>
      <c r="B874"/>
      <c r="F874" s="35"/>
      <c r="J874" s="4"/>
      <c r="O874"/>
      <c r="P874" s="37"/>
      <c r="U874"/>
    </row>
    <row r="875" spans="1:21" ht="12.75">
      <c r="A875"/>
      <c r="B875"/>
      <c r="F875" s="35"/>
      <c r="J875" s="4"/>
      <c r="O875"/>
      <c r="P875" s="37"/>
      <c r="U875"/>
    </row>
    <row r="876" spans="1:21" ht="12.75">
      <c r="A876"/>
      <c r="B876"/>
      <c r="F876" s="35"/>
      <c r="J876" s="4"/>
      <c r="O876"/>
      <c r="P876" s="37"/>
      <c r="U876"/>
    </row>
    <row r="877" spans="1:21" ht="12.75">
      <c r="A877"/>
      <c r="B877"/>
      <c r="F877" s="35"/>
      <c r="J877" s="4"/>
      <c r="O877"/>
      <c r="P877" s="37"/>
      <c r="U877"/>
    </row>
    <row r="878" spans="1:21" ht="12.75">
      <c r="A878"/>
      <c r="B878"/>
      <c r="F878" s="35"/>
      <c r="J878" s="4"/>
      <c r="O878"/>
      <c r="P878" s="37"/>
      <c r="U878"/>
    </row>
    <row r="879" spans="1:21" ht="12.75">
      <c r="A879"/>
      <c r="B879"/>
      <c r="F879" s="35"/>
      <c r="J879" s="4"/>
      <c r="O879"/>
      <c r="P879" s="37"/>
      <c r="U879"/>
    </row>
    <row r="880" spans="1:21" ht="12.75">
      <c r="A880"/>
      <c r="B880"/>
      <c r="F880" s="35"/>
      <c r="J880" s="4"/>
      <c r="O880"/>
      <c r="P880" s="37"/>
      <c r="U880"/>
    </row>
    <row r="881" spans="1:21" ht="12.75">
      <c r="A881"/>
      <c r="B881"/>
      <c r="F881" s="35"/>
      <c r="J881" s="4"/>
      <c r="O881"/>
      <c r="P881" s="37"/>
      <c r="U881"/>
    </row>
    <row r="882" spans="1:21" ht="12.75">
      <c r="A882"/>
      <c r="B882"/>
      <c r="F882" s="35"/>
      <c r="J882" s="4"/>
      <c r="O882"/>
      <c r="P882" s="37"/>
      <c r="U882"/>
    </row>
    <row r="883" spans="1:21" ht="12.75">
      <c r="A883"/>
      <c r="B883"/>
      <c r="F883" s="35"/>
      <c r="J883" s="4"/>
      <c r="O883"/>
      <c r="P883" s="37"/>
      <c r="U883"/>
    </row>
    <row r="884" spans="1:21" ht="12.75">
      <c r="A884"/>
      <c r="B884"/>
      <c r="F884" s="35"/>
      <c r="J884" s="4"/>
      <c r="O884"/>
      <c r="P884" s="37"/>
      <c r="U884"/>
    </row>
    <row r="885" spans="1:21" ht="12.75">
      <c r="A885"/>
      <c r="B885"/>
      <c r="F885" s="35"/>
      <c r="J885" s="4"/>
      <c r="O885"/>
      <c r="P885" s="37"/>
      <c r="U885"/>
    </row>
    <row r="886" spans="1:21" ht="12.75">
      <c r="A886"/>
      <c r="B886"/>
      <c r="F886" s="35"/>
      <c r="J886" s="4"/>
      <c r="O886"/>
      <c r="P886" s="37"/>
      <c r="U886"/>
    </row>
    <row r="887" spans="1:21" ht="12.75">
      <c r="A887"/>
      <c r="B887"/>
      <c r="F887" s="35"/>
      <c r="J887" s="4"/>
      <c r="O887"/>
      <c r="P887" s="37"/>
      <c r="U887"/>
    </row>
    <row r="888" spans="1:21" ht="12.75">
      <c r="A888"/>
      <c r="B888"/>
      <c r="F888" s="35"/>
      <c r="J888" s="4"/>
      <c r="O888"/>
      <c r="P888" s="37"/>
      <c r="U888"/>
    </row>
    <row r="889" spans="1:21" ht="12.75">
      <c r="A889"/>
      <c r="B889"/>
      <c r="F889" s="35"/>
      <c r="J889" s="4"/>
      <c r="O889"/>
      <c r="P889" s="37"/>
      <c r="U889"/>
    </row>
    <row r="890" spans="1:21" ht="12.75">
      <c r="A890"/>
      <c r="B890"/>
      <c r="F890" s="35"/>
      <c r="J890" s="4"/>
      <c r="O890"/>
      <c r="P890" s="37"/>
      <c r="U890"/>
    </row>
    <row r="891" spans="1:21" ht="12.75">
      <c r="A891"/>
      <c r="B891"/>
      <c r="F891" s="35"/>
      <c r="J891" s="4"/>
      <c r="O891"/>
      <c r="P891" s="37"/>
      <c r="U891"/>
    </row>
    <row r="892" spans="1:21" ht="12.75">
      <c r="A892"/>
      <c r="B892"/>
      <c r="F892" s="35"/>
      <c r="J892" s="4"/>
      <c r="O892"/>
      <c r="P892" s="37"/>
      <c r="U892"/>
    </row>
    <row r="893" spans="1:21" ht="12.75">
      <c r="A893"/>
      <c r="B893"/>
      <c r="F893" s="35"/>
      <c r="J893" s="4"/>
      <c r="O893"/>
      <c r="P893" s="37"/>
      <c r="U893"/>
    </row>
    <row r="894" spans="1:21" ht="12.75">
      <c r="A894"/>
      <c r="B894"/>
      <c r="F894" s="35"/>
      <c r="J894" s="4"/>
      <c r="O894"/>
      <c r="P894" s="37"/>
      <c r="U894"/>
    </row>
    <row r="895" spans="1:21" ht="12.75">
      <c r="A895"/>
      <c r="B895"/>
      <c r="F895" s="35"/>
      <c r="J895" s="4"/>
      <c r="O895"/>
      <c r="P895" s="37"/>
      <c r="U895"/>
    </row>
    <row r="896" spans="1:21" ht="12.75">
      <c r="A896"/>
      <c r="B896"/>
      <c r="F896" s="35"/>
      <c r="J896" s="4"/>
      <c r="O896"/>
      <c r="P896" s="37"/>
      <c r="U896"/>
    </row>
    <row r="897" spans="1:21" ht="12.75">
      <c r="A897"/>
      <c r="B897"/>
      <c r="F897" s="35"/>
      <c r="J897" s="4"/>
      <c r="O897"/>
      <c r="P897" s="37"/>
      <c r="U897"/>
    </row>
    <row r="898" spans="1:21" ht="12.75">
      <c r="A898"/>
      <c r="B898"/>
      <c r="F898" s="35"/>
      <c r="J898" s="4"/>
      <c r="O898"/>
      <c r="P898" s="37"/>
      <c r="U898"/>
    </row>
    <row r="899" spans="1:21" ht="12.75">
      <c r="A899"/>
      <c r="B899"/>
      <c r="F899" s="35"/>
      <c r="J899" s="4"/>
      <c r="O899"/>
      <c r="P899" s="37"/>
      <c r="U899"/>
    </row>
    <row r="900" spans="1:21" ht="12.75">
      <c r="A900"/>
      <c r="B900"/>
      <c r="F900" s="35"/>
      <c r="J900" s="4"/>
      <c r="O900"/>
      <c r="P900" s="37"/>
      <c r="U900"/>
    </row>
    <row r="901" spans="1:21" ht="12.75">
      <c r="A901"/>
      <c r="B901"/>
      <c r="F901" s="35"/>
      <c r="J901" s="4"/>
      <c r="O901"/>
      <c r="P901" s="37"/>
      <c r="U901"/>
    </row>
    <row r="902" spans="1:21" ht="12.75">
      <c r="A902"/>
      <c r="B902"/>
      <c r="F902" s="35"/>
      <c r="J902" s="4"/>
      <c r="O902"/>
      <c r="P902" s="37"/>
      <c r="U902"/>
    </row>
    <row r="903" spans="1:21" ht="12.75">
      <c r="A903"/>
      <c r="B903"/>
      <c r="F903" s="35"/>
      <c r="J903" s="4"/>
      <c r="O903"/>
      <c r="P903" s="37"/>
      <c r="U903"/>
    </row>
    <row r="904" spans="1:21" ht="12.75">
      <c r="A904"/>
      <c r="B904"/>
      <c r="F904" s="35"/>
      <c r="J904" s="4"/>
      <c r="O904"/>
      <c r="P904" s="37"/>
      <c r="U904"/>
    </row>
    <row r="905" spans="1:21" ht="12.75">
      <c r="A905"/>
      <c r="B905"/>
      <c r="F905" s="35"/>
      <c r="J905" s="4"/>
      <c r="O905"/>
      <c r="P905" s="37"/>
      <c r="U905"/>
    </row>
    <row r="906" spans="1:21" ht="12.75">
      <c r="A906"/>
      <c r="B906"/>
      <c r="F906" s="35"/>
      <c r="J906" s="4"/>
      <c r="O906"/>
      <c r="P906" s="37"/>
      <c r="U906"/>
    </row>
    <row r="907" spans="1:21" ht="12.75">
      <c r="A907"/>
      <c r="B907"/>
      <c r="F907" s="35"/>
      <c r="J907" s="4"/>
      <c r="O907"/>
      <c r="P907" s="37"/>
      <c r="U907"/>
    </row>
    <row r="908" spans="1:21" ht="12.75">
      <c r="A908"/>
      <c r="B908"/>
      <c r="F908" s="35"/>
      <c r="J908" s="4"/>
      <c r="O908"/>
      <c r="P908" s="37"/>
      <c r="U908"/>
    </row>
    <row r="909" spans="1:21" ht="12.75">
      <c r="A909"/>
      <c r="B909"/>
      <c r="F909" s="35"/>
      <c r="J909" s="4"/>
      <c r="O909"/>
      <c r="P909" s="37"/>
      <c r="U909"/>
    </row>
    <row r="910" spans="1:21" ht="12.75">
      <c r="A910"/>
      <c r="B910"/>
      <c r="F910" s="35"/>
      <c r="J910" s="4"/>
      <c r="O910"/>
      <c r="P910" s="37"/>
      <c r="U910"/>
    </row>
    <row r="911" spans="1:21" ht="12.75">
      <c r="A911"/>
      <c r="B911"/>
      <c r="F911" s="35"/>
      <c r="J911" s="4"/>
      <c r="O911"/>
      <c r="P911" s="37"/>
      <c r="U911"/>
    </row>
    <row r="912" spans="1:21" ht="12.75">
      <c r="A912"/>
      <c r="B912"/>
      <c r="F912" s="35"/>
      <c r="J912" s="4"/>
      <c r="O912"/>
      <c r="P912" s="37"/>
      <c r="U912"/>
    </row>
    <row r="913" spans="1:21" ht="12.75">
      <c r="A913"/>
      <c r="B913"/>
      <c r="F913" s="35"/>
      <c r="J913" s="4"/>
      <c r="O913"/>
      <c r="P913" s="37"/>
      <c r="U913"/>
    </row>
    <row r="914" spans="1:21" ht="12.75">
      <c r="A914"/>
      <c r="B914"/>
      <c r="F914" s="35"/>
      <c r="J914" s="4"/>
      <c r="O914"/>
      <c r="P914" s="37"/>
      <c r="U914"/>
    </row>
    <row r="915" spans="1:21" ht="12.75">
      <c r="A915"/>
      <c r="B915"/>
      <c r="F915" s="35"/>
      <c r="J915" s="4"/>
      <c r="O915"/>
      <c r="P915" s="37"/>
      <c r="U915"/>
    </row>
    <row r="916" spans="1:21" ht="12.75">
      <c r="A916"/>
      <c r="B916"/>
      <c r="F916" s="35"/>
      <c r="J916" s="4"/>
      <c r="O916"/>
      <c r="P916" s="37"/>
      <c r="U916"/>
    </row>
    <row r="917" spans="1:21" ht="12.75">
      <c r="A917"/>
      <c r="B917"/>
      <c r="F917" s="35"/>
      <c r="J917" s="4"/>
      <c r="O917"/>
      <c r="P917" s="37"/>
      <c r="U917"/>
    </row>
    <row r="918" spans="1:21" ht="12.75">
      <c r="A918"/>
      <c r="B918"/>
      <c r="F918" s="35"/>
      <c r="J918" s="4"/>
      <c r="O918"/>
      <c r="P918" s="37"/>
      <c r="U918"/>
    </row>
    <row r="919" spans="1:21" ht="12.75">
      <c r="A919"/>
      <c r="B919"/>
      <c r="F919" s="35"/>
      <c r="J919" s="4"/>
      <c r="O919"/>
      <c r="P919" s="37"/>
      <c r="U919"/>
    </row>
    <row r="920" spans="1:21" ht="12.75">
      <c r="A920"/>
      <c r="B920"/>
      <c r="F920" s="35"/>
      <c r="J920" s="4"/>
      <c r="O920"/>
      <c r="P920" s="37"/>
      <c r="U920"/>
    </row>
    <row r="921" spans="1:21" ht="12.75">
      <c r="A921"/>
      <c r="B921"/>
      <c r="F921" s="35"/>
      <c r="J921" s="4"/>
      <c r="O921"/>
      <c r="P921" s="37"/>
      <c r="U921"/>
    </row>
    <row r="922" spans="1:21" ht="12.75">
      <c r="A922"/>
      <c r="B922"/>
      <c r="F922" s="35"/>
      <c r="J922" s="4"/>
      <c r="O922"/>
      <c r="P922" s="37"/>
      <c r="U922"/>
    </row>
    <row r="923" spans="1:21" ht="12.75">
      <c r="A923"/>
      <c r="B923"/>
      <c r="F923" s="35"/>
      <c r="J923" s="4"/>
      <c r="O923"/>
      <c r="P923" s="37"/>
      <c r="U923"/>
    </row>
    <row r="924" spans="1:21" ht="12.75">
      <c r="A924"/>
      <c r="B924"/>
      <c r="F924" s="35"/>
      <c r="J924" s="4"/>
      <c r="O924"/>
      <c r="P924" s="37"/>
      <c r="U924"/>
    </row>
    <row r="925" spans="1:21" ht="12.75">
      <c r="A925"/>
      <c r="B925"/>
      <c r="F925" s="35"/>
      <c r="J925" s="4"/>
      <c r="O925"/>
      <c r="P925" s="37"/>
      <c r="U925"/>
    </row>
    <row r="926" spans="1:21" ht="12.75">
      <c r="A926"/>
      <c r="B926"/>
      <c r="F926" s="35"/>
      <c r="J926" s="4"/>
      <c r="O926"/>
      <c r="P926" s="37"/>
      <c r="U926"/>
    </row>
    <row r="927" spans="1:21" ht="12.75">
      <c r="A927"/>
      <c r="B927"/>
      <c r="F927" s="35"/>
      <c r="J927" s="4"/>
      <c r="O927"/>
      <c r="P927" s="37"/>
      <c r="U927"/>
    </row>
    <row r="928" spans="1:21" ht="12.75">
      <c r="A928"/>
      <c r="B928"/>
      <c r="F928" s="35"/>
      <c r="J928" s="4"/>
      <c r="O928"/>
      <c r="P928" s="37"/>
      <c r="U928"/>
    </row>
    <row r="929" spans="1:21" ht="12.75">
      <c r="A929"/>
      <c r="B929"/>
      <c r="F929" s="35"/>
      <c r="J929" s="4"/>
      <c r="O929"/>
      <c r="P929" s="37"/>
      <c r="U929"/>
    </row>
    <row r="930" spans="1:21" ht="12.75">
      <c r="A930"/>
      <c r="B930"/>
      <c r="F930" s="35"/>
      <c r="J930" s="4"/>
      <c r="O930"/>
      <c r="P930" s="37"/>
      <c r="U930"/>
    </row>
    <row r="931" spans="1:21" ht="12.75">
      <c r="A931"/>
      <c r="B931"/>
      <c r="F931" s="35"/>
      <c r="J931" s="4"/>
      <c r="O931"/>
      <c r="P931" s="37"/>
      <c r="U931"/>
    </row>
    <row r="932" spans="1:21" ht="12.75">
      <c r="A932"/>
      <c r="B932"/>
      <c r="F932" s="35"/>
      <c r="J932" s="4"/>
      <c r="O932"/>
      <c r="P932" s="37"/>
      <c r="U932"/>
    </row>
    <row r="933" spans="1:21" ht="12.75">
      <c r="A933"/>
      <c r="B933"/>
      <c r="F933" s="35"/>
      <c r="J933" s="4"/>
      <c r="O933"/>
      <c r="P933" s="37"/>
      <c r="U933"/>
    </row>
    <row r="934" spans="1:21" ht="12.75">
      <c r="A934"/>
      <c r="B934"/>
      <c r="F934" s="35"/>
      <c r="J934" s="4"/>
      <c r="O934"/>
      <c r="P934" s="37"/>
      <c r="U934"/>
    </row>
    <row r="935" spans="1:21" ht="12.75">
      <c r="A935"/>
      <c r="B935"/>
      <c r="F935" s="35"/>
      <c r="J935" s="4"/>
      <c r="O935"/>
      <c r="P935" s="37"/>
      <c r="U935"/>
    </row>
    <row r="936" spans="1:21" ht="12.75">
      <c r="A936"/>
      <c r="B936"/>
      <c r="F936" s="35"/>
      <c r="J936" s="4"/>
      <c r="O936"/>
      <c r="P936" s="37"/>
      <c r="U936"/>
    </row>
    <row r="937" spans="1:21" ht="12.75">
      <c r="A937"/>
      <c r="B937"/>
      <c r="F937" s="35"/>
      <c r="J937" s="4"/>
      <c r="O937"/>
      <c r="P937" s="37"/>
      <c r="U937"/>
    </row>
    <row r="938" spans="1:21" ht="12.75">
      <c r="A938"/>
      <c r="B938"/>
      <c r="F938" s="35"/>
      <c r="J938" s="4"/>
      <c r="O938"/>
      <c r="P938" s="37"/>
      <c r="U938"/>
    </row>
    <row r="939" spans="1:21" ht="12.75">
      <c r="A939"/>
      <c r="B939"/>
      <c r="F939" s="35"/>
      <c r="J939" s="4"/>
      <c r="O939"/>
      <c r="P939" s="37"/>
      <c r="U939"/>
    </row>
    <row r="940" spans="1:21" ht="12.75">
      <c r="A940"/>
      <c r="B940"/>
      <c r="F940" s="35"/>
      <c r="J940" s="4"/>
      <c r="O940"/>
      <c r="P940" s="37"/>
      <c r="U940"/>
    </row>
    <row r="941" spans="1:21" ht="12.75">
      <c r="A941"/>
      <c r="B941"/>
      <c r="F941" s="35"/>
      <c r="J941" s="4"/>
      <c r="O941"/>
      <c r="P941" s="37"/>
      <c r="U941"/>
    </row>
    <row r="942" spans="1:21" ht="12.75">
      <c r="A942"/>
      <c r="B942"/>
      <c r="F942" s="35"/>
      <c r="J942" s="4"/>
      <c r="O942"/>
      <c r="P942" s="37"/>
      <c r="U942"/>
    </row>
    <row r="943" spans="1:21" ht="12.75">
      <c r="A943"/>
      <c r="B943"/>
      <c r="F943" s="35"/>
      <c r="J943" s="4"/>
      <c r="O943"/>
      <c r="P943" s="37"/>
      <c r="U943"/>
    </row>
    <row r="944" spans="1:21" ht="12.75">
      <c r="A944"/>
      <c r="B944"/>
      <c r="F944" s="35"/>
      <c r="J944" s="4"/>
      <c r="O944"/>
      <c r="P944" s="37"/>
      <c r="U944"/>
    </row>
    <row r="945" spans="1:21" ht="12.75">
      <c r="A945"/>
      <c r="B945"/>
      <c r="F945" s="35"/>
      <c r="J945" s="4"/>
      <c r="O945"/>
      <c r="P945" s="37"/>
      <c r="U945"/>
    </row>
    <row r="946" spans="1:21" ht="12.75">
      <c r="A946"/>
      <c r="B946"/>
      <c r="F946" s="35"/>
      <c r="J946" s="4"/>
      <c r="O946"/>
      <c r="P946" s="37"/>
      <c r="U946"/>
    </row>
    <row r="947" spans="1:21" ht="12.75">
      <c r="A947"/>
      <c r="B947"/>
      <c r="F947" s="35"/>
      <c r="J947" s="4"/>
      <c r="O947"/>
      <c r="P947" s="37"/>
      <c r="U947"/>
    </row>
    <row r="948" spans="1:21" ht="12.75">
      <c r="A948"/>
      <c r="B948"/>
      <c r="F948" s="35"/>
      <c r="J948" s="4"/>
      <c r="O948"/>
      <c r="P948" s="37"/>
      <c r="U948"/>
    </row>
    <row r="949" spans="1:21" ht="12.75">
      <c r="A949"/>
      <c r="B949"/>
      <c r="F949" s="35"/>
      <c r="J949" s="4"/>
      <c r="O949"/>
      <c r="P949" s="37"/>
      <c r="U949"/>
    </row>
    <row r="950" spans="1:21" ht="12.75">
      <c r="A950"/>
      <c r="B950"/>
      <c r="F950" s="35"/>
      <c r="J950" s="4"/>
      <c r="O950"/>
      <c r="P950" s="37"/>
      <c r="U950"/>
    </row>
    <row r="951" spans="1:21" ht="12.75">
      <c r="A951"/>
      <c r="B951"/>
      <c r="F951" s="35"/>
      <c r="J951" s="4"/>
      <c r="O951"/>
      <c r="P951" s="37"/>
      <c r="U951"/>
    </row>
    <row r="952" spans="1:21" ht="12.75">
      <c r="A952"/>
      <c r="B952"/>
      <c r="F952" s="35"/>
      <c r="J952" s="4"/>
      <c r="O952"/>
      <c r="P952" s="37"/>
      <c r="U952"/>
    </row>
    <row r="953" spans="1:21" ht="12.75">
      <c r="A953"/>
      <c r="B953"/>
      <c r="F953" s="35"/>
      <c r="J953" s="4"/>
      <c r="O953"/>
      <c r="P953" s="37"/>
      <c r="U953"/>
    </row>
    <row r="954" spans="1:21" ht="12.75">
      <c r="A954"/>
      <c r="B954"/>
      <c r="F954" s="35"/>
      <c r="J954" s="4"/>
      <c r="O954"/>
      <c r="P954" s="37"/>
      <c r="U954"/>
    </row>
    <row r="955" spans="1:21" ht="12.75">
      <c r="A955"/>
      <c r="B955"/>
      <c r="F955" s="35"/>
      <c r="J955" s="4"/>
      <c r="O955"/>
      <c r="P955" s="37"/>
      <c r="U955"/>
    </row>
    <row r="956" spans="1:21" ht="12.75">
      <c r="A956"/>
      <c r="B956"/>
      <c r="F956" s="35"/>
      <c r="J956" s="4"/>
      <c r="O956"/>
      <c r="P956" s="37"/>
      <c r="U956"/>
    </row>
    <row r="957" spans="1:21" ht="12.75">
      <c r="A957"/>
      <c r="B957"/>
      <c r="F957" s="35"/>
      <c r="J957" s="4"/>
      <c r="O957"/>
      <c r="P957" s="37"/>
      <c r="U957"/>
    </row>
    <row r="958" spans="1:21" ht="12.75">
      <c r="A958"/>
      <c r="B958"/>
      <c r="F958" s="35"/>
      <c r="J958" s="4"/>
      <c r="O958"/>
      <c r="P958" s="37"/>
      <c r="U958"/>
    </row>
    <row r="959" spans="1:21" ht="12.75">
      <c r="A959"/>
      <c r="B959"/>
      <c r="F959" s="35"/>
      <c r="J959" s="4"/>
      <c r="O959"/>
      <c r="P959" s="37"/>
      <c r="U959"/>
    </row>
    <row r="960" spans="1:21" ht="12.75">
      <c r="A960"/>
      <c r="B960"/>
      <c r="F960" s="35"/>
      <c r="J960" s="4"/>
      <c r="O960"/>
      <c r="P960" s="37"/>
      <c r="U960"/>
    </row>
    <row r="961" spans="1:21" ht="12.75">
      <c r="A961"/>
      <c r="B961"/>
      <c r="F961" s="35"/>
      <c r="J961" s="4"/>
      <c r="O961"/>
      <c r="P961" s="37"/>
      <c r="U961"/>
    </row>
    <row r="962" spans="1:21" ht="12.75">
      <c r="A962"/>
      <c r="B962"/>
      <c r="F962" s="35"/>
      <c r="J962" s="4"/>
      <c r="O962"/>
      <c r="P962" s="37"/>
      <c r="U962"/>
    </row>
    <row r="963" spans="1:21" ht="12.75">
      <c r="A963"/>
      <c r="B963"/>
      <c r="F963" s="35"/>
      <c r="J963" s="4"/>
      <c r="O963"/>
      <c r="P963" s="37"/>
      <c r="U963"/>
    </row>
    <row r="964" spans="1:21" ht="12.75">
      <c r="A964"/>
      <c r="B964"/>
      <c r="F964" s="35"/>
      <c r="J964" s="4"/>
      <c r="O964"/>
      <c r="P964" s="37"/>
      <c r="U964"/>
    </row>
    <row r="965" spans="1:21" ht="12.75">
      <c r="A965"/>
      <c r="B965"/>
      <c r="F965" s="35"/>
      <c r="J965" s="4"/>
      <c r="O965"/>
      <c r="P965" s="37"/>
      <c r="U965"/>
    </row>
    <row r="966" spans="1:21" ht="12.75">
      <c r="A966"/>
      <c r="B966"/>
      <c r="F966" s="35"/>
      <c r="J966" s="4"/>
      <c r="O966"/>
      <c r="P966" s="37"/>
      <c r="U966"/>
    </row>
    <row r="967" spans="1:21" ht="12.75">
      <c r="A967"/>
      <c r="B967"/>
      <c r="F967" s="35"/>
      <c r="J967" s="4"/>
      <c r="O967"/>
      <c r="P967" s="37"/>
      <c r="U967"/>
    </row>
    <row r="968" spans="1:21" ht="12.75">
      <c r="A968"/>
      <c r="B968"/>
      <c r="F968" s="35"/>
      <c r="J968" s="4"/>
      <c r="O968"/>
      <c r="P968" s="37"/>
      <c r="U968"/>
    </row>
    <row r="969" spans="1:21" ht="12.75">
      <c r="A969"/>
      <c r="B969"/>
      <c r="F969" s="35"/>
      <c r="J969" s="4"/>
      <c r="O969"/>
      <c r="P969" s="37"/>
      <c r="U969"/>
    </row>
    <row r="970" spans="1:21" ht="12.75">
      <c r="A970"/>
      <c r="B970"/>
      <c r="F970" s="35"/>
      <c r="J970" s="4"/>
      <c r="O970"/>
      <c r="P970" s="37"/>
      <c r="U970"/>
    </row>
    <row r="971" spans="1:21" ht="12.75">
      <c r="A971"/>
      <c r="B971"/>
      <c r="F971" s="35"/>
      <c r="J971" s="4"/>
      <c r="O971"/>
      <c r="P971" s="37"/>
      <c r="U971"/>
    </row>
    <row r="972" spans="1:21" ht="12.75">
      <c r="A972"/>
      <c r="B972"/>
      <c r="F972" s="35"/>
      <c r="J972" s="4"/>
      <c r="O972"/>
      <c r="P972" s="37"/>
      <c r="U972"/>
    </row>
    <row r="973" spans="1:21" ht="12.75">
      <c r="A973"/>
      <c r="B973"/>
      <c r="F973" s="35"/>
      <c r="J973" s="4"/>
      <c r="O973"/>
      <c r="P973" s="37"/>
      <c r="U973"/>
    </row>
    <row r="974" spans="1:21" ht="12.75">
      <c r="A974"/>
      <c r="B974"/>
      <c r="F974" s="35"/>
      <c r="J974" s="4"/>
      <c r="O974"/>
      <c r="P974" s="37"/>
      <c r="U974"/>
    </row>
    <row r="975" spans="1:21" ht="12.75">
      <c r="A975"/>
      <c r="B975"/>
      <c r="F975" s="35"/>
      <c r="J975" s="4"/>
      <c r="O975"/>
      <c r="P975" s="37"/>
      <c r="U975"/>
    </row>
    <row r="976" spans="1:21" ht="12.75">
      <c r="A976"/>
      <c r="B976"/>
      <c r="F976" s="35"/>
      <c r="J976" s="4"/>
      <c r="O976"/>
      <c r="P976" s="37"/>
      <c r="U976"/>
    </row>
    <row r="977" spans="1:21" ht="12.75">
      <c r="A977"/>
      <c r="B977"/>
      <c r="F977" s="35"/>
      <c r="J977" s="4"/>
      <c r="O977"/>
      <c r="P977" s="37"/>
      <c r="U977"/>
    </row>
    <row r="978" spans="1:21" ht="12.75">
      <c r="A978"/>
      <c r="B978"/>
      <c r="F978" s="35"/>
      <c r="J978" s="4"/>
      <c r="O978"/>
      <c r="P978" s="37"/>
      <c r="U978"/>
    </row>
    <row r="979" spans="1:21" ht="12.75">
      <c r="A979"/>
      <c r="B979"/>
      <c r="F979" s="35"/>
      <c r="J979" s="4"/>
      <c r="O979"/>
      <c r="P979" s="37"/>
      <c r="U979"/>
    </row>
    <row r="980" spans="1:21" ht="12.75">
      <c r="A980"/>
      <c r="B980"/>
      <c r="F980" s="35"/>
      <c r="J980" s="4"/>
      <c r="O980"/>
      <c r="P980" s="37"/>
      <c r="U980"/>
    </row>
    <row r="981" spans="1:21" ht="12.75">
      <c r="A981"/>
      <c r="B981"/>
      <c r="F981" s="35"/>
      <c r="J981" s="4"/>
      <c r="O981"/>
      <c r="P981" s="37"/>
      <c r="U981"/>
    </row>
    <row r="982" spans="1:21" ht="12.75">
      <c r="A982"/>
      <c r="B982"/>
      <c r="F982" s="35"/>
      <c r="J982" s="4"/>
      <c r="O982"/>
      <c r="P982" s="37"/>
      <c r="U982"/>
    </row>
    <row r="983" spans="1:21" ht="12.75">
      <c r="A983"/>
      <c r="B983"/>
      <c r="F983" s="35"/>
      <c r="J983" s="4"/>
      <c r="O983"/>
      <c r="P983" s="37"/>
      <c r="U983"/>
    </row>
    <row r="984" spans="1:21" ht="12.75">
      <c r="A984"/>
      <c r="B984"/>
      <c r="F984" s="35"/>
      <c r="J984" s="4"/>
      <c r="O984"/>
      <c r="P984" s="37"/>
      <c r="U984"/>
    </row>
    <row r="985" spans="1:21" ht="12.75">
      <c r="A985"/>
      <c r="B985"/>
      <c r="F985" s="35"/>
      <c r="J985" s="4"/>
      <c r="O985"/>
      <c r="P985" s="37"/>
      <c r="U985"/>
    </row>
    <row r="986" spans="1:21" ht="12.75">
      <c r="A986"/>
      <c r="B986"/>
      <c r="F986" s="35"/>
      <c r="J986" s="4"/>
      <c r="O986"/>
      <c r="P986" s="37"/>
      <c r="U986"/>
    </row>
    <row r="987" spans="1:21" ht="12.75">
      <c r="A987"/>
      <c r="B987"/>
      <c r="F987" s="35"/>
      <c r="J987" s="4"/>
      <c r="O987"/>
      <c r="P987" s="37"/>
      <c r="U987"/>
    </row>
    <row r="988" spans="1:21" ht="12.75">
      <c r="A988"/>
      <c r="B988"/>
      <c r="F988" s="35"/>
      <c r="J988" s="4"/>
      <c r="O988"/>
      <c r="P988" s="37"/>
      <c r="U988"/>
    </row>
    <row r="989" spans="1:21" ht="12.75">
      <c r="A989"/>
      <c r="B989"/>
      <c r="F989" s="35"/>
      <c r="J989" s="4"/>
      <c r="O989"/>
      <c r="P989" s="37"/>
      <c r="U989"/>
    </row>
    <row r="990" spans="1:21" ht="12.75">
      <c r="A990"/>
      <c r="B990"/>
      <c r="F990" s="35"/>
      <c r="J990" s="4"/>
      <c r="O990"/>
      <c r="P990" s="37"/>
      <c r="U990"/>
    </row>
    <row r="991" spans="1:21" ht="12.75">
      <c r="A991"/>
      <c r="B991"/>
      <c r="F991" s="35"/>
      <c r="J991" s="4"/>
      <c r="O991"/>
      <c r="P991" s="37"/>
      <c r="U991"/>
    </row>
    <row r="992" spans="1:21" ht="12.75">
      <c r="A992"/>
      <c r="B992"/>
      <c r="F992" s="35"/>
      <c r="J992" s="4"/>
      <c r="O992"/>
      <c r="P992" s="37"/>
      <c r="U992"/>
    </row>
    <row r="993" spans="1:21" ht="12.75">
      <c r="A993"/>
      <c r="B993"/>
      <c r="F993" s="35"/>
      <c r="J993" s="4"/>
      <c r="O993"/>
      <c r="P993" s="37"/>
      <c r="U993"/>
    </row>
    <row r="994" spans="1:21" ht="12.75">
      <c r="A994"/>
      <c r="B994"/>
      <c r="F994" s="35"/>
      <c r="J994" s="4"/>
      <c r="O994"/>
      <c r="P994" s="37"/>
      <c r="U994"/>
    </row>
    <row r="995" spans="1:21" ht="12.75">
      <c r="A995"/>
      <c r="B995"/>
      <c r="F995" s="35"/>
      <c r="J995" s="4"/>
      <c r="O995"/>
      <c r="P995" s="37"/>
      <c r="U995"/>
    </row>
    <row r="996" spans="1:21" ht="12.75">
      <c r="A996"/>
      <c r="B996"/>
      <c r="F996" s="35"/>
      <c r="J996" s="4"/>
      <c r="O996"/>
      <c r="P996" s="37"/>
      <c r="U996"/>
    </row>
    <row r="997" spans="1:21" ht="12.75">
      <c r="A997"/>
      <c r="B997"/>
      <c r="F997" s="35"/>
      <c r="J997" s="4"/>
      <c r="O997"/>
      <c r="P997" s="37"/>
      <c r="U997"/>
    </row>
    <row r="998" spans="1:21" ht="12.75">
      <c r="A998"/>
      <c r="B998"/>
      <c r="F998" s="35"/>
      <c r="J998" s="4"/>
      <c r="O998"/>
      <c r="P998" s="37"/>
      <c r="U998"/>
    </row>
    <row r="999" spans="1:21" ht="12.75">
      <c r="A999"/>
      <c r="B999"/>
      <c r="F999" s="35"/>
      <c r="J999" s="4"/>
      <c r="O999"/>
      <c r="P999" s="37"/>
      <c r="U999"/>
    </row>
    <row r="1000" spans="1:21" ht="12.75">
      <c r="A1000"/>
      <c r="B1000"/>
      <c r="F1000" s="35"/>
      <c r="J1000" s="4"/>
      <c r="O1000"/>
      <c r="P1000" s="37"/>
      <c r="U1000"/>
    </row>
    <row r="1001" spans="1:21" ht="12.75">
      <c r="A1001"/>
      <c r="B1001"/>
      <c r="F1001" s="35"/>
      <c r="J1001" s="4"/>
      <c r="O1001"/>
      <c r="P1001" s="37"/>
      <c r="U1001"/>
    </row>
    <row r="1002" spans="1:21" ht="12.75">
      <c r="A1002"/>
      <c r="B1002"/>
      <c r="F1002" s="35"/>
      <c r="J1002" s="4"/>
      <c r="O1002"/>
      <c r="P1002" s="37"/>
      <c r="U1002"/>
    </row>
    <row r="1003" spans="1:21" ht="12.75">
      <c r="A1003"/>
      <c r="B1003"/>
      <c r="F1003" s="35"/>
      <c r="J1003" s="4"/>
      <c r="O1003"/>
      <c r="P1003" s="37"/>
      <c r="U1003"/>
    </row>
    <row r="1004" spans="1:21" ht="12.75">
      <c r="A1004"/>
      <c r="B1004"/>
      <c r="F1004" s="35"/>
      <c r="J1004" s="4"/>
      <c r="O1004"/>
      <c r="P1004" s="37"/>
      <c r="U1004"/>
    </row>
    <row r="1005" spans="1:21" ht="12.75">
      <c r="A1005"/>
      <c r="B1005"/>
      <c r="F1005" s="35"/>
      <c r="J1005" s="4"/>
      <c r="O1005"/>
      <c r="P1005" s="37"/>
      <c r="U1005"/>
    </row>
    <row r="1006" spans="1:21" ht="12.75">
      <c r="A1006"/>
      <c r="B1006"/>
      <c r="F1006" s="35"/>
      <c r="J1006" s="4"/>
      <c r="O1006"/>
      <c r="P1006" s="37"/>
      <c r="U1006"/>
    </row>
    <row r="1007" spans="1:21" ht="12.75">
      <c r="A1007"/>
      <c r="B1007"/>
      <c r="F1007" s="35"/>
      <c r="J1007" s="4"/>
      <c r="O1007"/>
      <c r="P1007" s="37"/>
      <c r="U1007"/>
    </row>
    <row r="1008" spans="1:21" ht="12.75">
      <c r="A1008"/>
      <c r="B1008"/>
      <c r="F1008" s="35"/>
      <c r="J1008" s="4"/>
      <c r="O1008"/>
      <c r="P1008" s="37"/>
      <c r="U1008"/>
    </row>
    <row r="1009" spans="1:21" ht="12.75">
      <c r="A1009"/>
      <c r="B1009"/>
      <c r="F1009" s="35"/>
      <c r="J1009" s="4"/>
      <c r="O1009"/>
      <c r="P1009" s="37"/>
      <c r="U1009"/>
    </row>
    <row r="1010" spans="1:21" ht="12.75">
      <c r="A1010"/>
      <c r="B1010"/>
      <c r="F1010" s="35"/>
      <c r="J1010" s="4"/>
      <c r="O1010"/>
      <c r="P1010" s="37"/>
      <c r="U1010"/>
    </row>
    <row r="1011" spans="1:21" ht="12.75">
      <c r="A1011"/>
      <c r="B1011"/>
      <c r="F1011" s="35"/>
      <c r="J1011" s="4"/>
      <c r="O1011"/>
      <c r="P1011" s="37"/>
      <c r="U1011"/>
    </row>
    <row r="1012" spans="1:21" ht="12.75">
      <c r="A1012"/>
      <c r="B1012"/>
      <c r="F1012" s="35"/>
      <c r="J1012" s="4"/>
      <c r="O1012"/>
      <c r="P1012" s="37"/>
      <c r="U1012"/>
    </row>
    <row r="1013" spans="1:21" ht="12.75">
      <c r="A1013"/>
      <c r="B1013"/>
      <c r="F1013" s="35"/>
      <c r="J1013" s="4"/>
      <c r="O1013"/>
      <c r="P1013" s="37"/>
      <c r="U1013"/>
    </row>
    <row r="1014" spans="1:21" ht="12.75">
      <c r="A1014"/>
      <c r="B1014"/>
      <c r="F1014" s="35"/>
      <c r="J1014" s="4"/>
      <c r="O1014"/>
      <c r="P1014" s="37"/>
      <c r="U1014"/>
    </row>
    <row r="1015" spans="1:21" ht="12.75">
      <c r="A1015"/>
      <c r="B1015"/>
      <c r="F1015" s="35"/>
      <c r="J1015" s="4"/>
      <c r="O1015"/>
      <c r="P1015" s="37"/>
      <c r="U1015"/>
    </row>
    <row r="1016" spans="1:21" ht="12.75">
      <c r="A1016"/>
      <c r="B1016"/>
      <c r="F1016" s="35"/>
      <c r="J1016" s="4"/>
      <c r="O1016"/>
      <c r="P1016" s="37"/>
      <c r="U1016"/>
    </row>
    <row r="1017" spans="1:21" ht="12.75">
      <c r="A1017"/>
      <c r="B1017"/>
      <c r="F1017" s="35"/>
      <c r="J1017" s="4"/>
      <c r="O1017"/>
      <c r="P1017" s="37"/>
      <c r="U1017"/>
    </row>
    <row r="1018" spans="1:21" ht="12.75">
      <c r="A1018"/>
      <c r="B1018"/>
      <c r="F1018" s="35"/>
      <c r="J1018" s="4"/>
      <c r="O1018"/>
      <c r="P1018" s="37"/>
      <c r="U1018"/>
    </row>
    <row r="1019" spans="1:21" ht="12.75">
      <c r="A1019"/>
      <c r="B1019"/>
      <c r="F1019" s="35"/>
      <c r="J1019" s="4"/>
      <c r="O1019"/>
      <c r="P1019" s="37"/>
      <c r="U1019"/>
    </row>
    <row r="1020" spans="1:21" ht="12.75">
      <c r="A1020"/>
      <c r="B1020"/>
      <c r="F1020" s="35"/>
      <c r="J1020" s="4"/>
      <c r="O1020"/>
      <c r="P1020" s="37"/>
      <c r="U1020"/>
    </row>
    <row r="1021" spans="1:21" ht="12.75">
      <c r="A1021"/>
      <c r="B1021"/>
      <c r="F1021" s="35"/>
      <c r="J1021" s="4"/>
      <c r="O1021"/>
      <c r="P1021" s="37"/>
      <c r="U1021"/>
    </row>
    <row r="1022" spans="1:21" ht="12.75">
      <c r="A1022"/>
      <c r="B1022"/>
      <c r="F1022" s="35"/>
      <c r="J1022" s="4"/>
      <c r="O1022"/>
      <c r="P1022" s="37"/>
      <c r="U1022"/>
    </row>
    <row r="1023" spans="1:21" ht="12.75">
      <c r="A1023"/>
      <c r="B1023"/>
      <c r="F1023" s="35"/>
      <c r="J1023" s="4"/>
      <c r="O1023"/>
      <c r="P1023" s="37"/>
      <c r="U1023"/>
    </row>
    <row r="1024" spans="1:21" ht="12.75">
      <c r="A1024"/>
      <c r="B1024"/>
      <c r="F1024" s="35"/>
      <c r="J1024" s="4"/>
      <c r="O1024"/>
      <c r="P1024" s="37"/>
      <c r="U1024"/>
    </row>
    <row r="1025" spans="1:21" ht="12.75">
      <c r="A1025"/>
      <c r="B1025"/>
      <c r="F1025" s="35"/>
      <c r="J1025" s="4"/>
      <c r="O1025"/>
      <c r="P1025" s="37"/>
      <c r="U1025"/>
    </row>
    <row r="1026" spans="1:21" ht="12.75">
      <c r="A1026"/>
      <c r="B1026"/>
      <c r="F1026" s="35"/>
      <c r="J1026" s="4"/>
      <c r="O1026"/>
      <c r="P1026" s="37"/>
      <c r="U1026"/>
    </row>
    <row r="1027" spans="1:21" ht="12.75">
      <c r="A1027"/>
      <c r="B1027"/>
      <c r="F1027" s="35"/>
      <c r="J1027" s="4"/>
      <c r="O1027"/>
      <c r="P1027" s="37"/>
      <c r="U1027"/>
    </row>
    <row r="1028" spans="1:21" ht="12.75">
      <c r="A1028"/>
      <c r="B1028"/>
      <c r="F1028" s="35"/>
      <c r="J1028" s="4"/>
      <c r="O1028"/>
      <c r="P1028" s="37"/>
      <c r="U1028"/>
    </row>
    <row r="1029" spans="1:21" ht="12.75">
      <c r="A1029"/>
      <c r="B1029"/>
      <c r="F1029" s="35"/>
      <c r="J1029" s="4"/>
      <c r="O1029"/>
      <c r="P1029" s="37"/>
      <c r="U1029"/>
    </row>
    <row r="1030" spans="1:21" ht="12.75">
      <c r="A1030"/>
      <c r="B1030"/>
      <c r="F1030" s="35"/>
      <c r="J1030" s="4"/>
      <c r="O1030"/>
      <c r="P1030" s="37"/>
      <c r="U1030"/>
    </row>
    <row r="1031" spans="1:21" ht="12.75">
      <c r="A1031"/>
      <c r="B1031"/>
      <c r="F1031" s="35"/>
      <c r="J1031" s="4"/>
      <c r="O1031"/>
      <c r="P1031" s="37"/>
      <c r="U1031"/>
    </row>
    <row r="1032" spans="1:21" ht="12.75">
      <c r="A1032"/>
      <c r="B1032"/>
      <c r="F1032" s="35"/>
      <c r="J1032" s="4"/>
      <c r="O1032"/>
      <c r="P1032" s="37"/>
      <c r="U1032"/>
    </row>
    <row r="1033" spans="1:21" ht="12.75">
      <c r="A1033"/>
      <c r="B1033"/>
      <c r="F1033" s="35"/>
      <c r="J1033" s="4"/>
      <c r="O1033"/>
      <c r="P1033" s="37"/>
      <c r="U1033"/>
    </row>
    <row r="1034" spans="1:21" ht="12.75">
      <c r="A1034"/>
      <c r="B1034"/>
      <c r="F1034" s="35"/>
      <c r="J1034" s="4"/>
      <c r="O1034"/>
      <c r="P1034" s="37"/>
      <c r="U1034"/>
    </row>
    <row r="1035" spans="1:21" ht="12.75">
      <c r="A1035"/>
      <c r="B1035"/>
      <c r="F1035" s="35"/>
      <c r="J1035" s="4"/>
      <c r="O1035"/>
      <c r="P1035" s="37"/>
      <c r="U1035"/>
    </row>
    <row r="1036" spans="1:21" ht="12.75">
      <c r="A1036"/>
      <c r="B1036"/>
      <c r="F1036" s="35"/>
      <c r="J1036" s="4"/>
      <c r="O1036"/>
      <c r="P1036" s="37"/>
      <c r="U1036"/>
    </row>
    <row r="1037" spans="1:21" ht="12.75">
      <c r="A1037"/>
      <c r="B1037"/>
      <c r="F1037" s="35"/>
      <c r="J1037" s="4"/>
      <c r="O1037"/>
      <c r="P1037" s="37"/>
      <c r="U1037"/>
    </row>
    <row r="1038" spans="1:21" ht="12.75">
      <c r="A1038"/>
      <c r="B1038"/>
      <c r="F1038" s="35"/>
      <c r="J1038" s="4"/>
      <c r="O1038"/>
      <c r="P1038" s="37"/>
      <c r="U1038"/>
    </row>
    <row r="1039" spans="1:21" ht="12.75">
      <c r="A1039"/>
      <c r="B1039"/>
      <c r="F1039" s="35"/>
      <c r="J1039" s="4"/>
      <c r="O1039"/>
      <c r="P1039" s="37"/>
      <c r="U1039"/>
    </row>
    <row r="1040" spans="1:21" ht="12.75">
      <c r="A1040"/>
      <c r="B1040"/>
      <c r="F1040" s="35"/>
      <c r="J1040" s="4"/>
      <c r="O1040"/>
      <c r="P1040" s="37"/>
      <c r="U1040"/>
    </row>
    <row r="1041" spans="1:21" ht="12.75">
      <c r="A1041"/>
      <c r="B1041"/>
      <c r="F1041" s="35"/>
      <c r="J1041" s="4"/>
      <c r="O1041"/>
      <c r="P1041" s="37"/>
      <c r="U1041"/>
    </row>
    <row r="1042" spans="1:21" ht="12.75">
      <c r="A1042"/>
      <c r="B1042"/>
      <c r="F1042" s="35"/>
      <c r="J1042" s="4"/>
      <c r="O1042"/>
      <c r="P1042" s="37"/>
      <c r="U1042"/>
    </row>
    <row r="1043" spans="1:21" ht="12.75">
      <c r="A1043"/>
      <c r="B1043"/>
      <c r="F1043" s="35"/>
      <c r="J1043" s="4"/>
      <c r="O1043"/>
      <c r="P1043" s="37"/>
      <c r="U1043"/>
    </row>
    <row r="1044" spans="1:21" ht="12.75">
      <c r="A1044"/>
      <c r="B1044"/>
      <c r="F1044" s="35"/>
      <c r="J1044" s="4"/>
      <c r="O1044"/>
      <c r="P1044" s="37"/>
      <c r="U1044"/>
    </row>
    <row r="1045" spans="1:21" ht="12.75">
      <c r="A1045"/>
      <c r="B1045"/>
      <c r="F1045" s="35"/>
      <c r="J1045" s="4"/>
      <c r="O1045"/>
      <c r="P1045" s="37"/>
      <c r="U1045"/>
    </row>
    <row r="1046" spans="1:21" ht="12.75">
      <c r="A1046"/>
      <c r="B1046"/>
      <c r="F1046" s="35"/>
      <c r="J1046" s="4"/>
      <c r="O1046"/>
      <c r="P1046" s="37"/>
      <c r="U1046"/>
    </row>
    <row r="1047" spans="1:21" ht="12.75">
      <c r="A1047"/>
      <c r="B1047"/>
      <c r="F1047" s="35"/>
      <c r="J1047" s="4"/>
      <c r="O1047"/>
      <c r="P1047" s="37"/>
      <c r="U1047"/>
    </row>
    <row r="1048" spans="1:21" ht="12.75">
      <c r="A1048"/>
      <c r="B1048"/>
      <c r="F1048" s="35"/>
      <c r="J1048" s="4"/>
      <c r="O1048"/>
      <c r="P1048" s="37"/>
      <c r="U1048"/>
    </row>
    <row r="1049" spans="1:21" ht="12.75">
      <c r="A1049"/>
      <c r="B1049"/>
      <c r="F1049" s="35"/>
      <c r="J1049" s="4"/>
      <c r="O1049"/>
      <c r="P1049" s="37"/>
      <c r="U1049"/>
    </row>
    <row r="1050" spans="1:21" ht="12.75">
      <c r="A1050"/>
      <c r="B1050"/>
      <c r="F1050" s="35"/>
      <c r="J1050" s="4"/>
      <c r="O1050"/>
      <c r="P1050" s="37"/>
      <c r="U1050"/>
    </row>
    <row r="1051" spans="1:21" ht="12.75">
      <c r="A1051"/>
      <c r="B1051"/>
      <c r="F1051" s="35"/>
      <c r="J1051" s="4"/>
      <c r="O1051"/>
      <c r="P1051" s="37"/>
      <c r="U1051"/>
    </row>
    <row r="1052" spans="1:21" ht="12.75">
      <c r="A1052"/>
      <c r="B1052"/>
      <c r="F1052" s="35"/>
      <c r="J1052" s="4"/>
      <c r="O1052"/>
      <c r="P1052" s="37"/>
      <c r="U1052"/>
    </row>
    <row r="1053" spans="1:21" ht="12.75">
      <c r="A1053"/>
      <c r="B1053"/>
      <c r="F1053" s="35"/>
      <c r="J1053" s="4"/>
      <c r="O1053"/>
      <c r="P1053" s="37"/>
      <c r="U1053"/>
    </row>
    <row r="1054" spans="1:21" ht="12.75">
      <c r="A1054"/>
      <c r="B1054"/>
      <c r="F1054" s="35"/>
      <c r="J1054" s="4"/>
      <c r="O1054"/>
      <c r="P1054" s="37"/>
      <c r="U1054"/>
    </row>
    <row r="1055" spans="1:21" ht="12.75">
      <c r="A1055"/>
      <c r="B1055"/>
      <c r="F1055" s="35"/>
      <c r="J1055" s="4"/>
      <c r="O1055"/>
      <c r="P1055" s="37"/>
      <c r="U1055"/>
    </row>
    <row r="1056" spans="1:21" ht="12.75">
      <c r="A1056"/>
      <c r="B1056"/>
      <c r="F1056" s="35"/>
      <c r="J1056" s="4"/>
      <c r="O1056"/>
      <c r="P1056" s="37"/>
      <c r="U1056"/>
    </row>
    <row r="1057" spans="1:21" ht="12.75">
      <c r="A1057"/>
      <c r="B1057"/>
      <c r="F1057" s="35"/>
      <c r="J1057" s="4"/>
      <c r="O1057"/>
      <c r="P1057" s="37"/>
      <c r="U1057"/>
    </row>
    <row r="1058" spans="1:21" ht="12.75">
      <c r="A1058"/>
      <c r="B1058"/>
      <c r="F1058" s="35"/>
      <c r="J1058" s="4"/>
      <c r="O1058"/>
      <c r="P1058" s="37"/>
      <c r="U1058"/>
    </row>
    <row r="1059" spans="1:21" ht="12.75">
      <c r="A1059"/>
      <c r="B1059"/>
      <c r="F1059" s="35"/>
      <c r="J1059" s="4"/>
      <c r="O1059"/>
      <c r="P1059" s="37"/>
      <c r="U1059"/>
    </row>
    <row r="1060" spans="1:21" ht="12.75">
      <c r="A1060"/>
      <c r="B1060"/>
      <c r="F1060" s="35"/>
      <c r="J1060" s="4"/>
      <c r="O1060"/>
      <c r="P1060" s="37"/>
      <c r="U1060"/>
    </row>
    <row r="1061" spans="1:21" ht="12.75">
      <c r="A1061"/>
      <c r="B1061"/>
      <c r="F1061" s="35"/>
      <c r="J1061" s="4"/>
      <c r="O1061"/>
      <c r="P1061" s="37"/>
      <c r="U1061"/>
    </row>
    <row r="1062" spans="1:21" ht="12.75">
      <c r="A1062"/>
      <c r="B1062"/>
      <c r="F1062" s="35"/>
      <c r="J1062" s="4"/>
      <c r="O1062"/>
      <c r="P1062" s="37"/>
      <c r="U1062"/>
    </row>
    <row r="1063" spans="1:21" ht="12.75">
      <c r="A1063"/>
      <c r="B1063"/>
      <c r="F1063" s="35"/>
      <c r="J1063" s="4"/>
      <c r="O1063"/>
      <c r="P1063" s="37"/>
      <c r="U1063"/>
    </row>
    <row r="1064" spans="1:21" ht="12.75">
      <c r="A1064"/>
      <c r="B1064"/>
      <c r="F1064" s="35"/>
      <c r="J1064" s="4"/>
      <c r="O1064"/>
      <c r="P1064" s="37"/>
      <c r="U1064"/>
    </row>
    <row r="1065" spans="1:21" ht="12.75">
      <c r="A1065"/>
      <c r="B1065"/>
      <c r="F1065" s="35"/>
      <c r="J1065" s="4"/>
      <c r="O1065"/>
      <c r="P1065" s="37"/>
      <c r="U1065"/>
    </row>
    <row r="1066" spans="1:21" ht="12.75">
      <c r="A1066"/>
      <c r="B1066"/>
      <c r="F1066" s="35"/>
      <c r="J1066" s="4"/>
      <c r="O1066"/>
      <c r="P1066" s="37"/>
      <c r="U1066"/>
    </row>
    <row r="1067" spans="1:21" ht="12.75">
      <c r="A1067"/>
      <c r="B1067"/>
      <c r="F1067" s="35"/>
      <c r="J1067" s="4"/>
      <c r="O1067"/>
      <c r="P1067" s="37"/>
      <c r="U1067"/>
    </row>
    <row r="1068" spans="1:21" ht="12.75">
      <c r="A1068"/>
      <c r="B1068"/>
      <c r="F1068" s="35"/>
      <c r="J1068" s="4"/>
      <c r="O1068"/>
      <c r="P1068" s="37"/>
      <c r="U1068"/>
    </row>
    <row r="1069" spans="1:21" ht="12.75">
      <c r="A1069"/>
      <c r="B1069"/>
      <c r="F1069" s="35"/>
      <c r="J1069" s="4"/>
      <c r="O1069"/>
      <c r="P1069" s="37"/>
      <c r="U1069"/>
    </row>
    <row r="1070" spans="1:21" ht="12.75">
      <c r="A1070"/>
      <c r="B1070"/>
      <c r="F1070" s="35"/>
      <c r="J1070" s="4"/>
      <c r="O1070"/>
      <c r="P1070" s="37"/>
      <c r="U1070"/>
    </row>
    <row r="1071" spans="1:21" ht="12.75">
      <c r="A1071"/>
      <c r="B1071"/>
      <c r="F1071" s="35"/>
      <c r="J1071" s="4"/>
      <c r="O1071"/>
      <c r="P1071" s="37"/>
      <c r="U1071"/>
    </row>
    <row r="1072" spans="1:21" ht="12.75">
      <c r="A1072"/>
      <c r="B1072"/>
      <c r="F1072" s="35"/>
      <c r="J1072" s="4"/>
      <c r="O1072"/>
      <c r="P1072" s="37"/>
      <c r="U1072"/>
    </row>
    <row r="1073" spans="1:21" ht="12.75">
      <c r="A1073"/>
      <c r="B1073"/>
      <c r="F1073" s="35"/>
      <c r="J1073" s="4"/>
      <c r="O1073"/>
      <c r="P1073" s="37"/>
      <c r="U1073"/>
    </row>
    <row r="1074" spans="1:21" ht="12.75">
      <c r="A1074"/>
      <c r="B1074"/>
      <c r="F1074" s="35"/>
      <c r="J1074" s="4"/>
      <c r="O1074"/>
      <c r="P1074" s="37"/>
      <c r="U1074"/>
    </row>
    <row r="1075" spans="1:21" ht="12.75">
      <c r="A1075"/>
      <c r="B1075"/>
      <c r="F1075" s="35"/>
      <c r="J1075" s="4"/>
      <c r="O1075"/>
      <c r="P1075" s="37"/>
      <c r="U1075"/>
    </row>
    <row r="1076" spans="1:21" ht="12.75">
      <c r="A1076"/>
      <c r="B1076"/>
      <c r="F1076" s="35"/>
      <c r="J1076" s="4"/>
      <c r="O1076"/>
      <c r="P1076" s="37"/>
      <c r="U1076"/>
    </row>
    <row r="1077" spans="1:21" ht="12.75">
      <c r="A1077"/>
      <c r="B1077"/>
      <c r="F1077" s="35"/>
      <c r="J1077" s="4"/>
      <c r="O1077"/>
      <c r="P1077" s="37"/>
      <c r="U1077"/>
    </row>
    <row r="1078" spans="1:21" ht="12.75">
      <c r="A1078"/>
      <c r="B1078"/>
      <c r="F1078" s="35"/>
      <c r="J1078" s="4"/>
      <c r="O1078"/>
      <c r="P1078" s="37"/>
      <c r="U1078"/>
    </row>
    <row r="1079" spans="1:21" ht="12.75">
      <c r="A1079"/>
      <c r="B1079"/>
      <c r="F1079" s="35"/>
      <c r="J1079" s="4"/>
      <c r="O1079"/>
      <c r="P1079" s="37"/>
      <c r="U1079"/>
    </row>
    <row r="1080" spans="1:21" ht="12.75">
      <c r="A1080"/>
      <c r="B1080"/>
      <c r="F1080" s="35"/>
      <c r="J1080" s="4"/>
      <c r="O1080"/>
      <c r="P1080" s="37"/>
      <c r="U1080"/>
    </row>
    <row r="1081" spans="1:21" ht="12.75">
      <c r="A1081"/>
      <c r="B1081"/>
      <c r="F1081" s="35"/>
      <c r="J1081" s="4"/>
      <c r="O1081"/>
      <c r="P1081" s="37"/>
      <c r="U1081"/>
    </row>
    <row r="1082" spans="1:21" ht="12.75">
      <c r="A1082"/>
      <c r="B1082"/>
      <c r="F1082" s="35"/>
      <c r="J1082" s="4"/>
      <c r="O1082"/>
      <c r="P1082" s="37"/>
      <c r="U1082"/>
    </row>
    <row r="1083" spans="1:21" ht="12.75">
      <c r="A1083"/>
      <c r="B1083"/>
      <c r="F1083" s="35"/>
      <c r="J1083" s="4"/>
      <c r="O1083"/>
      <c r="P1083" s="37"/>
      <c r="U1083"/>
    </row>
    <row r="1084" spans="1:21" ht="12.75">
      <c r="A1084"/>
      <c r="B1084"/>
      <c r="F1084" s="35"/>
      <c r="J1084" s="4"/>
      <c r="O1084"/>
      <c r="P1084" s="37"/>
      <c r="U1084"/>
    </row>
    <row r="1085" spans="1:21" ht="12.75">
      <c r="A1085"/>
      <c r="B1085"/>
      <c r="F1085" s="35"/>
      <c r="J1085" s="4"/>
      <c r="O1085"/>
      <c r="P1085" s="37"/>
      <c r="U1085"/>
    </row>
    <row r="1086" spans="1:21" ht="12.75">
      <c r="A1086"/>
      <c r="B1086"/>
      <c r="F1086" s="35"/>
      <c r="J1086" s="4"/>
      <c r="O1086"/>
      <c r="P1086" s="37"/>
      <c r="U1086"/>
    </row>
    <row r="1087" spans="1:21" ht="12.75">
      <c r="A1087"/>
      <c r="B1087"/>
      <c r="F1087" s="35"/>
      <c r="J1087" s="4"/>
      <c r="O1087"/>
      <c r="P1087" s="37"/>
      <c r="U1087"/>
    </row>
    <row r="1088" spans="1:21" ht="12.75">
      <c r="A1088"/>
      <c r="B1088"/>
      <c r="F1088" s="35"/>
      <c r="J1088" s="4"/>
      <c r="O1088"/>
      <c r="P1088" s="37"/>
      <c r="U1088"/>
    </row>
    <row r="1089" spans="1:21" ht="12.75">
      <c r="A1089"/>
      <c r="B1089"/>
      <c r="F1089" s="35"/>
      <c r="J1089" s="4"/>
      <c r="O1089"/>
      <c r="P1089" s="37"/>
      <c r="U1089"/>
    </row>
    <row r="1090" spans="1:21" ht="12.75">
      <c r="A1090"/>
      <c r="B1090"/>
      <c r="F1090" s="35"/>
      <c r="J1090" s="4"/>
      <c r="O1090"/>
      <c r="P1090" s="37"/>
      <c r="U1090"/>
    </row>
    <row r="1091" spans="1:21" ht="12.75">
      <c r="A1091"/>
      <c r="B1091"/>
      <c r="F1091" s="35"/>
      <c r="J1091" s="4"/>
      <c r="O1091"/>
      <c r="P1091" s="37"/>
      <c r="U1091"/>
    </row>
    <row r="1092" spans="1:21" ht="12.75">
      <c r="A1092"/>
      <c r="B1092"/>
      <c r="F1092" s="35"/>
      <c r="J1092" s="4"/>
      <c r="O1092"/>
      <c r="P1092" s="37"/>
      <c r="U1092"/>
    </row>
    <row r="1093" spans="1:21" ht="12.75">
      <c r="A1093"/>
      <c r="B1093"/>
      <c r="F1093" s="35"/>
      <c r="J1093" s="4"/>
      <c r="O1093"/>
      <c r="P1093" s="37"/>
      <c r="U1093"/>
    </row>
    <row r="1094" spans="1:21" ht="12.75">
      <c r="A1094"/>
      <c r="B1094"/>
      <c r="F1094" s="35"/>
      <c r="J1094" s="4"/>
      <c r="O1094"/>
      <c r="P1094" s="37"/>
      <c r="U1094"/>
    </row>
    <row r="1095" spans="1:21" ht="12.75">
      <c r="A1095"/>
      <c r="B1095"/>
      <c r="F1095" s="35"/>
      <c r="J1095" s="4"/>
      <c r="O1095"/>
      <c r="P1095" s="37"/>
      <c r="U1095"/>
    </row>
    <row r="1096" spans="1:21" ht="12.75">
      <c r="A1096"/>
      <c r="B1096"/>
      <c r="F1096" s="35"/>
      <c r="J1096" s="4"/>
      <c r="O1096"/>
      <c r="P1096" s="37"/>
      <c r="U1096"/>
    </row>
    <row r="1097" spans="1:21" ht="12.75">
      <c r="A1097"/>
      <c r="B1097"/>
      <c r="F1097" s="35"/>
      <c r="J1097" s="4"/>
      <c r="O1097"/>
      <c r="P1097" s="37"/>
      <c r="U1097"/>
    </row>
    <row r="1098" spans="1:21" ht="12.75">
      <c r="A1098"/>
      <c r="B1098"/>
      <c r="F1098" s="35"/>
      <c r="J1098" s="4"/>
      <c r="O1098"/>
      <c r="P1098" s="37"/>
      <c r="U1098"/>
    </row>
    <row r="1099" spans="1:21" ht="12.75">
      <c r="A1099"/>
      <c r="B1099"/>
      <c r="F1099" s="35"/>
      <c r="J1099" s="4"/>
      <c r="O1099"/>
      <c r="P1099" s="37"/>
      <c r="U1099"/>
    </row>
    <row r="1100" spans="1:21" ht="12.75">
      <c r="A1100"/>
      <c r="B1100"/>
      <c r="F1100" s="35"/>
      <c r="J1100" s="4"/>
      <c r="O1100"/>
      <c r="P1100" s="37"/>
      <c r="U1100"/>
    </row>
    <row r="1101" spans="1:21" ht="12.75">
      <c r="A1101"/>
      <c r="B1101"/>
      <c r="F1101" s="35"/>
      <c r="J1101" s="4"/>
      <c r="O1101"/>
      <c r="P1101" s="37"/>
      <c r="U1101"/>
    </row>
    <row r="1102" spans="1:21" ht="12.75">
      <c r="A1102"/>
      <c r="B1102"/>
      <c r="F1102" s="35"/>
      <c r="J1102" s="4"/>
      <c r="O1102"/>
      <c r="P1102" s="37"/>
      <c r="U1102"/>
    </row>
    <row r="1103" spans="1:21" ht="12.75">
      <c r="A1103"/>
      <c r="B1103"/>
      <c r="F1103" s="35"/>
      <c r="J1103" s="4"/>
      <c r="O1103"/>
      <c r="P1103" s="37"/>
      <c r="U1103"/>
    </row>
    <row r="1104" spans="1:21" ht="12.75">
      <c r="A1104"/>
      <c r="B1104"/>
      <c r="F1104" s="35"/>
      <c r="J1104" s="4"/>
      <c r="O1104"/>
      <c r="P1104" s="37"/>
      <c r="U1104"/>
    </row>
    <row r="1105" spans="1:21" ht="12.75">
      <c r="A1105"/>
      <c r="B1105"/>
      <c r="F1105" s="35"/>
      <c r="J1105" s="4"/>
      <c r="O1105"/>
      <c r="P1105" s="37"/>
      <c r="U1105"/>
    </row>
    <row r="1106" spans="1:21" ht="12.75">
      <c r="A1106"/>
      <c r="B1106"/>
      <c r="F1106" s="35"/>
      <c r="J1106" s="4"/>
      <c r="O1106"/>
      <c r="P1106" s="37"/>
      <c r="U1106"/>
    </row>
    <row r="1107" spans="1:21" ht="12.75">
      <c r="A1107"/>
      <c r="B1107"/>
      <c r="F1107" s="35"/>
      <c r="J1107" s="4"/>
      <c r="O1107"/>
      <c r="P1107" s="37"/>
      <c r="U1107"/>
    </row>
    <row r="1108" spans="1:21" ht="12.75">
      <c r="A1108"/>
      <c r="B1108"/>
      <c r="F1108" s="35"/>
      <c r="J1108" s="4"/>
      <c r="O1108"/>
      <c r="P1108" s="37"/>
      <c r="U1108"/>
    </row>
    <row r="1109" spans="1:21" ht="12.75">
      <c r="A1109"/>
      <c r="B1109"/>
      <c r="F1109" s="35"/>
      <c r="J1109" s="4"/>
      <c r="O1109"/>
      <c r="P1109" s="37"/>
      <c r="U1109"/>
    </row>
    <row r="1110" spans="1:21" ht="12.75">
      <c r="A1110"/>
      <c r="B1110"/>
      <c r="F1110" s="35"/>
      <c r="J1110" s="4"/>
      <c r="O1110"/>
      <c r="P1110" s="37"/>
      <c r="U1110"/>
    </row>
    <row r="1111" spans="1:21" ht="12.75">
      <c r="A1111"/>
      <c r="B1111"/>
      <c r="F1111" s="35"/>
      <c r="J1111" s="4"/>
      <c r="O1111"/>
      <c r="P1111" s="37"/>
      <c r="U1111"/>
    </row>
    <row r="1112" spans="1:21" ht="12.75">
      <c r="A1112"/>
      <c r="B1112"/>
      <c r="F1112" s="35"/>
      <c r="J1112" s="4"/>
      <c r="O1112"/>
      <c r="P1112" s="37"/>
      <c r="U1112"/>
    </row>
    <row r="1113" spans="1:21" ht="12.75">
      <c r="A1113"/>
      <c r="B1113"/>
      <c r="F1113" s="35"/>
      <c r="J1113" s="4"/>
      <c r="O1113"/>
      <c r="P1113" s="37"/>
      <c r="U1113"/>
    </row>
    <row r="1114" spans="1:21" ht="12.75">
      <c r="A1114"/>
      <c r="B1114"/>
      <c r="F1114" s="35"/>
      <c r="J1114" s="4"/>
      <c r="O1114"/>
      <c r="P1114" s="37"/>
      <c r="U1114"/>
    </row>
    <row r="1115" spans="1:21" ht="12.75">
      <c r="A1115"/>
      <c r="B1115"/>
      <c r="F1115" s="35"/>
      <c r="J1115" s="4"/>
      <c r="O1115"/>
      <c r="P1115" s="37"/>
      <c r="U1115"/>
    </row>
    <row r="1116" spans="1:21" ht="12.75">
      <c r="A1116"/>
      <c r="B1116"/>
      <c r="F1116" s="35"/>
      <c r="J1116" s="4"/>
      <c r="O1116"/>
      <c r="P1116" s="37"/>
      <c r="U1116"/>
    </row>
    <row r="1117" spans="1:21" ht="12.75">
      <c r="A1117"/>
      <c r="B1117"/>
      <c r="F1117" s="35"/>
      <c r="J1117" s="4"/>
      <c r="O1117"/>
      <c r="P1117" s="37"/>
      <c r="U1117"/>
    </row>
    <row r="1118" spans="1:21" ht="12.75">
      <c r="A1118"/>
      <c r="B1118"/>
      <c r="F1118" s="35"/>
      <c r="J1118" s="4"/>
      <c r="O1118"/>
      <c r="P1118" s="37"/>
      <c r="U1118"/>
    </row>
    <row r="1119" spans="1:21" ht="12.75">
      <c r="A1119"/>
      <c r="B1119"/>
      <c r="F1119" s="35"/>
      <c r="J1119" s="4"/>
      <c r="O1119"/>
      <c r="P1119" s="37"/>
      <c r="U1119"/>
    </row>
    <row r="1120" spans="1:21" ht="12.75">
      <c r="A1120"/>
      <c r="B1120"/>
      <c r="F1120" s="35"/>
      <c r="J1120" s="4"/>
      <c r="O1120"/>
      <c r="P1120" s="37"/>
      <c r="U1120"/>
    </row>
    <row r="1121" spans="1:21" ht="12.75">
      <c r="A1121"/>
      <c r="B1121"/>
      <c r="F1121" s="35"/>
      <c r="J1121" s="4"/>
      <c r="O1121"/>
      <c r="P1121" s="37"/>
      <c r="U1121"/>
    </row>
    <row r="1122" spans="1:21" ht="12.75">
      <c r="A1122"/>
      <c r="B1122"/>
      <c r="F1122" s="35"/>
      <c r="J1122" s="4"/>
      <c r="O1122"/>
      <c r="P1122" s="37"/>
      <c r="U1122"/>
    </row>
    <row r="1123" spans="1:21" ht="12.75">
      <c r="A1123"/>
      <c r="B1123"/>
      <c r="F1123" s="35"/>
      <c r="J1123" s="4"/>
      <c r="O1123"/>
      <c r="P1123" s="37"/>
      <c r="U1123"/>
    </row>
    <row r="1124" spans="1:21" ht="12.75">
      <c r="A1124"/>
      <c r="B1124"/>
      <c r="F1124" s="35"/>
      <c r="J1124" s="4"/>
      <c r="O1124"/>
      <c r="P1124" s="37"/>
      <c r="U1124"/>
    </row>
    <row r="1125" spans="1:21" ht="12.75">
      <c r="A1125"/>
      <c r="B1125"/>
      <c r="F1125" s="35"/>
      <c r="J1125" s="4"/>
      <c r="O1125"/>
      <c r="P1125" s="37"/>
      <c r="U1125"/>
    </row>
    <row r="1126" spans="1:21" ht="12.75">
      <c r="A1126"/>
      <c r="B1126"/>
      <c r="F1126" s="35"/>
      <c r="J1126" s="4"/>
      <c r="O1126"/>
      <c r="P1126" s="37"/>
      <c r="U1126"/>
    </row>
    <row r="1127" spans="1:21" ht="12.75">
      <c r="A1127"/>
      <c r="B1127"/>
      <c r="F1127" s="35"/>
      <c r="J1127" s="4"/>
      <c r="O1127"/>
      <c r="P1127" s="37"/>
      <c r="U1127"/>
    </row>
    <row r="1128" spans="1:21" ht="12.75">
      <c r="A1128"/>
      <c r="B1128"/>
      <c r="F1128" s="35"/>
      <c r="J1128" s="4"/>
      <c r="O1128"/>
      <c r="P1128" s="37"/>
      <c r="U1128"/>
    </row>
    <row r="1129" spans="1:21" ht="12.75">
      <c r="A1129"/>
      <c r="B1129"/>
      <c r="F1129" s="35"/>
      <c r="J1129" s="4"/>
      <c r="O1129"/>
      <c r="P1129" s="37"/>
      <c r="U1129"/>
    </row>
    <row r="1130" spans="1:21" ht="12.75">
      <c r="A1130"/>
      <c r="B1130"/>
      <c r="F1130" s="35"/>
      <c r="J1130" s="4"/>
      <c r="O1130"/>
      <c r="P1130" s="37"/>
      <c r="U1130"/>
    </row>
    <row r="1131" spans="1:21" ht="12.75">
      <c r="A1131"/>
      <c r="B1131"/>
      <c r="F1131" s="35"/>
      <c r="J1131" s="4"/>
      <c r="O1131"/>
      <c r="P1131" s="37"/>
      <c r="U1131"/>
    </row>
    <row r="1132" spans="1:21" ht="12.75">
      <c r="A1132"/>
      <c r="B1132"/>
      <c r="F1132" s="35"/>
      <c r="J1132" s="4"/>
      <c r="O1132"/>
      <c r="P1132" s="37"/>
      <c r="U1132"/>
    </row>
    <row r="1133" spans="1:21" ht="12.75">
      <c r="A1133"/>
      <c r="B1133"/>
      <c r="F1133" s="35"/>
      <c r="J1133" s="4"/>
      <c r="O1133"/>
      <c r="P1133" s="37"/>
      <c r="U1133"/>
    </row>
    <row r="1134" spans="1:21" ht="12.75">
      <c r="A1134"/>
      <c r="B1134"/>
      <c r="F1134" s="35"/>
      <c r="J1134" s="4"/>
      <c r="O1134"/>
      <c r="P1134" s="37"/>
      <c r="U1134"/>
    </row>
    <row r="1135" spans="1:21" ht="12.75">
      <c r="A1135"/>
      <c r="B1135"/>
      <c r="F1135" s="35"/>
      <c r="J1135" s="4"/>
      <c r="O1135"/>
      <c r="P1135" s="37"/>
      <c r="U1135"/>
    </row>
    <row r="1136" spans="1:21" ht="12.75">
      <c r="A1136"/>
      <c r="B1136"/>
      <c r="F1136" s="35"/>
      <c r="J1136" s="4"/>
      <c r="O1136"/>
      <c r="P1136" s="37"/>
      <c r="U1136"/>
    </row>
    <row r="1137" spans="1:21" ht="12.75">
      <c r="A1137"/>
      <c r="B1137"/>
      <c r="F1137" s="35"/>
      <c r="J1137" s="4"/>
      <c r="O1137"/>
      <c r="P1137" s="37"/>
      <c r="U1137"/>
    </row>
    <row r="1138" spans="1:21" ht="12.75">
      <c r="A1138"/>
      <c r="B1138"/>
      <c r="F1138" s="35"/>
      <c r="J1138" s="4"/>
      <c r="O1138"/>
      <c r="P1138" s="37"/>
      <c r="U1138"/>
    </row>
    <row r="1139" spans="1:21" ht="12.75">
      <c r="A1139"/>
      <c r="B1139"/>
      <c r="F1139" s="35"/>
      <c r="J1139" s="4"/>
      <c r="O1139"/>
      <c r="P1139" s="37"/>
      <c r="U1139"/>
    </row>
    <row r="1140" spans="1:21" ht="12.75">
      <c r="A1140"/>
      <c r="B1140"/>
      <c r="F1140" s="35"/>
      <c r="J1140" s="4"/>
      <c r="O1140"/>
      <c r="P1140" s="37"/>
      <c r="U1140"/>
    </row>
    <row r="1141" spans="1:21" ht="12.75">
      <c r="A1141"/>
      <c r="B1141"/>
      <c r="F1141" s="35"/>
      <c r="J1141" s="4"/>
      <c r="O1141"/>
      <c r="P1141" s="37"/>
      <c r="U1141"/>
    </row>
    <row r="1142" spans="1:21" ht="12.75">
      <c r="A1142"/>
      <c r="B1142"/>
      <c r="F1142" s="35"/>
      <c r="J1142" s="4"/>
      <c r="O1142"/>
      <c r="P1142" s="37"/>
      <c r="U1142"/>
    </row>
    <row r="1143" spans="1:21" ht="12.75">
      <c r="A1143"/>
      <c r="B1143"/>
      <c r="F1143" s="35"/>
      <c r="J1143" s="4"/>
      <c r="O1143"/>
      <c r="P1143" s="37"/>
      <c r="U1143"/>
    </row>
    <row r="1144" spans="1:21" ht="12.75">
      <c r="A1144"/>
      <c r="B1144"/>
      <c r="F1144" s="35"/>
      <c r="J1144" s="4"/>
      <c r="O1144"/>
      <c r="P1144" s="37"/>
      <c r="U1144"/>
    </row>
    <row r="1145" spans="1:21" ht="12.75">
      <c r="A1145"/>
      <c r="B1145"/>
      <c r="F1145" s="35"/>
      <c r="J1145" s="4"/>
      <c r="O1145"/>
      <c r="P1145" s="37"/>
      <c r="U1145"/>
    </row>
    <row r="1146" spans="1:21" ht="12.75">
      <c r="A1146"/>
      <c r="B1146"/>
      <c r="F1146" s="35"/>
      <c r="J1146" s="4"/>
      <c r="O1146"/>
      <c r="P1146" s="37"/>
      <c r="U1146"/>
    </row>
    <row r="1147" spans="1:21" ht="12.75">
      <c r="A1147"/>
      <c r="B1147"/>
      <c r="F1147" s="35"/>
      <c r="J1147" s="4"/>
      <c r="O1147"/>
      <c r="P1147" s="37"/>
      <c r="U1147"/>
    </row>
    <row r="1148" spans="1:21" ht="12.75">
      <c r="A1148"/>
      <c r="B1148"/>
      <c r="F1148" s="35"/>
      <c r="J1148" s="4"/>
      <c r="O1148"/>
      <c r="P1148" s="37"/>
      <c r="U1148"/>
    </row>
    <row r="1149" spans="1:21" ht="12.75">
      <c r="A1149"/>
      <c r="B1149"/>
      <c r="F1149" s="35"/>
      <c r="J1149" s="4"/>
      <c r="O1149"/>
      <c r="P1149" s="37"/>
      <c r="U1149"/>
    </row>
    <row r="1150" spans="1:21" ht="12.75">
      <c r="A1150"/>
      <c r="B1150"/>
      <c r="F1150" s="35"/>
      <c r="J1150" s="4"/>
      <c r="O1150"/>
      <c r="P1150" s="37"/>
      <c r="U1150"/>
    </row>
    <row r="1151" spans="1:21" ht="12.75">
      <c r="A1151"/>
      <c r="B1151"/>
      <c r="F1151" s="35"/>
      <c r="J1151" s="4"/>
      <c r="O1151"/>
      <c r="P1151" s="37"/>
      <c r="U1151"/>
    </row>
    <row r="1152" spans="1:21" ht="12.75">
      <c r="A1152"/>
      <c r="B1152"/>
      <c r="F1152" s="35"/>
      <c r="J1152" s="4"/>
      <c r="O1152"/>
      <c r="P1152" s="37"/>
      <c r="U1152"/>
    </row>
    <row r="1153" spans="1:21" ht="12.75">
      <c r="A1153"/>
      <c r="B1153"/>
      <c r="F1153" s="35"/>
      <c r="J1153" s="4"/>
      <c r="O1153"/>
      <c r="P1153" s="37"/>
      <c r="U1153"/>
    </row>
    <row r="1154" spans="1:21" ht="12.75">
      <c r="A1154"/>
      <c r="B1154"/>
      <c r="F1154" s="35"/>
      <c r="J1154" s="4"/>
      <c r="O1154"/>
      <c r="P1154" s="37"/>
      <c r="U1154"/>
    </row>
    <row r="1155" spans="1:21" ht="12.75">
      <c r="A1155"/>
      <c r="B1155"/>
      <c r="F1155" s="35"/>
      <c r="J1155" s="4"/>
      <c r="O1155"/>
      <c r="P1155" s="37"/>
      <c r="U1155"/>
    </row>
    <row r="1156" spans="1:21" ht="12.75">
      <c r="A1156"/>
      <c r="B1156"/>
      <c r="F1156" s="35"/>
      <c r="J1156" s="4"/>
      <c r="O1156"/>
      <c r="P1156" s="37"/>
      <c r="U1156"/>
    </row>
    <row r="1157" spans="1:21" ht="12.75">
      <c r="A1157"/>
      <c r="B1157"/>
      <c r="F1157" s="35"/>
      <c r="J1157" s="4"/>
      <c r="O1157"/>
      <c r="P1157" s="37"/>
      <c r="U1157"/>
    </row>
    <row r="1158" spans="1:21" ht="12.75">
      <c r="A1158"/>
      <c r="B1158"/>
      <c r="F1158" s="35"/>
      <c r="J1158" s="4"/>
      <c r="O1158"/>
      <c r="P1158" s="37"/>
      <c r="U1158"/>
    </row>
    <row r="1159" spans="1:21" ht="12.75">
      <c r="A1159"/>
      <c r="B1159"/>
      <c r="F1159" s="35"/>
      <c r="J1159" s="4"/>
      <c r="O1159"/>
      <c r="P1159" s="37"/>
      <c r="U1159"/>
    </row>
    <row r="1160" spans="1:21" ht="12.75">
      <c r="A1160"/>
      <c r="B1160"/>
      <c r="F1160" s="35"/>
      <c r="J1160" s="4"/>
      <c r="O1160"/>
      <c r="P1160" s="37"/>
      <c r="U1160"/>
    </row>
    <row r="1161" spans="1:21" ht="12.75">
      <c r="A1161"/>
      <c r="B1161"/>
      <c r="F1161" s="35"/>
      <c r="J1161" s="4"/>
      <c r="O1161"/>
      <c r="P1161" s="37"/>
      <c r="U1161"/>
    </row>
    <row r="1162" spans="1:21" ht="12.75">
      <c r="A1162"/>
      <c r="B1162"/>
      <c r="F1162" s="35"/>
      <c r="J1162" s="4"/>
      <c r="O1162"/>
      <c r="P1162" s="37"/>
      <c r="U1162"/>
    </row>
    <row r="1163" spans="1:21" ht="12.75">
      <c r="A1163"/>
      <c r="B1163"/>
      <c r="F1163" s="35"/>
      <c r="J1163" s="4"/>
      <c r="O1163"/>
      <c r="P1163" s="37"/>
      <c r="U1163"/>
    </row>
    <row r="1164" spans="1:21" ht="12.75">
      <c r="A1164"/>
      <c r="B1164"/>
      <c r="F1164" s="35"/>
      <c r="J1164" s="4"/>
      <c r="O1164"/>
      <c r="P1164" s="37"/>
      <c r="U1164"/>
    </row>
    <row r="1165" spans="1:21" ht="12.75">
      <c r="A1165"/>
      <c r="B1165"/>
      <c r="F1165" s="35"/>
      <c r="J1165" s="4"/>
      <c r="O1165"/>
      <c r="P1165" s="37"/>
      <c r="U1165"/>
    </row>
    <row r="1166" spans="1:21" ht="12.75">
      <c r="A1166"/>
      <c r="B1166"/>
      <c r="F1166" s="35"/>
      <c r="J1166" s="4"/>
      <c r="O1166"/>
      <c r="P1166" s="37"/>
      <c r="U1166"/>
    </row>
    <row r="1167" spans="1:21" ht="12.75">
      <c r="A1167"/>
      <c r="B1167"/>
      <c r="F1167" s="35"/>
      <c r="J1167" s="4"/>
      <c r="O1167"/>
      <c r="P1167" s="37"/>
      <c r="U1167"/>
    </row>
    <row r="1168" spans="1:21" ht="12.75">
      <c r="A1168"/>
      <c r="B1168"/>
      <c r="F1168" s="35"/>
      <c r="J1168" s="4"/>
      <c r="O1168"/>
      <c r="P1168" s="37"/>
      <c r="U1168"/>
    </row>
    <row r="1169" spans="1:21" ht="12.75">
      <c r="A1169"/>
      <c r="B1169"/>
      <c r="F1169" s="35"/>
      <c r="J1169" s="4"/>
      <c r="O1169"/>
      <c r="P1169" s="37"/>
      <c r="U1169"/>
    </row>
    <row r="1170" spans="1:21" ht="12.75">
      <c r="A1170"/>
      <c r="B1170"/>
      <c r="F1170" s="35"/>
      <c r="J1170" s="4"/>
      <c r="O1170"/>
      <c r="P1170" s="37"/>
      <c r="U1170"/>
    </row>
    <row r="1171" spans="1:21" ht="12.75">
      <c r="A1171"/>
      <c r="B1171"/>
      <c r="F1171" s="35"/>
      <c r="J1171" s="4"/>
      <c r="O1171"/>
      <c r="P1171" s="37"/>
      <c r="U1171"/>
    </row>
    <row r="1172" spans="1:21" ht="12.75">
      <c r="A1172"/>
      <c r="B1172"/>
      <c r="F1172" s="35"/>
      <c r="J1172" s="4"/>
      <c r="O1172"/>
      <c r="P1172" s="37"/>
      <c r="U1172"/>
    </row>
    <row r="1173" spans="1:21" ht="12.75">
      <c r="A1173"/>
      <c r="B1173"/>
      <c r="F1173" s="35"/>
      <c r="J1173" s="4"/>
      <c r="O1173"/>
      <c r="P1173" s="37"/>
      <c r="U1173"/>
    </row>
    <row r="1174" spans="1:21" ht="12.75">
      <c r="A1174"/>
      <c r="B1174"/>
      <c r="F1174" s="35"/>
      <c r="J1174" s="4"/>
      <c r="O1174"/>
      <c r="P1174" s="37"/>
      <c r="U1174"/>
    </row>
    <row r="1175" spans="1:21" ht="12.75">
      <c r="A1175"/>
      <c r="B1175"/>
      <c r="F1175" s="35"/>
      <c r="J1175" s="4"/>
      <c r="O1175"/>
      <c r="P1175" s="37"/>
      <c r="U1175"/>
    </row>
    <row r="1176" spans="1:21" ht="12.75">
      <c r="A1176"/>
      <c r="B1176"/>
      <c r="F1176" s="35"/>
      <c r="J1176" s="4"/>
      <c r="O1176"/>
      <c r="P1176" s="37"/>
      <c r="U1176"/>
    </row>
    <row r="1177" spans="1:21" ht="12.75">
      <c r="A1177"/>
      <c r="B1177"/>
      <c r="F1177" s="35"/>
      <c r="J1177" s="4"/>
      <c r="O1177"/>
      <c r="P1177" s="37"/>
      <c r="U1177"/>
    </row>
    <row r="1178" spans="1:21" ht="12.75">
      <c r="A1178"/>
      <c r="B1178"/>
      <c r="F1178" s="35"/>
      <c r="J1178" s="4"/>
      <c r="O1178"/>
      <c r="P1178" s="37"/>
      <c r="U1178"/>
    </row>
    <row r="1179" spans="1:21" ht="12.75">
      <c r="A1179"/>
      <c r="B1179"/>
      <c r="F1179" s="35"/>
      <c r="J1179" s="4"/>
      <c r="O1179"/>
      <c r="P1179" s="37"/>
      <c r="U1179"/>
    </row>
    <row r="1180" spans="1:21" ht="12.75">
      <c r="A1180"/>
      <c r="B1180"/>
      <c r="F1180" s="35"/>
      <c r="J1180" s="4"/>
      <c r="O1180"/>
      <c r="P1180" s="37"/>
      <c r="U1180"/>
    </row>
    <row r="1181" spans="1:21" ht="12.75">
      <c r="A1181"/>
      <c r="B1181"/>
      <c r="F1181" s="35"/>
      <c r="J1181" s="4"/>
      <c r="O1181"/>
      <c r="P1181" s="37"/>
      <c r="U1181"/>
    </row>
    <row r="1182" spans="1:21" ht="12.75">
      <c r="A1182"/>
      <c r="B1182"/>
      <c r="F1182" s="35"/>
      <c r="J1182" s="4"/>
      <c r="O1182"/>
      <c r="P1182" s="37"/>
      <c r="U1182"/>
    </row>
    <row r="1183" spans="1:21" ht="12.75">
      <c r="A1183"/>
      <c r="B1183"/>
      <c r="F1183" s="35"/>
      <c r="J1183" s="4"/>
      <c r="O1183"/>
      <c r="P1183" s="37"/>
      <c r="U1183"/>
    </row>
    <row r="1184" spans="1:21" ht="12.75">
      <c r="A1184"/>
      <c r="B1184"/>
      <c r="F1184" s="35"/>
      <c r="J1184" s="4"/>
      <c r="O1184"/>
      <c r="P1184" s="37"/>
      <c r="U1184"/>
    </row>
    <row r="1185" spans="1:21" ht="12.75">
      <c r="A1185"/>
      <c r="B1185"/>
      <c r="F1185" s="35"/>
      <c r="J1185" s="4"/>
      <c r="O1185"/>
      <c r="P1185" s="37"/>
      <c r="U1185"/>
    </row>
    <row r="1186" spans="1:21" ht="12.75">
      <c r="A1186"/>
      <c r="B1186"/>
      <c r="F1186" s="35"/>
      <c r="J1186" s="4"/>
      <c r="O1186"/>
      <c r="P1186" s="37"/>
      <c r="U1186"/>
    </row>
    <row r="1187" spans="1:21" ht="12.75">
      <c r="A1187"/>
      <c r="B1187"/>
      <c r="F1187" s="35"/>
      <c r="J1187" s="4"/>
      <c r="O1187"/>
      <c r="P1187" s="37"/>
      <c r="U1187"/>
    </row>
    <row r="1188" spans="1:21" ht="12.75">
      <c r="A1188"/>
      <c r="B1188"/>
      <c r="F1188" s="35"/>
      <c r="J1188" s="4"/>
      <c r="O1188"/>
      <c r="P1188" s="37"/>
      <c r="U1188"/>
    </row>
    <row r="1189" spans="1:21" ht="12.75">
      <c r="A1189"/>
      <c r="B1189"/>
      <c r="F1189" s="35"/>
      <c r="J1189" s="4"/>
      <c r="O1189"/>
      <c r="P1189" s="37"/>
      <c r="U1189"/>
    </row>
    <row r="1190" spans="1:21" ht="12.75">
      <c r="A1190"/>
      <c r="B1190"/>
      <c r="F1190" s="35"/>
      <c r="J1190" s="4"/>
      <c r="O1190"/>
      <c r="P1190" s="37"/>
      <c r="U1190"/>
    </row>
    <row r="1191" spans="1:21" ht="12.75">
      <c r="A1191"/>
      <c r="B1191"/>
      <c r="F1191" s="35"/>
      <c r="J1191" s="4"/>
      <c r="O1191"/>
      <c r="P1191" s="37"/>
      <c r="U1191"/>
    </row>
    <row r="1192" spans="1:21" ht="12.75">
      <c r="A1192"/>
      <c r="B1192"/>
      <c r="F1192" s="35"/>
      <c r="J1192" s="4"/>
      <c r="O1192"/>
      <c r="P1192" s="37"/>
      <c r="U1192"/>
    </row>
    <row r="1193" spans="1:21" ht="12.75">
      <c r="A1193"/>
      <c r="B1193"/>
      <c r="F1193" s="35"/>
      <c r="J1193" s="4"/>
      <c r="O1193"/>
      <c r="P1193" s="37"/>
      <c r="U1193"/>
    </row>
    <row r="1194" spans="1:21" ht="12.75">
      <c r="A1194"/>
      <c r="B1194"/>
      <c r="F1194" s="35"/>
      <c r="J1194" s="4"/>
      <c r="O1194"/>
      <c r="P1194" s="37"/>
      <c r="U1194"/>
    </row>
    <row r="1195" spans="1:21" ht="12.75">
      <c r="A1195"/>
      <c r="B1195"/>
      <c r="F1195" s="35"/>
      <c r="J1195" s="4"/>
      <c r="O1195"/>
      <c r="P1195" s="37"/>
      <c r="U1195"/>
    </row>
    <row r="1196" spans="1:21" ht="12.75">
      <c r="A1196"/>
      <c r="B1196"/>
      <c r="F1196" s="35"/>
      <c r="J1196" s="4"/>
      <c r="O1196"/>
      <c r="P1196" s="37"/>
      <c r="U1196"/>
    </row>
    <row r="1197" spans="1:21" ht="12.75">
      <c r="A1197"/>
      <c r="B1197"/>
      <c r="F1197" s="35"/>
      <c r="J1197" s="4"/>
      <c r="O1197"/>
      <c r="P1197" s="37"/>
      <c r="U1197"/>
    </row>
    <row r="1198" spans="1:21" ht="12.75">
      <c r="A1198"/>
      <c r="B1198"/>
      <c r="F1198" s="35"/>
      <c r="J1198" s="4"/>
      <c r="O1198"/>
      <c r="P1198" s="37"/>
      <c r="U1198"/>
    </row>
    <row r="1199" spans="1:21" ht="12.75">
      <c r="A1199"/>
      <c r="B1199"/>
      <c r="F1199" s="35"/>
      <c r="J1199" s="4"/>
      <c r="O1199"/>
      <c r="P1199" s="37"/>
      <c r="U1199"/>
    </row>
    <row r="1200" spans="1:21" ht="12.75">
      <c r="A1200"/>
      <c r="B1200"/>
      <c r="F1200" s="35"/>
      <c r="J1200" s="4"/>
      <c r="O1200"/>
      <c r="P1200" s="37"/>
      <c r="U1200"/>
    </row>
    <row r="1201" spans="1:21" ht="12.75">
      <c r="A1201"/>
      <c r="B1201"/>
      <c r="F1201" s="35"/>
      <c r="J1201" s="4"/>
      <c r="O1201"/>
      <c r="P1201" s="37"/>
      <c r="U1201"/>
    </row>
    <row r="1202" spans="1:21" ht="12.75">
      <c r="A1202"/>
      <c r="B1202"/>
      <c r="F1202" s="35"/>
      <c r="J1202" s="4"/>
      <c r="O1202"/>
      <c r="P1202" s="37"/>
      <c r="U1202"/>
    </row>
    <row r="1203" spans="1:21" ht="12.75">
      <c r="A1203"/>
      <c r="B1203"/>
      <c r="F1203" s="35"/>
      <c r="J1203" s="4"/>
      <c r="O1203"/>
      <c r="P1203" s="37"/>
      <c r="U1203"/>
    </row>
    <row r="1204" spans="1:21" ht="12.75">
      <c r="A1204"/>
      <c r="B1204"/>
      <c r="F1204" s="35"/>
      <c r="J1204" s="4"/>
      <c r="O1204"/>
      <c r="P1204" s="37"/>
      <c r="U1204"/>
    </row>
    <row r="1205" spans="1:21" ht="12.75">
      <c r="A1205"/>
      <c r="B1205"/>
      <c r="F1205" s="35"/>
      <c r="J1205" s="4"/>
      <c r="O1205"/>
      <c r="P1205" s="37"/>
      <c r="U1205"/>
    </row>
    <row r="1206" spans="1:21" ht="12.75">
      <c r="A1206"/>
      <c r="B1206"/>
      <c r="F1206" s="35"/>
      <c r="J1206" s="4"/>
      <c r="O1206"/>
      <c r="P1206" s="37"/>
      <c r="U1206"/>
    </row>
    <row r="1207" spans="1:21" ht="12.75">
      <c r="A1207"/>
      <c r="B1207"/>
      <c r="F1207" s="35"/>
      <c r="J1207" s="4"/>
      <c r="O1207"/>
      <c r="P1207" s="37"/>
      <c r="U1207"/>
    </row>
    <row r="1208" spans="1:21" ht="12.75">
      <c r="A1208"/>
      <c r="B1208"/>
      <c r="F1208" s="35"/>
      <c r="J1208" s="4"/>
      <c r="O1208"/>
      <c r="P1208" s="37"/>
      <c r="U1208"/>
    </row>
    <row r="1209" spans="1:21" ht="12.75">
      <c r="A1209"/>
      <c r="B1209"/>
      <c r="F1209" s="35"/>
      <c r="J1209" s="4"/>
      <c r="O1209"/>
      <c r="P1209" s="37"/>
      <c r="U1209"/>
    </row>
    <row r="1210" spans="1:21" ht="12.75">
      <c r="A1210"/>
      <c r="B1210"/>
      <c r="F1210" s="35"/>
      <c r="J1210" s="4"/>
      <c r="O1210"/>
      <c r="P1210" s="37"/>
      <c r="U1210"/>
    </row>
    <row r="1211" spans="1:21" ht="12.75">
      <c r="A1211"/>
      <c r="B1211"/>
      <c r="F1211" s="35"/>
      <c r="J1211" s="4"/>
      <c r="O1211"/>
      <c r="P1211" s="37"/>
      <c r="U1211"/>
    </row>
    <row r="1212" spans="1:21" ht="12.75">
      <c r="A1212"/>
      <c r="B1212"/>
      <c r="F1212" s="35"/>
      <c r="J1212" s="4"/>
      <c r="O1212"/>
      <c r="P1212" s="37"/>
      <c r="U1212"/>
    </row>
    <row r="1213" spans="1:21" ht="12.75">
      <c r="A1213"/>
      <c r="B1213"/>
      <c r="F1213" s="35"/>
      <c r="J1213" s="4"/>
      <c r="O1213"/>
      <c r="P1213" s="37"/>
      <c r="U1213"/>
    </row>
    <row r="1214" spans="1:21" ht="12.75">
      <c r="A1214"/>
      <c r="B1214"/>
      <c r="F1214" s="35"/>
      <c r="J1214" s="4"/>
      <c r="O1214"/>
      <c r="P1214" s="37"/>
      <c r="U1214"/>
    </row>
    <row r="1215" spans="1:21" ht="12.75">
      <c r="A1215"/>
      <c r="B1215"/>
      <c r="F1215" s="35"/>
      <c r="J1215" s="4"/>
      <c r="O1215"/>
      <c r="P1215" s="37"/>
      <c r="U1215"/>
    </row>
    <row r="1216" spans="1:21" ht="12.75">
      <c r="A1216"/>
      <c r="B1216"/>
      <c r="F1216" s="35"/>
      <c r="J1216" s="4"/>
      <c r="O1216"/>
      <c r="P1216" s="37"/>
      <c r="U1216"/>
    </row>
    <row r="1217" spans="1:21" ht="12.75">
      <c r="A1217"/>
      <c r="B1217"/>
      <c r="F1217" s="35"/>
      <c r="J1217" s="4"/>
      <c r="O1217"/>
      <c r="P1217" s="37"/>
      <c r="U1217"/>
    </row>
    <row r="1218" spans="1:21" ht="12.75">
      <c r="A1218"/>
      <c r="B1218"/>
      <c r="F1218" s="35"/>
      <c r="J1218" s="4"/>
      <c r="O1218"/>
      <c r="P1218" s="37"/>
      <c r="U1218"/>
    </row>
    <row r="1219" spans="1:21" ht="12.75">
      <c r="A1219"/>
      <c r="B1219"/>
      <c r="F1219" s="35"/>
      <c r="J1219" s="4"/>
      <c r="O1219"/>
      <c r="P1219" s="37"/>
      <c r="U1219"/>
    </row>
    <row r="1220" spans="1:21" ht="12.75">
      <c r="A1220"/>
      <c r="B1220"/>
      <c r="F1220" s="35"/>
      <c r="J1220" s="4"/>
      <c r="O1220"/>
      <c r="P1220" s="37"/>
      <c r="U1220"/>
    </row>
    <row r="1221" spans="1:21" ht="12.75">
      <c r="A1221"/>
      <c r="B1221"/>
      <c r="F1221" s="35"/>
      <c r="J1221" s="4"/>
      <c r="O1221"/>
      <c r="P1221" s="37"/>
      <c r="U1221"/>
    </row>
    <row r="1222" spans="1:21" ht="12.75">
      <c r="A1222"/>
      <c r="B1222"/>
      <c r="F1222" s="35"/>
      <c r="J1222" s="4"/>
      <c r="O1222"/>
      <c r="P1222" s="37"/>
      <c r="U1222"/>
    </row>
    <row r="1223" spans="1:21" ht="12.75">
      <c r="A1223"/>
      <c r="B1223"/>
      <c r="F1223" s="35"/>
      <c r="J1223" s="4"/>
      <c r="O1223"/>
      <c r="P1223" s="37"/>
      <c r="U1223"/>
    </row>
    <row r="1224" spans="1:21" ht="12.75">
      <c r="A1224"/>
      <c r="B1224"/>
      <c r="F1224" s="35"/>
      <c r="J1224" s="4"/>
      <c r="O1224"/>
      <c r="P1224" s="37"/>
      <c r="U1224"/>
    </row>
    <row r="1225" spans="1:21" ht="12.75">
      <c r="A1225"/>
      <c r="B1225"/>
      <c r="F1225" s="35"/>
      <c r="J1225" s="4"/>
      <c r="O1225"/>
      <c r="P1225" s="37"/>
      <c r="U1225"/>
    </row>
    <row r="1226" spans="1:21" ht="12.75">
      <c r="A1226"/>
      <c r="B1226"/>
      <c r="F1226" s="35"/>
      <c r="J1226" s="4"/>
      <c r="O1226"/>
      <c r="P1226" s="37"/>
      <c r="U1226"/>
    </row>
    <row r="1227" spans="1:21" ht="12.75">
      <c r="A1227"/>
      <c r="B1227"/>
      <c r="F1227" s="35"/>
      <c r="J1227" s="4"/>
      <c r="O1227"/>
      <c r="P1227" s="37"/>
      <c r="U1227"/>
    </row>
    <row r="1228" spans="1:21" ht="12.75">
      <c r="A1228"/>
      <c r="B1228"/>
      <c r="F1228" s="35"/>
      <c r="J1228" s="4"/>
      <c r="O1228"/>
      <c r="P1228" s="37"/>
      <c r="U1228"/>
    </row>
    <row r="1229" spans="1:21" ht="12.75">
      <c r="A1229"/>
      <c r="B1229"/>
      <c r="F1229" s="35"/>
      <c r="J1229" s="4"/>
      <c r="O1229"/>
      <c r="P1229" s="37"/>
      <c r="U1229"/>
    </row>
    <row r="1230" spans="1:21" ht="12.75">
      <c r="A1230"/>
      <c r="B1230"/>
      <c r="F1230" s="35"/>
      <c r="J1230" s="4"/>
      <c r="O1230"/>
      <c r="P1230" s="37"/>
      <c r="U1230"/>
    </row>
    <row r="1231" spans="1:21" ht="12.75">
      <c r="A1231"/>
      <c r="B1231"/>
      <c r="F1231" s="35"/>
      <c r="J1231" s="4"/>
      <c r="O1231"/>
      <c r="P1231" s="37"/>
      <c r="U1231"/>
    </row>
    <row r="1232" spans="1:21" ht="12.75">
      <c r="A1232"/>
      <c r="B1232"/>
      <c r="F1232" s="35"/>
      <c r="J1232" s="4"/>
      <c r="O1232"/>
      <c r="P1232" s="37"/>
      <c r="U1232"/>
    </row>
    <row r="1233" spans="1:21" ht="12.75">
      <c r="A1233"/>
      <c r="B1233"/>
      <c r="F1233" s="35"/>
      <c r="J1233" s="4"/>
      <c r="O1233"/>
      <c r="P1233" s="37"/>
      <c r="U1233"/>
    </row>
    <row r="1234" spans="1:21" ht="12.75">
      <c r="A1234"/>
      <c r="B1234"/>
      <c r="F1234" s="35"/>
      <c r="J1234" s="4"/>
      <c r="O1234"/>
      <c r="P1234" s="37"/>
      <c r="U1234"/>
    </row>
    <row r="1235" spans="1:21" ht="12.75">
      <c r="A1235"/>
      <c r="B1235"/>
      <c r="F1235" s="35"/>
      <c r="J1235" s="4"/>
      <c r="O1235"/>
      <c r="P1235" s="37"/>
      <c r="U1235"/>
    </row>
    <row r="1236" spans="1:21" ht="12.75">
      <c r="A1236"/>
      <c r="B1236"/>
      <c r="F1236" s="35"/>
      <c r="J1236" s="4"/>
      <c r="O1236"/>
      <c r="P1236" s="37"/>
      <c r="U1236"/>
    </row>
    <row r="1237" spans="1:21" ht="12.75">
      <c r="A1237"/>
      <c r="B1237"/>
      <c r="F1237" s="35"/>
      <c r="J1237" s="4"/>
      <c r="O1237"/>
      <c r="P1237" s="37"/>
      <c r="U1237"/>
    </row>
    <row r="1238" spans="1:21" ht="12.75">
      <c r="A1238"/>
      <c r="B1238"/>
      <c r="F1238" s="35"/>
      <c r="J1238" s="4"/>
      <c r="O1238"/>
      <c r="P1238" s="37"/>
      <c r="U1238"/>
    </row>
    <row r="1239" spans="1:21" ht="12.75">
      <c r="A1239"/>
      <c r="B1239"/>
      <c r="F1239" s="35"/>
      <c r="J1239" s="4"/>
      <c r="O1239"/>
      <c r="P1239" s="37"/>
      <c r="U1239"/>
    </row>
    <row r="1240" spans="1:21" ht="12.75">
      <c r="A1240"/>
      <c r="B1240"/>
      <c r="F1240" s="35"/>
      <c r="J1240" s="4"/>
      <c r="O1240"/>
      <c r="P1240" s="37"/>
      <c r="U1240"/>
    </row>
    <row r="1241" spans="1:21" ht="12.75">
      <c r="A1241"/>
      <c r="B1241"/>
      <c r="F1241" s="35"/>
      <c r="J1241" s="4"/>
      <c r="O1241"/>
      <c r="P1241" s="37"/>
      <c r="U1241"/>
    </row>
    <row r="1242" spans="1:21" ht="12.75">
      <c r="A1242"/>
      <c r="B1242"/>
      <c r="F1242" s="35"/>
      <c r="J1242" s="4"/>
      <c r="O1242"/>
      <c r="P1242" s="37"/>
      <c r="U1242"/>
    </row>
    <row r="1243" spans="1:21" ht="12.75">
      <c r="A1243"/>
      <c r="B1243"/>
      <c r="F1243" s="35"/>
      <c r="J1243" s="4"/>
      <c r="O1243"/>
      <c r="P1243" s="37"/>
      <c r="U1243"/>
    </row>
    <row r="1244" spans="1:21" ht="12.75">
      <c r="A1244"/>
      <c r="B1244"/>
      <c r="F1244" s="35"/>
      <c r="J1244" s="4"/>
      <c r="O1244"/>
      <c r="P1244" s="37"/>
      <c r="U1244"/>
    </row>
    <row r="1245" spans="1:21" ht="12.75">
      <c r="A1245"/>
      <c r="B1245"/>
      <c r="F1245" s="35"/>
      <c r="J1245" s="4"/>
      <c r="O1245"/>
      <c r="P1245" s="37"/>
      <c r="U1245"/>
    </row>
    <row r="1246" spans="1:21" ht="12.75">
      <c r="A1246"/>
      <c r="B1246"/>
      <c r="F1246" s="35"/>
      <c r="J1246" s="4"/>
      <c r="O1246"/>
      <c r="P1246" s="37"/>
      <c r="U1246"/>
    </row>
    <row r="1247" spans="1:21" ht="12.75">
      <c r="A1247"/>
      <c r="B1247"/>
      <c r="F1247" s="35"/>
      <c r="J1247" s="4"/>
      <c r="O1247"/>
      <c r="P1247" s="37"/>
      <c r="U1247"/>
    </row>
    <row r="1248" spans="1:21" ht="12.75">
      <c r="A1248"/>
      <c r="B1248"/>
      <c r="F1248" s="35"/>
      <c r="J1248" s="4"/>
      <c r="O1248"/>
      <c r="P1248" s="37"/>
      <c r="U1248"/>
    </row>
    <row r="1249" spans="1:21" ht="12.75">
      <c r="A1249"/>
      <c r="B1249"/>
      <c r="F1249" s="35"/>
      <c r="J1249" s="4"/>
      <c r="O1249"/>
      <c r="P1249" s="37"/>
      <c r="U1249"/>
    </row>
    <row r="1250" spans="1:21" ht="12.75">
      <c r="A1250"/>
      <c r="B1250"/>
      <c r="F1250" s="35"/>
      <c r="J1250" s="4"/>
      <c r="O1250"/>
      <c r="P1250" s="37"/>
      <c r="U1250"/>
    </row>
    <row r="1251" spans="1:21" ht="12.75">
      <c r="A1251"/>
      <c r="B1251"/>
      <c r="F1251" s="35"/>
      <c r="J1251" s="4"/>
      <c r="O1251"/>
      <c r="P1251" s="37"/>
      <c r="U1251"/>
    </row>
    <row r="1252" spans="1:21" ht="12.75">
      <c r="A1252"/>
      <c r="B1252"/>
      <c r="F1252" s="35"/>
      <c r="J1252" s="4"/>
      <c r="O1252"/>
      <c r="P1252" s="37"/>
      <c r="U1252"/>
    </row>
    <row r="1253" spans="1:21" ht="12.75">
      <c r="A1253"/>
      <c r="B1253"/>
      <c r="F1253" s="35"/>
      <c r="J1253" s="4"/>
      <c r="O1253"/>
      <c r="P1253" s="37"/>
      <c r="U1253"/>
    </row>
    <row r="1254" spans="1:21" ht="12.75">
      <c r="A1254"/>
      <c r="B1254"/>
      <c r="F1254" s="35"/>
      <c r="J1254" s="4"/>
      <c r="O1254"/>
      <c r="P1254" s="37"/>
      <c r="U1254"/>
    </row>
    <row r="1255" spans="1:21" ht="12.75">
      <c r="A1255"/>
      <c r="B1255"/>
      <c r="F1255" s="35"/>
      <c r="J1255" s="4"/>
      <c r="O1255"/>
      <c r="P1255" s="37"/>
      <c r="U1255"/>
    </row>
    <row r="1256" spans="1:21" ht="12.75">
      <c r="A1256"/>
      <c r="B1256"/>
      <c r="F1256" s="35"/>
      <c r="J1256" s="4"/>
      <c r="O1256"/>
      <c r="P1256" s="37"/>
      <c r="U1256"/>
    </row>
    <row r="1257" spans="1:21" ht="12.75">
      <c r="A1257"/>
      <c r="B1257"/>
      <c r="F1257" s="35"/>
      <c r="J1257" s="4"/>
      <c r="O1257"/>
      <c r="P1257" s="37"/>
      <c r="U1257"/>
    </row>
    <row r="1258" spans="1:21" ht="12.75">
      <c r="A1258"/>
      <c r="B1258"/>
      <c r="F1258" s="35"/>
      <c r="J1258" s="4"/>
      <c r="O1258"/>
      <c r="P1258" s="37"/>
      <c r="U1258"/>
    </row>
    <row r="1259" spans="1:21" ht="12.75">
      <c r="A1259"/>
      <c r="B1259"/>
      <c r="F1259" s="35"/>
      <c r="J1259" s="4"/>
      <c r="O1259"/>
      <c r="P1259" s="37"/>
      <c r="U1259"/>
    </row>
    <row r="1260" spans="1:21" ht="12.75">
      <c r="A1260"/>
      <c r="B1260"/>
      <c r="F1260" s="35"/>
      <c r="J1260" s="4"/>
      <c r="O1260"/>
      <c r="P1260" s="37"/>
      <c r="U1260"/>
    </row>
    <row r="1261" spans="1:21" ht="12.75">
      <c r="A1261"/>
      <c r="B1261"/>
      <c r="F1261" s="35"/>
      <c r="J1261" s="4"/>
      <c r="O1261"/>
      <c r="P1261" s="37"/>
      <c r="U1261"/>
    </row>
    <row r="1262" spans="1:21" ht="12.75">
      <c r="A1262"/>
      <c r="B1262"/>
      <c r="F1262" s="35"/>
      <c r="J1262" s="4"/>
      <c r="O1262"/>
      <c r="P1262" s="37"/>
      <c r="U1262"/>
    </row>
    <row r="1263" spans="1:21" ht="12.75">
      <c r="A1263"/>
      <c r="B1263"/>
      <c r="F1263" s="35"/>
      <c r="J1263" s="4"/>
      <c r="O1263"/>
      <c r="P1263" s="37"/>
      <c r="U1263"/>
    </row>
    <row r="1264" spans="1:21" ht="12.75">
      <c r="A1264"/>
      <c r="B1264"/>
      <c r="F1264" s="35"/>
      <c r="J1264" s="4"/>
      <c r="O1264"/>
      <c r="P1264" s="37"/>
      <c r="U1264"/>
    </row>
    <row r="1265" spans="1:21" ht="12.75">
      <c r="A1265"/>
      <c r="B1265"/>
      <c r="F1265" s="35"/>
      <c r="J1265" s="4"/>
      <c r="O1265"/>
      <c r="P1265" s="37"/>
      <c r="U1265"/>
    </row>
    <row r="1266" spans="1:21" ht="12.75">
      <c r="A1266"/>
      <c r="B1266"/>
      <c r="F1266" s="35"/>
      <c r="J1266" s="4"/>
      <c r="O1266"/>
      <c r="P1266" s="37"/>
      <c r="U1266"/>
    </row>
    <row r="1267" spans="1:21" ht="12.75">
      <c r="A1267"/>
      <c r="B1267"/>
      <c r="F1267" s="35"/>
      <c r="J1267" s="4"/>
      <c r="O1267"/>
      <c r="P1267" s="37"/>
      <c r="U1267"/>
    </row>
    <row r="1268" spans="1:21" ht="12.75">
      <c r="A1268"/>
      <c r="B1268"/>
      <c r="F1268" s="35"/>
      <c r="J1268" s="4"/>
      <c r="O1268"/>
      <c r="P1268" s="37"/>
      <c r="U1268"/>
    </row>
    <row r="1269" spans="1:21" ht="12.75">
      <c r="A1269"/>
      <c r="B1269"/>
      <c r="F1269" s="35"/>
      <c r="J1269" s="4"/>
      <c r="O1269"/>
      <c r="P1269" s="37"/>
      <c r="U1269"/>
    </row>
    <row r="1270" spans="1:21" ht="12.75">
      <c r="A1270"/>
      <c r="B1270"/>
      <c r="F1270" s="35"/>
      <c r="J1270" s="4"/>
      <c r="O1270"/>
      <c r="P1270" s="37"/>
      <c r="U1270"/>
    </row>
    <row r="1271" spans="1:21" ht="12.75">
      <c r="A1271"/>
      <c r="B1271"/>
      <c r="F1271" s="35"/>
      <c r="J1271" s="4"/>
      <c r="O1271"/>
      <c r="P1271" s="37"/>
      <c r="U1271"/>
    </row>
    <row r="1272" spans="1:21" ht="12.75">
      <c r="A1272"/>
      <c r="B1272"/>
      <c r="F1272" s="35"/>
      <c r="J1272" s="4"/>
      <c r="O1272"/>
      <c r="P1272" s="37"/>
      <c r="U1272"/>
    </row>
    <row r="1273" spans="1:21" ht="12.75">
      <c r="A1273"/>
      <c r="B1273"/>
      <c r="F1273" s="35"/>
      <c r="J1273" s="4"/>
      <c r="O1273"/>
      <c r="P1273" s="37"/>
      <c r="U1273"/>
    </row>
    <row r="1274" spans="1:21" ht="12.75">
      <c r="A1274"/>
      <c r="B1274"/>
      <c r="F1274" s="35"/>
      <c r="J1274" s="4"/>
      <c r="O1274"/>
      <c r="P1274" s="37"/>
      <c r="U1274"/>
    </row>
    <row r="1275" spans="1:21" ht="12.75">
      <c r="A1275"/>
      <c r="B1275"/>
      <c r="F1275" s="35"/>
      <c r="J1275" s="4"/>
      <c r="O1275"/>
      <c r="P1275" s="37"/>
      <c r="U1275"/>
    </row>
    <row r="1276" spans="1:21" ht="12.75">
      <c r="A1276"/>
      <c r="B1276"/>
      <c r="F1276" s="35"/>
      <c r="J1276" s="4"/>
      <c r="O1276"/>
      <c r="P1276" s="37"/>
      <c r="U1276"/>
    </row>
    <row r="1277" spans="1:21" ht="12.75">
      <c r="A1277"/>
      <c r="B1277"/>
      <c r="F1277" s="35"/>
      <c r="J1277" s="4"/>
      <c r="O1277"/>
      <c r="P1277" s="37"/>
      <c r="U1277"/>
    </row>
    <row r="1278" spans="1:21" ht="12.75">
      <c r="A1278"/>
      <c r="B1278"/>
      <c r="F1278" s="35"/>
      <c r="J1278" s="4"/>
      <c r="O1278"/>
      <c r="P1278" s="37"/>
      <c r="U1278"/>
    </row>
    <row r="1279" spans="1:21" ht="12.75">
      <c r="A1279"/>
      <c r="B1279"/>
      <c r="F1279" s="35"/>
      <c r="J1279" s="4"/>
      <c r="O1279"/>
      <c r="P1279" s="37"/>
      <c r="U1279"/>
    </row>
    <row r="1280" spans="1:21" ht="12.75">
      <c r="A1280"/>
      <c r="B1280"/>
      <c r="F1280" s="35"/>
      <c r="J1280" s="4"/>
      <c r="O1280"/>
      <c r="P1280" s="37"/>
      <c r="U1280"/>
    </row>
    <row r="1281" spans="1:21" ht="12.75">
      <c r="A1281"/>
      <c r="B1281"/>
      <c r="F1281" s="35"/>
      <c r="J1281" s="4"/>
      <c r="O1281"/>
      <c r="P1281" s="37"/>
      <c r="U1281"/>
    </row>
    <row r="1282" spans="1:21" ht="12.75">
      <c r="A1282"/>
      <c r="B1282"/>
      <c r="F1282" s="35"/>
      <c r="J1282" s="4"/>
      <c r="O1282"/>
      <c r="P1282" s="37"/>
      <c r="U1282"/>
    </row>
    <row r="1283" spans="1:21" ht="12.75">
      <c r="A1283"/>
      <c r="B1283"/>
      <c r="F1283" s="35"/>
      <c r="J1283" s="4"/>
      <c r="O1283"/>
      <c r="P1283" s="37"/>
      <c r="U1283"/>
    </row>
    <row r="1284" spans="1:21" ht="12.75">
      <c r="A1284"/>
      <c r="B1284"/>
      <c r="F1284" s="35"/>
      <c r="J1284" s="4"/>
      <c r="O1284"/>
      <c r="P1284" s="37"/>
      <c r="U1284"/>
    </row>
    <row r="1285" spans="1:21" ht="12.75">
      <c r="A1285"/>
      <c r="B1285"/>
      <c r="F1285" s="35"/>
      <c r="J1285" s="4"/>
      <c r="O1285"/>
      <c r="P1285" s="37"/>
      <c r="U1285"/>
    </row>
    <row r="1286" spans="1:21" ht="12.75">
      <c r="A1286"/>
      <c r="B1286"/>
      <c r="F1286" s="35"/>
      <c r="J1286" s="4"/>
      <c r="O1286"/>
      <c r="P1286" s="37"/>
      <c r="U1286"/>
    </row>
    <row r="1287" spans="1:21" ht="12.75">
      <c r="A1287"/>
      <c r="B1287"/>
      <c r="F1287" s="35"/>
      <c r="J1287" s="4"/>
      <c r="O1287"/>
      <c r="P1287" s="37"/>
      <c r="U1287"/>
    </row>
    <row r="1288" spans="1:21" ht="12.75">
      <c r="A1288"/>
      <c r="B1288"/>
      <c r="F1288" s="35"/>
      <c r="J1288" s="4"/>
      <c r="O1288"/>
      <c r="P1288" s="37"/>
      <c r="U1288"/>
    </row>
    <row r="1289" spans="1:21" ht="12.75">
      <c r="A1289"/>
      <c r="B1289"/>
      <c r="F1289" s="35"/>
      <c r="J1289" s="4"/>
      <c r="O1289"/>
      <c r="P1289" s="37"/>
      <c r="U1289"/>
    </row>
    <row r="1290" spans="1:21" ht="12.75">
      <c r="A1290"/>
      <c r="B1290"/>
      <c r="F1290" s="35"/>
      <c r="J1290" s="4"/>
      <c r="O1290"/>
      <c r="P1290" s="37"/>
      <c r="U1290"/>
    </row>
    <row r="1291" spans="1:21" ht="12.75">
      <c r="A1291"/>
      <c r="B1291"/>
      <c r="F1291" s="35"/>
      <c r="J1291" s="4"/>
      <c r="O1291"/>
      <c r="P1291" s="37"/>
      <c r="U1291"/>
    </row>
    <row r="1292" spans="1:21" ht="12.75">
      <c r="A1292"/>
      <c r="B1292"/>
      <c r="F1292" s="35"/>
      <c r="J1292" s="4"/>
      <c r="O1292"/>
      <c r="P1292" s="37"/>
      <c r="U1292"/>
    </row>
    <row r="1293" spans="1:21" ht="12.75">
      <c r="A1293"/>
      <c r="B1293"/>
      <c r="F1293" s="35"/>
      <c r="J1293" s="4"/>
      <c r="O1293"/>
      <c r="P1293" s="37"/>
      <c r="U1293"/>
    </row>
    <row r="1294" spans="1:21" ht="12.75">
      <c r="A1294"/>
      <c r="B1294"/>
      <c r="F1294" s="35"/>
      <c r="J1294" s="4"/>
      <c r="O1294"/>
      <c r="P1294" s="37"/>
      <c r="U1294"/>
    </row>
    <row r="1295" spans="1:21" ht="12.75">
      <c r="A1295"/>
      <c r="B1295"/>
      <c r="F1295" s="35"/>
      <c r="J1295" s="4"/>
      <c r="O1295"/>
      <c r="P1295" s="37"/>
      <c r="U1295"/>
    </row>
    <row r="1296" spans="1:21" ht="12.75">
      <c r="A1296"/>
      <c r="B1296"/>
      <c r="F1296" s="35"/>
      <c r="J1296" s="4"/>
      <c r="O1296"/>
      <c r="P1296" s="37"/>
      <c r="U1296"/>
    </row>
    <row r="1297" spans="1:21" ht="12.75">
      <c r="A1297"/>
      <c r="B1297"/>
      <c r="F1297" s="35"/>
      <c r="J1297" s="4"/>
      <c r="O1297"/>
      <c r="P1297" s="37"/>
      <c r="U1297"/>
    </row>
    <row r="1298" spans="1:21" ht="12.75">
      <c r="A1298"/>
      <c r="B1298"/>
      <c r="F1298" s="35"/>
      <c r="J1298" s="4"/>
      <c r="O1298"/>
      <c r="P1298" s="37"/>
      <c r="U1298"/>
    </row>
    <row r="1299" spans="1:21" ht="12.75">
      <c r="A1299"/>
      <c r="B1299"/>
      <c r="F1299" s="35"/>
      <c r="J1299" s="4"/>
      <c r="O1299"/>
      <c r="P1299" s="37"/>
      <c r="U1299"/>
    </row>
    <row r="1300" spans="1:21" ht="12.75">
      <c r="A1300"/>
      <c r="B1300"/>
      <c r="F1300" s="35"/>
      <c r="J1300" s="4"/>
      <c r="O1300"/>
      <c r="P1300" s="37"/>
      <c r="U1300"/>
    </row>
    <row r="1301" spans="1:21" ht="12.75">
      <c r="A1301"/>
      <c r="B1301"/>
      <c r="F1301" s="35"/>
      <c r="J1301" s="4"/>
      <c r="O1301"/>
      <c r="P1301" s="37"/>
      <c r="U1301"/>
    </row>
    <row r="1302" spans="1:21" ht="12.75">
      <c r="A1302"/>
      <c r="B1302"/>
      <c r="F1302" s="35"/>
      <c r="J1302" s="4"/>
      <c r="O1302"/>
      <c r="P1302" s="37"/>
      <c r="U1302"/>
    </row>
    <row r="1303" spans="1:21" ht="12.75">
      <c r="A1303"/>
      <c r="B1303"/>
      <c r="F1303" s="35"/>
      <c r="J1303" s="4"/>
      <c r="O1303"/>
      <c r="P1303" s="37"/>
      <c r="U1303"/>
    </row>
    <row r="1304" spans="1:21" ht="12.75">
      <c r="A1304"/>
      <c r="B1304"/>
      <c r="F1304" s="35"/>
      <c r="J1304" s="4"/>
      <c r="O1304"/>
      <c r="P1304" s="37"/>
      <c r="U1304"/>
    </row>
    <row r="1305" spans="1:21" ht="12.75">
      <c r="A1305"/>
      <c r="B1305"/>
      <c r="F1305" s="35"/>
      <c r="J1305" s="4"/>
      <c r="O1305"/>
      <c r="P1305" s="37"/>
      <c r="U1305"/>
    </row>
    <row r="1306" spans="1:21" ht="12.75">
      <c r="A1306"/>
      <c r="B1306"/>
      <c r="F1306" s="35"/>
      <c r="J1306" s="4"/>
      <c r="O1306"/>
      <c r="P1306" s="37"/>
      <c r="U1306"/>
    </row>
    <row r="1307" spans="1:21" ht="12.75">
      <c r="A1307"/>
      <c r="B1307"/>
      <c r="F1307" s="35"/>
      <c r="J1307" s="4"/>
      <c r="O1307"/>
      <c r="P1307" s="37"/>
      <c r="U1307"/>
    </row>
    <row r="1308" spans="1:21" ht="12.75">
      <c r="A1308"/>
      <c r="B1308"/>
      <c r="F1308" s="35"/>
      <c r="J1308" s="4"/>
      <c r="O1308"/>
      <c r="P1308" s="37"/>
      <c r="U1308"/>
    </row>
    <row r="1309" spans="1:21" ht="12.75">
      <c r="A1309"/>
      <c r="B1309"/>
      <c r="F1309" s="35"/>
      <c r="J1309" s="4"/>
      <c r="O1309"/>
      <c r="P1309" s="37"/>
      <c r="U1309"/>
    </row>
    <row r="1310" spans="1:21" ht="12.75">
      <c r="A1310"/>
      <c r="B1310"/>
      <c r="F1310" s="35"/>
      <c r="J1310" s="4"/>
      <c r="O1310"/>
      <c r="P1310" s="37"/>
      <c r="U1310"/>
    </row>
    <row r="1311" spans="1:21" ht="12.75">
      <c r="A1311"/>
      <c r="B1311"/>
      <c r="F1311" s="35"/>
      <c r="J1311" s="4"/>
      <c r="O1311"/>
      <c r="P1311" s="37"/>
      <c r="U1311"/>
    </row>
    <row r="1312" spans="1:21" ht="12.75">
      <c r="A1312"/>
      <c r="B1312"/>
      <c r="F1312" s="35"/>
      <c r="J1312" s="4"/>
      <c r="O1312"/>
      <c r="P1312" s="37"/>
      <c r="U1312"/>
    </row>
    <row r="1313" spans="1:21" ht="12.75">
      <c r="A1313"/>
      <c r="B1313"/>
      <c r="F1313" s="35"/>
      <c r="J1313" s="4"/>
      <c r="O1313"/>
      <c r="P1313" s="37"/>
      <c r="U1313"/>
    </row>
    <row r="1314" spans="1:21" ht="12.75">
      <c r="A1314"/>
      <c r="B1314"/>
      <c r="F1314" s="35"/>
      <c r="J1314" s="4"/>
      <c r="O1314"/>
      <c r="P1314" s="37"/>
      <c r="U1314"/>
    </row>
    <row r="1315" spans="1:21" ht="12.75">
      <c r="A1315"/>
      <c r="B1315"/>
      <c r="F1315" s="35"/>
      <c r="J1315" s="4"/>
      <c r="O1315"/>
      <c r="P1315" s="37"/>
      <c r="U1315"/>
    </row>
    <row r="1316" spans="1:21" ht="12.75">
      <c r="A1316"/>
      <c r="B1316"/>
      <c r="F1316" s="35"/>
      <c r="J1316" s="4"/>
      <c r="O1316"/>
      <c r="P1316" s="37"/>
      <c r="U1316"/>
    </row>
    <row r="1317" spans="1:21" ht="12.75">
      <c r="A1317"/>
      <c r="B1317"/>
      <c r="F1317" s="35"/>
      <c r="J1317" s="4"/>
      <c r="O1317"/>
      <c r="P1317" s="37"/>
      <c r="U1317"/>
    </row>
    <row r="1318" spans="1:21" ht="12.75">
      <c r="A1318"/>
      <c r="B1318"/>
      <c r="F1318" s="35"/>
      <c r="J1318" s="4"/>
      <c r="O1318"/>
      <c r="P1318" s="37"/>
      <c r="U1318"/>
    </row>
    <row r="1319" spans="1:21" ht="12.75">
      <c r="A1319"/>
      <c r="B1319"/>
      <c r="F1319" s="35"/>
      <c r="J1319" s="4"/>
      <c r="O1319"/>
      <c r="P1319" s="37"/>
      <c r="U1319"/>
    </row>
    <row r="1320" spans="1:21" ht="12.75">
      <c r="A1320"/>
      <c r="B1320"/>
      <c r="F1320" s="35"/>
      <c r="J1320" s="4"/>
      <c r="O1320"/>
      <c r="P1320" s="37"/>
      <c r="U1320"/>
    </row>
    <row r="1321" spans="1:21" ht="12.75">
      <c r="A1321"/>
      <c r="B1321"/>
      <c r="F1321" s="35"/>
      <c r="J1321" s="4"/>
      <c r="O1321"/>
      <c r="P1321" s="37"/>
      <c r="U1321"/>
    </row>
    <row r="1322" spans="1:21" ht="12.75">
      <c r="A1322"/>
      <c r="B1322"/>
      <c r="F1322" s="35"/>
      <c r="J1322" s="4"/>
      <c r="O1322"/>
      <c r="P1322" s="37"/>
      <c r="U1322"/>
    </row>
    <row r="1323" spans="1:21" ht="12.75">
      <c r="A1323"/>
      <c r="B1323"/>
      <c r="F1323" s="35"/>
      <c r="J1323" s="4"/>
      <c r="O1323"/>
      <c r="P1323" s="37"/>
      <c r="U1323"/>
    </row>
    <row r="1324" spans="1:21" ht="12.75">
      <c r="A1324"/>
      <c r="B1324"/>
      <c r="F1324" s="35"/>
      <c r="J1324" s="4"/>
      <c r="O1324"/>
      <c r="P1324" s="37"/>
      <c r="U1324"/>
    </row>
    <row r="1325" spans="1:21" ht="12.75">
      <c r="A1325"/>
      <c r="B1325"/>
      <c r="F1325" s="35"/>
      <c r="J1325" s="4"/>
      <c r="O1325"/>
      <c r="P1325" s="37"/>
      <c r="U1325"/>
    </row>
    <row r="1326" spans="1:21" ht="12.75">
      <c r="A1326"/>
      <c r="B1326"/>
      <c r="F1326" s="35"/>
      <c r="J1326" s="4"/>
      <c r="O1326"/>
      <c r="P1326" s="37"/>
      <c r="U1326"/>
    </row>
    <row r="1327" spans="1:21" ht="12.75">
      <c r="A1327"/>
      <c r="B1327"/>
      <c r="F1327" s="35"/>
      <c r="J1327" s="4"/>
      <c r="O1327"/>
      <c r="P1327" s="37"/>
      <c r="U1327"/>
    </row>
    <row r="1328" spans="1:21" ht="12.75">
      <c r="A1328"/>
      <c r="B1328"/>
      <c r="F1328" s="35"/>
      <c r="J1328" s="4"/>
      <c r="O1328"/>
      <c r="P1328" s="37"/>
      <c r="U1328"/>
    </row>
    <row r="1329" spans="1:21" ht="12.75">
      <c r="A1329"/>
      <c r="B1329"/>
      <c r="F1329" s="35"/>
      <c r="J1329" s="4"/>
      <c r="O1329"/>
      <c r="P1329" s="37"/>
      <c r="U1329"/>
    </row>
    <row r="1330" spans="1:21" ht="12.75">
      <c r="A1330"/>
      <c r="B1330"/>
      <c r="F1330" s="35"/>
      <c r="J1330" s="4"/>
      <c r="O1330"/>
      <c r="P1330" s="37"/>
      <c r="U1330"/>
    </row>
    <row r="1331" spans="1:21" ht="12.75">
      <c r="A1331"/>
      <c r="B1331"/>
      <c r="F1331" s="35"/>
      <c r="J1331" s="4"/>
      <c r="O1331"/>
      <c r="P1331" s="37"/>
      <c r="U1331"/>
    </row>
    <row r="1332" spans="1:21" ht="12.75">
      <c r="A1332"/>
      <c r="B1332"/>
      <c r="F1332" s="35"/>
      <c r="J1332" s="4"/>
      <c r="O1332"/>
      <c r="P1332" s="37"/>
      <c r="U1332"/>
    </row>
    <row r="1333" spans="1:21" ht="12.75">
      <c r="A1333"/>
      <c r="B1333"/>
      <c r="F1333" s="35"/>
      <c r="J1333" s="4"/>
      <c r="O1333"/>
      <c r="P1333" s="37"/>
      <c r="U1333"/>
    </row>
    <row r="1334" spans="1:21" ht="12.75">
      <c r="A1334"/>
      <c r="B1334"/>
      <c r="F1334" s="35"/>
      <c r="J1334" s="4"/>
      <c r="O1334"/>
      <c r="P1334" s="37"/>
      <c r="U1334"/>
    </row>
    <row r="1335" spans="1:21" ht="12.75">
      <c r="A1335"/>
      <c r="B1335"/>
      <c r="F1335" s="35"/>
      <c r="J1335" s="4"/>
      <c r="O1335"/>
      <c r="P1335" s="37"/>
      <c r="U1335"/>
    </row>
    <row r="1336" spans="1:21" ht="12.75">
      <c r="A1336"/>
      <c r="B1336"/>
      <c r="F1336" s="35"/>
      <c r="J1336" s="4"/>
      <c r="O1336"/>
      <c r="P1336" s="37"/>
      <c r="U1336"/>
    </row>
    <row r="1337" spans="1:21" ht="12.75">
      <c r="A1337"/>
      <c r="B1337"/>
      <c r="F1337" s="35"/>
      <c r="J1337" s="4"/>
      <c r="O1337"/>
      <c r="P1337" s="37"/>
      <c r="U1337"/>
    </row>
    <row r="1338" spans="1:21" ht="12.75">
      <c r="A1338"/>
      <c r="B1338"/>
      <c r="F1338" s="35"/>
      <c r="J1338" s="4"/>
      <c r="O1338"/>
      <c r="P1338" s="37"/>
      <c r="U1338"/>
    </row>
    <row r="1339" spans="1:21" ht="12.75">
      <c r="A1339"/>
      <c r="B1339"/>
      <c r="F1339" s="35"/>
      <c r="J1339" s="4"/>
      <c r="O1339"/>
      <c r="P1339" s="37"/>
      <c r="U1339"/>
    </row>
    <row r="1340" spans="1:21" ht="12.75">
      <c r="A1340"/>
      <c r="B1340"/>
      <c r="F1340" s="35"/>
      <c r="J1340" s="4"/>
      <c r="O1340"/>
      <c r="P1340" s="37"/>
      <c r="U1340"/>
    </row>
    <row r="1341" spans="1:21" ht="12.75">
      <c r="A1341"/>
      <c r="B1341"/>
      <c r="F1341" s="35"/>
      <c r="J1341" s="4"/>
      <c r="O1341"/>
      <c r="P1341" s="37"/>
      <c r="U1341"/>
    </row>
    <row r="1342" spans="1:21" ht="12.75">
      <c r="A1342"/>
      <c r="B1342"/>
      <c r="F1342" s="35"/>
      <c r="J1342" s="4"/>
      <c r="O1342"/>
      <c r="P1342" s="37"/>
      <c r="U1342"/>
    </row>
    <row r="1343" spans="1:21" ht="12.75">
      <c r="A1343"/>
      <c r="B1343"/>
      <c r="F1343" s="35"/>
      <c r="J1343" s="4"/>
      <c r="O1343"/>
      <c r="P1343" s="37"/>
      <c r="U1343"/>
    </row>
    <row r="1344" spans="1:21" ht="12.75">
      <c r="A1344"/>
      <c r="B1344"/>
      <c r="F1344" s="35"/>
      <c r="J1344" s="4"/>
      <c r="O1344"/>
      <c r="P1344" s="37"/>
      <c r="U1344"/>
    </row>
    <row r="1345" spans="1:21" ht="12.75">
      <c r="A1345"/>
      <c r="B1345"/>
      <c r="F1345" s="35"/>
      <c r="J1345" s="4"/>
      <c r="O1345"/>
      <c r="P1345" s="37"/>
      <c r="U1345"/>
    </row>
    <row r="1346" spans="1:21" ht="12.75">
      <c r="A1346"/>
      <c r="B1346"/>
      <c r="F1346" s="35"/>
      <c r="J1346" s="4"/>
      <c r="O1346"/>
      <c r="P1346" s="37"/>
      <c r="U1346"/>
    </row>
    <row r="1347" spans="1:21" ht="12.75">
      <c r="A1347"/>
      <c r="B1347"/>
      <c r="F1347" s="35"/>
      <c r="J1347" s="4"/>
      <c r="O1347"/>
      <c r="P1347" s="37"/>
      <c r="U1347"/>
    </row>
    <row r="1348" spans="1:21" ht="12.75">
      <c r="A1348"/>
      <c r="B1348"/>
      <c r="F1348" s="35"/>
      <c r="J1348" s="4"/>
      <c r="O1348"/>
      <c r="P1348" s="37"/>
      <c r="U1348"/>
    </row>
    <row r="1349" spans="1:21" ht="12.75">
      <c r="A1349"/>
      <c r="B1349"/>
      <c r="F1349" s="35"/>
      <c r="J1349" s="4"/>
      <c r="O1349"/>
      <c r="P1349" s="37"/>
      <c r="U1349"/>
    </row>
    <row r="1350" spans="1:21" ht="12.75">
      <c r="A1350"/>
      <c r="B1350"/>
      <c r="F1350" s="35"/>
      <c r="J1350" s="4"/>
      <c r="O1350"/>
      <c r="P1350" s="37"/>
      <c r="U1350"/>
    </row>
    <row r="1351" spans="1:21" ht="12.75">
      <c r="A1351"/>
      <c r="B1351"/>
      <c r="F1351" s="35"/>
      <c r="J1351" s="4"/>
      <c r="O1351"/>
      <c r="P1351" s="37"/>
      <c r="U1351"/>
    </row>
    <row r="1352" spans="1:21" ht="12.75">
      <c r="A1352"/>
      <c r="B1352"/>
      <c r="F1352" s="35"/>
      <c r="J1352" s="4"/>
      <c r="O1352"/>
      <c r="P1352" s="37"/>
      <c r="U1352"/>
    </row>
    <row r="1353" spans="1:21" ht="12.75">
      <c r="A1353"/>
      <c r="B1353"/>
      <c r="F1353" s="35"/>
      <c r="J1353" s="4"/>
      <c r="O1353"/>
      <c r="P1353" s="37"/>
      <c r="U1353"/>
    </row>
    <row r="1354" spans="1:21" ht="12.75">
      <c r="A1354"/>
      <c r="B1354"/>
      <c r="F1354" s="35"/>
      <c r="J1354" s="4"/>
      <c r="O1354"/>
      <c r="P1354" s="37"/>
      <c r="U1354"/>
    </row>
    <row r="1355" spans="1:21" ht="12.75">
      <c r="A1355"/>
      <c r="B1355"/>
      <c r="F1355" s="35"/>
      <c r="J1355" s="4"/>
      <c r="O1355"/>
      <c r="P1355" s="37"/>
      <c r="U1355"/>
    </row>
    <row r="1356" spans="1:21" ht="12.75">
      <c r="A1356"/>
      <c r="B1356"/>
      <c r="F1356" s="35"/>
      <c r="J1356" s="4"/>
      <c r="O1356"/>
      <c r="P1356" s="37"/>
      <c r="U1356"/>
    </row>
    <row r="1357" spans="1:21" ht="12.75">
      <c r="A1357"/>
      <c r="B1357"/>
      <c r="F1357" s="35"/>
      <c r="J1357" s="4"/>
      <c r="O1357"/>
      <c r="P1357" s="37"/>
      <c r="U1357"/>
    </row>
    <row r="1358" spans="1:21" ht="12.75">
      <c r="A1358"/>
      <c r="B1358"/>
      <c r="F1358" s="35"/>
      <c r="J1358" s="4"/>
      <c r="O1358"/>
      <c r="P1358" s="37"/>
      <c r="U1358"/>
    </row>
    <row r="1359" spans="1:21" ht="12.75">
      <c r="A1359"/>
      <c r="B1359"/>
      <c r="F1359" s="35"/>
      <c r="J1359" s="4"/>
      <c r="O1359"/>
      <c r="P1359" s="37"/>
      <c r="U1359"/>
    </row>
    <row r="1360" spans="1:21" ht="12.75">
      <c r="A1360"/>
      <c r="B1360"/>
      <c r="F1360" s="35"/>
      <c r="J1360" s="4"/>
      <c r="O1360"/>
      <c r="P1360" s="37"/>
      <c r="U1360"/>
    </row>
    <row r="1361" spans="1:21" ht="12.75">
      <c r="A1361"/>
      <c r="B1361"/>
      <c r="F1361" s="35"/>
      <c r="J1361" s="4"/>
      <c r="O1361"/>
      <c r="P1361" s="37"/>
      <c r="U1361"/>
    </row>
    <row r="1362" spans="1:21" ht="12.75">
      <c r="A1362"/>
      <c r="B1362"/>
      <c r="F1362" s="35"/>
      <c r="J1362" s="4"/>
      <c r="O1362"/>
      <c r="P1362" s="37"/>
      <c r="U1362"/>
    </row>
    <row r="1363" spans="1:21" ht="12.75">
      <c r="A1363"/>
      <c r="B1363"/>
      <c r="F1363" s="35"/>
      <c r="J1363" s="4"/>
      <c r="O1363"/>
      <c r="P1363" s="37"/>
      <c r="U1363"/>
    </row>
    <row r="1364" spans="1:21" ht="12.75">
      <c r="A1364"/>
      <c r="B1364"/>
      <c r="F1364" s="35"/>
      <c r="J1364" s="4"/>
      <c r="O1364"/>
      <c r="P1364" s="37"/>
      <c r="U1364"/>
    </row>
    <row r="1365" spans="1:21" ht="12.75">
      <c r="A1365"/>
      <c r="B1365"/>
      <c r="F1365" s="35"/>
      <c r="J1365" s="4"/>
      <c r="O1365"/>
      <c r="P1365" s="37"/>
      <c r="U1365"/>
    </row>
    <row r="1366" spans="1:21" ht="12.75">
      <c r="A1366"/>
      <c r="B1366"/>
      <c r="F1366" s="35"/>
      <c r="J1366" s="4"/>
      <c r="O1366"/>
      <c r="P1366" s="37"/>
      <c r="U1366"/>
    </row>
    <row r="1367" spans="1:21" ht="12.75">
      <c r="A1367"/>
      <c r="B1367"/>
      <c r="F1367" s="35"/>
      <c r="J1367" s="4"/>
      <c r="O1367"/>
      <c r="P1367" s="37"/>
      <c r="U1367"/>
    </row>
    <row r="1368" spans="1:21" ht="12.75">
      <c r="A1368"/>
      <c r="B1368"/>
      <c r="F1368" s="35"/>
      <c r="J1368" s="4"/>
      <c r="O1368"/>
      <c r="P1368" s="37"/>
      <c r="U1368"/>
    </row>
    <row r="1369" spans="1:21" ht="12.75">
      <c r="A1369"/>
      <c r="B1369"/>
      <c r="F1369" s="35"/>
      <c r="J1369" s="4"/>
      <c r="O1369"/>
      <c r="P1369" s="37"/>
      <c r="U1369"/>
    </row>
    <row r="1370" spans="1:21" ht="12.75">
      <c r="A1370"/>
      <c r="B1370"/>
      <c r="F1370" s="35"/>
      <c r="J1370" s="4"/>
      <c r="O1370"/>
      <c r="P1370" s="37"/>
      <c r="U1370"/>
    </row>
    <row r="1371" spans="1:21" ht="12.75">
      <c r="A1371"/>
      <c r="B1371"/>
      <c r="F1371" s="35"/>
      <c r="J1371" s="4"/>
      <c r="O1371"/>
      <c r="P1371" s="37"/>
      <c r="U1371"/>
    </row>
    <row r="1372" spans="1:21" ht="12.75">
      <c r="A1372"/>
      <c r="B1372"/>
      <c r="F1372" s="35"/>
      <c r="J1372" s="4"/>
      <c r="O1372"/>
      <c r="P1372" s="37"/>
      <c r="U1372"/>
    </row>
    <row r="1373" spans="1:21" ht="12.75">
      <c r="A1373"/>
      <c r="B1373"/>
      <c r="F1373" s="35"/>
      <c r="J1373" s="4"/>
      <c r="O1373"/>
      <c r="P1373" s="37"/>
      <c r="U1373"/>
    </row>
    <row r="1374" spans="1:21" ht="12.75">
      <c r="A1374"/>
      <c r="B1374"/>
      <c r="F1374" s="35"/>
      <c r="J1374" s="4"/>
      <c r="O1374"/>
      <c r="P1374" s="37"/>
      <c r="U1374"/>
    </row>
    <row r="1375" spans="1:21" ht="12.75">
      <c r="A1375"/>
      <c r="B1375"/>
      <c r="F1375" s="35"/>
      <c r="J1375" s="4"/>
      <c r="O1375"/>
      <c r="P1375" s="37"/>
      <c r="U1375"/>
    </row>
    <row r="1376" spans="1:21" ht="12.75">
      <c r="A1376"/>
      <c r="B1376"/>
      <c r="F1376" s="35"/>
      <c r="J1376" s="4"/>
      <c r="O1376"/>
      <c r="P1376" s="37"/>
      <c r="U1376"/>
    </row>
    <row r="1377" spans="1:21" ht="12.75">
      <c r="A1377"/>
      <c r="B1377"/>
      <c r="F1377" s="35"/>
      <c r="J1377" s="4"/>
      <c r="O1377"/>
      <c r="P1377" s="37"/>
      <c r="U1377"/>
    </row>
    <row r="1378" spans="1:21" ht="12.75">
      <c r="A1378"/>
      <c r="B1378"/>
      <c r="F1378" s="35"/>
      <c r="J1378" s="4"/>
      <c r="O1378"/>
      <c r="P1378" s="37"/>
      <c r="U1378"/>
    </row>
    <row r="1379" spans="1:21" ht="12.75">
      <c r="A1379"/>
      <c r="B1379"/>
      <c r="F1379" s="35"/>
      <c r="J1379" s="4"/>
      <c r="O1379"/>
      <c r="P1379" s="37"/>
      <c r="U1379"/>
    </row>
    <row r="1380" spans="1:21" ht="12.75">
      <c r="A1380"/>
      <c r="B1380"/>
      <c r="F1380" s="35"/>
      <c r="J1380" s="4"/>
      <c r="O1380"/>
      <c r="P1380" s="37"/>
      <c r="U1380"/>
    </row>
    <row r="1381" spans="1:21" ht="12.75">
      <c r="A1381"/>
      <c r="B1381"/>
      <c r="F1381" s="35"/>
      <c r="J1381" s="4"/>
      <c r="O1381"/>
      <c r="P1381" s="37"/>
      <c r="U1381"/>
    </row>
    <row r="1382" spans="1:21" ht="12.75">
      <c r="A1382"/>
      <c r="B1382"/>
      <c r="F1382" s="35"/>
      <c r="J1382" s="4"/>
      <c r="O1382"/>
      <c r="P1382" s="37"/>
      <c r="U1382"/>
    </row>
    <row r="1383" spans="1:21" ht="12.75">
      <c r="A1383"/>
      <c r="B1383"/>
      <c r="F1383" s="35"/>
      <c r="J1383" s="4"/>
      <c r="O1383"/>
      <c r="P1383" s="37"/>
      <c r="U1383"/>
    </row>
    <row r="1384" spans="1:21" ht="12.75">
      <c r="A1384"/>
      <c r="B1384"/>
      <c r="F1384" s="35"/>
      <c r="J1384" s="4"/>
      <c r="O1384"/>
      <c r="P1384" s="37"/>
      <c r="U1384"/>
    </row>
    <row r="1385" spans="1:21" ht="12.75">
      <c r="A1385"/>
      <c r="B1385"/>
      <c r="F1385" s="35"/>
      <c r="J1385" s="4"/>
      <c r="O1385"/>
      <c r="P1385" s="37"/>
      <c r="U1385"/>
    </row>
    <row r="1386" spans="1:21" ht="12.75">
      <c r="A1386"/>
      <c r="B1386"/>
      <c r="F1386" s="35"/>
      <c r="J1386" s="4"/>
      <c r="O1386"/>
      <c r="P1386" s="37"/>
      <c r="U1386"/>
    </row>
    <row r="1387" spans="1:21" ht="12.75">
      <c r="A1387"/>
      <c r="B1387"/>
      <c r="F1387" s="35"/>
      <c r="J1387" s="4"/>
      <c r="O1387"/>
      <c r="P1387" s="37"/>
      <c r="U1387"/>
    </row>
    <row r="1388" spans="1:21" ht="12.75">
      <c r="A1388"/>
      <c r="B1388"/>
      <c r="F1388" s="35"/>
      <c r="J1388" s="4"/>
      <c r="O1388"/>
      <c r="P1388" s="37"/>
      <c r="U1388"/>
    </row>
    <row r="1389" spans="1:21" ht="12.75">
      <c r="A1389"/>
      <c r="B1389"/>
      <c r="F1389" s="35"/>
      <c r="J1389" s="4"/>
      <c r="O1389"/>
      <c r="P1389" s="37"/>
      <c r="U1389"/>
    </row>
    <row r="1390" spans="1:21" ht="12.75">
      <c r="A1390"/>
      <c r="B1390"/>
      <c r="F1390" s="35"/>
      <c r="J1390" s="4"/>
      <c r="O1390"/>
      <c r="P1390" s="37"/>
      <c r="U1390"/>
    </row>
    <row r="1391" spans="1:21" ht="12.75">
      <c r="A1391"/>
      <c r="B1391"/>
      <c r="F1391" s="35"/>
      <c r="J1391" s="4"/>
      <c r="O1391"/>
      <c r="P1391" s="37"/>
      <c r="U1391"/>
    </row>
    <row r="1392" spans="1:21" ht="12.75">
      <c r="A1392"/>
      <c r="B1392"/>
      <c r="F1392" s="35"/>
      <c r="J1392" s="4"/>
      <c r="O1392"/>
      <c r="P1392" s="37"/>
      <c r="U1392"/>
    </row>
    <row r="1393" spans="1:21" ht="12.75">
      <c r="A1393"/>
      <c r="B1393"/>
      <c r="F1393" s="35"/>
      <c r="J1393" s="4"/>
      <c r="O1393"/>
      <c r="P1393" s="37"/>
      <c r="U1393"/>
    </row>
    <row r="1394" spans="1:21" ht="12.75">
      <c r="A1394"/>
      <c r="B1394"/>
      <c r="F1394" s="35"/>
      <c r="J1394" s="4"/>
      <c r="O1394"/>
      <c r="P1394" s="37"/>
      <c r="U1394"/>
    </row>
    <row r="1395" spans="1:21" ht="12.75">
      <c r="A1395"/>
      <c r="B1395"/>
      <c r="F1395" s="35"/>
      <c r="J1395" s="4"/>
      <c r="O1395"/>
      <c r="P1395" s="37"/>
      <c r="U1395"/>
    </row>
    <row r="1396" spans="1:21" ht="12.75">
      <c r="A1396"/>
      <c r="B1396"/>
      <c r="F1396" s="35"/>
      <c r="J1396" s="4"/>
      <c r="O1396"/>
      <c r="P1396" s="37"/>
      <c r="U1396"/>
    </row>
    <row r="1397" spans="1:21" ht="12.75">
      <c r="A1397"/>
      <c r="B1397"/>
      <c r="F1397" s="35"/>
      <c r="J1397" s="4"/>
      <c r="O1397"/>
      <c r="P1397" s="37"/>
      <c r="U1397"/>
    </row>
    <row r="1398" spans="1:21" ht="12.75">
      <c r="A1398"/>
      <c r="B1398"/>
      <c r="F1398" s="35"/>
      <c r="J1398" s="4"/>
      <c r="O1398"/>
      <c r="P1398" s="37"/>
      <c r="U1398"/>
    </row>
    <row r="1399" spans="1:21" ht="12.75">
      <c r="A1399"/>
      <c r="B1399"/>
      <c r="F1399" s="35"/>
      <c r="J1399" s="4"/>
      <c r="O1399"/>
      <c r="P1399" s="37"/>
      <c r="U1399"/>
    </row>
    <row r="1400" spans="1:21" ht="12.75">
      <c r="A1400"/>
      <c r="B1400"/>
      <c r="F1400" s="35"/>
      <c r="J1400" s="4"/>
      <c r="O1400"/>
      <c r="P1400" s="37"/>
      <c r="U1400"/>
    </row>
    <row r="1401" spans="1:21" ht="12.75">
      <c r="A1401"/>
      <c r="B1401"/>
      <c r="F1401" s="35"/>
      <c r="J1401" s="4"/>
      <c r="O1401"/>
      <c r="P1401" s="37"/>
      <c r="U1401"/>
    </row>
    <row r="1402" spans="1:21" ht="12.75">
      <c r="A1402"/>
      <c r="B1402"/>
      <c r="F1402" s="35"/>
      <c r="J1402" s="4"/>
      <c r="O1402"/>
      <c r="P1402" s="37"/>
      <c r="U1402"/>
    </row>
    <row r="1403" spans="1:21" ht="12.75">
      <c r="A1403"/>
      <c r="B1403"/>
      <c r="F1403" s="35"/>
      <c r="J1403" s="4"/>
      <c r="O1403"/>
      <c r="P1403" s="37"/>
      <c r="U1403"/>
    </row>
    <row r="1404" spans="1:21" ht="12.75">
      <c r="A1404"/>
      <c r="B1404"/>
      <c r="F1404" s="35"/>
      <c r="J1404" s="4"/>
      <c r="O1404"/>
      <c r="P1404" s="37"/>
      <c r="U1404"/>
    </row>
    <row r="1405" spans="1:21" ht="12.75">
      <c r="A1405"/>
      <c r="B1405"/>
      <c r="F1405" s="35"/>
      <c r="J1405" s="4"/>
      <c r="O1405"/>
      <c r="P1405" s="37"/>
      <c r="U1405"/>
    </row>
    <row r="1406" spans="1:21" ht="12.75">
      <c r="A1406"/>
      <c r="B1406"/>
      <c r="F1406" s="35"/>
      <c r="J1406" s="4"/>
      <c r="O1406"/>
      <c r="P1406" s="37"/>
      <c r="U1406"/>
    </row>
    <row r="1407" spans="1:21" ht="12.75">
      <c r="A1407"/>
      <c r="B1407"/>
      <c r="F1407" s="35"/>
      <c r="J1407" s="4"/>
      <c r="O1407"/>
      <c r="P1407" s="37"/>
      <c r="U1407"/>
    </row>
    <row r="1408" spans="1:21" ht="12.75">
      <c r="A1408"/>
      <c r="B1408"/>
      <c r="F1408" s="35"/>
      <c r="J1408" s="4"/>
      <c r="O1408"/>
      <c r="P1408" s="37"/>
      <c r="U1408"/>
    </row>
    <row r="1409" spans="1:21" ht="12.75">
      <c r="A1409"/>
      <c r="B1409"/>
      <c r="F1409" s="35"/>
      <c r="J1409" s="4"/>
      <c r="O1409"/>
      <c r="P1409" s="37"/>
      <c r="U1409"/>
    </row>
    <row r="1410" spans="1:21" ht="12.75">
      <c r="A1410"/>
      <c r="B1410"/>
      <c r="F1410" s="35"/>
      <c r="J1410" s="4"/>
      <c r="O1410"/>
      <c r="P1410" s="37"/>
      <c r="U1410"/>
    </row>
    <row r="1411" spans="1:21" ht="12.75">
      <c r="A1411"/>
      <c r="B1411"/>
      <c r="F1411" s="35"/>
      <c r="J1411" s="4"/>
      <c r="O1411"/>
      <c r="P1411" s="37"/>
      <c r="U1411"/>
    </row>
    <row r="1412" spans="1:21" ht="12.75">
      <c r="A1412"/>
      <c r="B1412"/>
      <c r="F1412" s="35"/>
      <c r="J1412" s="4"/>
      <c r="O1412"/>
      <c r="P1412" s="37"/>
      <c r="U1412"/>
    </row>
    <row r="1413" spans="1:21" ht="12.75">
      <c r="A1413"/>
      <c r="B1413"/>
      <c r="F1413" s="35"/>
      <c r="J1413" s="4"/>
      <c r="O1413"/>
      <c r="P1413" s="37"/>
      <c r="U1413"/>
    </row>
    <row r="1414" spans="1:21" ht="12.75">
      <c r="A1414"/>
      <c r="B1414"/>
      <c r="F1414" s="35"/>
      <c r="J1414" s="4"/>
      <c r="O1414"/>
      <c r="P1414" s="37"/>
      <c r="U1414"/>
    </row>
    <row r="1415" spans="1:21" ht="12.75">
      <c r="A1415"/>
      <c r="B1415"/>
      <c r="F1415" s="35"/>
      <c r="J1415" s="4"/>
      <c r="O1415"/>
      <c r="P1415" s="37"/>
      <c r="U1415"/>
    </row>
    <row r="1416" spans="1:21" ht="12.75">
      <c r="A1416"/>
      <c r="B1416"/>
      <c r="F1416" s="35"/>
      <c r="J1416" s="4"/>
      <c r="O1416"/>
      <c r="P1416" s="37"/>
      <c r="U1416"/>
    </row>
    <row r="1417" spans="1:21" ht="12.75">
      <c r="A1417"/>
      <c r="B1417"/>
      <c r="F1417" s="35"/>
      <c r="J1417" s="4"/>
      <c r="O1417"/>
      <c r="P1417" s="37"/>
      <c r="U1417"/>
    </row>
    <row r="1418" spans="1:21" ht="12.75">
      <c r="A1418"/>
      <c r="B1418"/>
      <c r="F1418" s="35"/>
      <c r="J1418" s="4"/>
      <c r="O1418"/>
      <c r="P1418" s="37"/>
      <c r="U1418"/>
    </row>
    <row r="1419" spans="1:21" ht="12.75">
      <c r="A1419"/>
      <c r="B1419"/>
      <c r="F1419" s="35"/>
      <c r="J1419" s="4"/>
      <c r="O1419"/>
      <c r="P1419" s="37"/>
      <c r="U1419"/>
    </row>
    <row r="1420" spans="1:21" ht="12.75">
      <c r="A1420"/>
      <c r="B1420"/>
      <c r="F1420" s="35"/>
      <c r="J1420" s="4"/>
      <c r="O1420"/>
      <c r="P1420" s="37"/>
      <c r="U1420"/>
    </row>
    <row r="1421" spans="1:21" ht="12.75">
      <c r="A1421"/>
      <c r="B1421"/>
      <c r="F1421" s="35"/>
      <c r="J1421" s="4"/>
      <c r="O1421"/>
      <c r="P1421" s="37"/>
      <c r="U1421"/>
    </row>
    <row r="1422" spans="1:21" ht="12.75">
      <c r="A1422"/>
      <c r="B1422"/>
      <c r="F1422" s="35"/>
      <c r="J1422" s="4"/>
      <c r="O1422"/>
      <c r="P1422" s="37"/>
      <c r="U1422"/>
    </row>
    <row r="1423" spans="1:21" ht="12.75">
      <c r="A1423"/>
      <c r="B1423"/>
      <c r="F1423" s="35"/>
      <c r="J1423" s="4"/>
      <c r="O1423"/>
      <c r="P1423" s="37"/>
      <c r="U1423"/>
    </row>
    <row r="1424" spans="1:21" ht="12.75">
      <c r="A1424"/>
      <c r="B1424"/>
      <c r="F1424" s="35"/>
      <c r="J1424" s="4"/>
      <c r="O1424"/>
      <c r="P1424" s="37"/>
      <c r="U1424"/>
    </row>
    <row r="1425" spans="1:21" ht="12.75">
      <c r="A1425"/>
      <c r="B1425"/>
      <c r="F1425" s="35"/>
      <c r="J1425" s="4"/>
      <c r="O1425"/>
      <c r="P1425" s="37"/>
      <c r="U1425"/>
    </row>
    <row r="1426" spans="1:21" ht="12.75">
      <c r="A1426"/>
      <c r="B1426"/>
      <c r="F1426" s="35"/>
      <c r="J1426" s="4"/>
      <c r="O1426"/>
      <c r="P1426" s="37"/>
      <c r="U1426"/>
    </row>
    <row r="1427" spans="1:21" ht="12.75">
      <c r="A1427"/>
      <c r="B1427"/>
      <c r="F1427" s="35"/>
      <c r="J1427" s="4"/>
      <c r="O1427"/>
      <c r="P1427" s="37"/>
      <c r="U1427"/>
    </row>
    <row r="1428" spans="1:21" ht="12.75">
      <c r="A1428"/>
      <c r="B1428"/>
      <c r="F1428" s="35"/>
      <c r="J1428" s="4"/>
      <c r="O1428"/>
      <c r="P1428" s="37"/>
      <c r="U1428"/>
    </row>
    <row r="1429" spans="1:21" ht="12.75">
      <c r="A1429"/>
      <c r="B1429"/>
      <c r="F1429" s="35"/>
      <c r="J1429" s="4"/>
      <c r="O1429"/>
      <c r="P1429" s="37"/>
      <c r="U1429"/>
    </row>
    <row r="1430" spans="1:21" ht="12.75">
      <c r="A1430"/>
      <c r="B1430"/>
      <c r="F1430" s="35"/>
      <c r="J1430" s="4"/>
      <c r="O1430"/>
      <c r="P1430" s="37"/>
      <c r="U1430"/>
    </row>
    <row r="1431" spans="1:21" ht="12.75">
      <c r="A1431"/>
      <c r="B1431"/>
      <c r="F1431" s="35"/>
      <c r="J1431" s="4"/>
      <c r="O1431"/>
      <c r="P1431" s="37"/>
      <c r="U1431"/>
    </row>
    <row r="1432" spans="1:21" ht="12.75">
      <c r="A1432"/>
      <c r="B1432"/>
      <c r="F1432" s="35"/>
      <c r="J1432" s="4"/>
      <c r="O1432"/>
      <c r="P1432" s="37"/>
      <c r="U1432"/>
    </row>
    <row r="1433" spans="1:21" ht="12.75">
      <c r="A1433"/>
      <c r="B1433"/>
      <c r="F1433" s="35"/>
      <c r="J1433" s="4"/>
      <c r="O1433"/>
      <c r="P1433" s="37"/>
      <c r="U1433"/>
    </row>
    <row r="1434" spans="1:21" ht="12.75">
      <c r="A1434"/>
      <c r="B1434"/>
      <c r="F1434" s="35"/>
      <c r="J1434" s="4"/>
      <c r="O1434"/>
      <c r="P1434" s="37"/>
      <c r="U1434"/>
    </row>
    <row r="1435" spans="1:21" ht="12.75">
      <c r="A1435"/>
      <c r="B1435"/>
      <c r="F1435" s="35"/>
      <c r="J1435" s="4"/>
      <c r="O1435"/>
      <c r="P1435" s="37"/>
      <c r="U1435"/>
    </row>
    <row r="1436" spans="1:21" ht="12.75">
      <c r="A1436"/>
      <c r="B1436"/>
      <c r="F1436" s="35"/>
      <c r="J1436" s="4"/>
      <c r="O1436"/>
      <c r="P1436" s="37"/>
      <c r="U1436"/>
    </row>
    <row r="1437" spans="1:21" ht="12.75">
      <c r="A1437"/>
      <c r="B1437"/>
      <c r="F1437" s="35"/>
      <c r="J1437" s="4"/>
      <c r="O1437"/>
      <c r="P1437" s="37"/>
      <c r="U1437"/>
    </row>
    <row r="1438" spans="1:21" ht="12.75">
      <c r="A1438"/>
      <c r="B1438"/>
      <c r="F1438" s="35"/>
      <c r="J1438" s="4"/>
      <c r="O1438"/>
      <c r="P1438" s="37"/>
      <c r="U1438"/>
    </row>
    <row r="1439" spans="1:21" ht="12.75">
      <c r="A1439"/>
      <c r="B1439"/>
      <c r="F1439" s="35"/>
      <c r="J1439" s="4"/>
      <c r="O1439"/>
      <c r="P1439" s="37"/>
      <c r="U1439"/>
    </row>
    <row r="1440" spans="1:21" ht="12.75">
      <c r="A1440"/>
      <c r="B1440"/>
      <c r="F1440" s="35"/>
      <c r="J1440" s="4"/>
      <c r="O1440"/>
      <c r="P1440" s="37"/>
      <c r="U1440"/>
    </row>
    <row r="1441" spans="1:21" ht="12.75">
      <c r="A1441"/>
      <c r="B1441"/>
      <c r="F1441" s="35"/>
      <c r="J1441" s="4"/>
      <c r="O1441"/>
      <c r="P1441" s="37"/>
      <c r="U1441"/>
    </row>
    <row r="1442" spans="1:21" ht="12.75">
      <c r="A1442"/>
      <c r="B1442"/>
      <c r="F1442" s="35"/>
      <c r="J1442" s="4"/>
      <c r="O1442"/>
      <c r="P1442" s="37"/>
      <c r="U1442"/>
    </row>
    <row r="1443" spans="1:21" ht="12.75">
      <c r="A1443"/>
      <c r="B1443"/>
      <c r="F1443" s="35"/>
      <c r="J1443" s="4"/>
      <c r="O1443"/>
      <c r="P1443" s="37"/>
      <c r="U1443"/>
    </row>
    <row r="1444" spans="1:21" ht="12.75">
      <c r="A1444"/>
      <c r="B1444"/>
      <c r="F1444" s="35"/>
      <c r="J1444" s="4"/>
      <c r="O1444"/>
      <c r="P1444" s="37"/>
      <c r="U1444"/>
    </row>
    <row r="1445" spans="1:21" ht="12.75">
      <c r="A1445"/>
      <c r="B1445"/>
      <c r="F1445" s="35"/>
      <c r="J1445" s="4"/>
      <c r="O1445"/>
      <c r="P1445" s="37"/>
      <c r="U1445"/>
    </row>
    <row r="1446" spans="1:21" ht="12.75">
      <c r="A1446"/>
      <c r="B1446"/>
      <c r="F1446" s="35"/>
      <c r="J1446" s="4"/>
      <c r="O1446"/>
      <c r="P1446" s="37"/>
      <c r="U1446"/>
    </row>
    <row r="1447" spans="1:21" ht="12.75">
      <c r="A1447"/>
      <c r="B1447"/>
      <c r="F1447" s="35"/>
      <c r="J1447" s="4"/>
      <c r="O1447"/>
      <c r="P1447" s="37"/>
      <c r="U1447"/>
    </row>
    <row r="1448" spans="1:21" ht="12.75">
      <c r="A1448"/>
      <c r="B1448"/>
      <c r="F1448" s="35"/>
      <c r="J1448" s="4"/>
      <c r="O1448"/>
      <c r="P1448" s="37"/>
      <c r="U1448"/>
    </row>
    <row r="1449" spans="1:21" ht="12.75">
      <c r="A1449"/>
      <c r="B1449"/>
      <c r="F1449" s="35"/>
      <c r="J1449" s="4"/>
      <c r="O1449"/>
      <c r="P1449" s="37"/>
      <c r="U1449"/>
    </row>
    <row r="1450" spans="1:21" ht="12.75">
      <c r="A1450"/>
      <c r="B1450"/>
      <c r="F1450" s="35"/>
      <c r="J1450" s="4"/>
      <c r="O1450"/>
      <c r="P1450" s="37"/>
      <c r="U1450"/>
    </row>
    <row r="1451" spans="1:21" ht="12.75">
      <c r="A1451"/>
      <c r="B1451"/>
      <c r="F1451" s="35"/>
      <c r="J1451" s="4"/>
      <c r="O1451"/>
      <c r="P1451" s="37"/>
      <c r="U1451"/>
    </row>
    <row r="1452" spans="1:21" ht="12.75">
      <c r="A1452"/>
      <c r="B1452"/>
      <c r="F1452" s="35"/>
      <c r="J1452" s="4"/>
      <c r="O1452"/>
      <c r="P1452" s="37"/>
      <c r="U1452"/>
    </row>
    <row r="1453" spans="1:21" ht="12.75">
      <c r="A1453"/>
      <c r="B1453"/>
      <c r="F1453" s="35"/>
      <c r="J1453" s="4"/>
      <c r="O1453"/>
      <c r="P1453" s="37"/>
      <c r="U1453"/>
    </row>
    <row r="1454" spans="1:21" ht="12.75">
      <c r="A1454"/>
      <c r="B1454"/>
      <c r="F1454" s="35"/>
      <c r="J1454" s="4"/>
      <c r="O1454"/>
      <c r="P1454" s="37"/>
      <c r="U1454"/>
    </row>
    <row r="1455" spans="1:21" ht="12.75">
      <c r="A1455"/>
      <c r="B1455"/>
      <c r="F1455" s="35"/>
      <c r="J1455" s="4"/>
      <c r="O1455"/>
      <c r="P1455" s="37"/>
      <c r="U1455"/>
    </row>
    <row r="1456" spans="1:21" ht="12.75">
      <c r="A1456"/>
      <c r="B1456"/>
      <c r="F1456" s="35"/>
      <c r="J1456" s="4"/>
      <c r="O1456"/>
      <c r="P1456" s="37"/>
      <c r="U1456"/>
    </row>
    <row r="1457" spans="1:21" ht="12.75">
      <c r="A1457"/>
      <c r="B1457"/>
      <c r="F1457" s="35"/>
      <c r="J1457" s="4"/>
      <c r="O1457"/>
      <c r="P1457" s="37"/>
      <c r="U1457"/>
    </row>
    <row r="1458" spans="1:21" ht="12.75">
      <c r="A1458"/>
      <c r="B1458"/>
      <c r="F1458" s="35"/>
      <c r="J1458" s="4"/>
      <c r="O1458"/>
      <c r="P1458" s="37"/>
      <c r="U1458"/>
    </row>
    <row r="1459" spans="1:21" ht="12.75">
      <c r="A1459"/>
      <c r="B1459"/>
      <c r="F1459" s="35"/>
      <c r="J1459" s="4"/>
      <c r="O1459"/>
      <c r="P1459" s="37"/>
      <c r="U1459"/>
    </row>
    <row r="1460" spans="1:21" ht="12.75">
      <c r="A1460"/>
      <c r="B1460"/>
      <c r="F1460" s="35"/>
      <c r="J1460" s="4"/>
      <c r="O1460"/>
      <c r="P1460" s="37"/>
      <c r="U1460"/>
    </row>
    <row r="1461" spans="1:21" ht="12.75">
      <c r="A1461"/>
      <c r="B1461"/>
      <c r="F1461" s="35"/>
      <c r="J1461" s="4"/>
      <c r="O1461"/>
      <c r="P1461" s="37"/>
      <c r="U1461"/>
    </row>
    <row r="1462" spans="1:21" ht="12.75">
      <c r="A1462"/>
      <c r="B1462"/>
      <c r="F1462" s="35"/>
      <c r="J1462" s="4"/>
      <c r="O1462"/>
      <c r="P1462" s="37"/>
      <c r="U1462"/>
    </row>
    <row r="1463" spans="1:21" ht="12.75">
      <c r="A1463"/>
      <c r="B1463"/>
      <c r="F1463" s="35"/>
      <c r="J1463" s="4"/>
      <c r="O1463"/>
      <c r="P1463" s="37"/>
      <c r="U1463"/>
    </row>
    <row r="1464" spans="1:21" ht="12.75">
      <c r="A1464"/>
      <c r="B1464"/>
      <c r="F1464" s="35"/>
      <c r="J1464" s="4"/>
      <c r="O1464"/>
      <c r="P1464" s="37"/>
      <c r="U1464"/>
    </row>
    <row r="1465" spans="1:21" ht="12.75">
      <c r="A1465"/>
      <c r="B1465"/>
      <c r="F1465" s="35"/>
      <c r="J1465" s="4"/>
      <c r="O1465"/>
      <c r="P1465" s="37"/>
      <c r="U1465"/>
    </row>
    <row r="1466" spans="1:21" ht="12.75">
      <c r="A1466"/>
      <c r="B1466"/>
      <c r="F1466" s="35"/>
      <c r="J1466" s="4"/>
      <c r="O1466"/>
      <c r="P1466" s="37"/>
      <c r="U1466"/>
    </row>
    <row r="1467" spans="1:21" ht="12.75">
      <c r="A1467"/>
      <c r="B1467"/>
      <c r="F1467" s="35"/>
      <c r="J1467" s="4"/>
      <c r="O1467"/>
      <c r="P1467" s="37"/>
      <c r="U1467"/>
    </row>
    <row r="1468" spans="1:21" ht="12.75">
      <c r="A1468"/>
      <c r="B1468"/>
      <c r="F1468" s="35"/>
      <c r="J1468" s="4"/>
      <c r="O1468"/>
      <c r="P1468" s="37"/>
      <c r="U1468"/>
    </row>
    <row r="1469" spans="1:21" ht="12.75">
      <c r="A1469"/>
      <c r="B1469"/>
      <c r="F1469" s="35"/>
      <c r="J1469" s="4"/>
      <c r="O1469"/>
      <c r="P1469" s="37"/>
      <c r="U1469"/>
    </row>
    <row r="1470" spans="1:21" ht="12.75">
      <c r="A1470"/>
      <c r="B1470"/>
      <c r="F1470" s="35"/>
      <c r="J1470" s="4"/>
      <c r="O1470"/>
      <c r="P1470" s="37"/>
      <c r="U1470"/>
    </row>
    <row r="1471" spans="1:21" ht="12.75">
      <c r="A1471"/>
      <c r="B1471"/>
      <c r="F1471" s="35"/>
      <c r="J1471" s="4"/>
      <c r="O1471"/>
      <c r="P1471" s="37"/>
      <c r="U1471"/>
    </row>
    <row r="1472" spans="1:21" ht="12.75">
      <c r="A1472"/>
      <c r="B1472"/>
      <c r="F1472" s="35"/>
      <c r="J1472" s="4"/>
      <c r="O1472"/>
      <c r="P1472" s="37"/>
      <c r="U1472"/>
    </row>
    <row r="1473" spans="1:21" ht="12.75">
      <c r="A1473"/>
      <c r="B1473"/>
      <c r="F1473" s="35"/>
      <c r="J1473" s="4"/>
      <c r="O1473"/>
      <c r="P1473" s="37"/>
      <c r="U1473"/>
    </row>
    <row r="1474" spans="1:21" ht="12.75">
      <c r="A1474"/>
      <c r="B1474"/>
      <c r="F1474" s="35"/>
      <c r="J1474" s="4"/>
      <c r="O1474"/>
      <c r="P1474" s="37"/>
      <c r="U1474"/>
    </row>
    <row r="1475" spans="1:21" ht="12.75">
      <c r="A1475"/>
      <c r="B1475"/>
      <c r="F1475" s="35"/>
      <c r="J1475" s="4"/>
      <c r="O1475"/>
      <c r="P1475" s="37"/>
      <c r="U1475"/>
    </row>
    <row r="1476" spans="1:21" ht="12.75">
      <c r="A1476"/>
      <c r="B1476"/>
      <c r="F1476" s="35"/>
      <c r="J1476" s="4"/>
      <c r="O1476"/>
      <c r="P1476" s="37"/>
      <c r="U1476"/>
    </row>
    <row r="1477" spans="1:21" ht="12.75">
      <c r="A1477"/>
      <c r="B1477"/>
      <c r="F1477" s="35"/>
      <c r="J1477" s="4"/>
      <c r="O1477"/>
      <c r="P1477" s="37"/>
      <c r="U1477"/>
    </row>
    <row r="1478" spans="1:21" ht="12.75">
      <c r="A1478"/>
      <c r="B1478"/>
      <c r="F1478" s="35"/>
      <c r="J1478" s="4"/>
      <c r="O1478"/>
      <c r="P1478" s="37"/>
      <c r="U1478"/>
    </row>
    <row r="1479" spans="1:21" ht="12.75">
      <c r="A1479"/>
      <c r="B1479"/>
      <c r="F1479" s="35"/>
      <c r="J1479" s="4"/>
      <c r="O1479"/>
      <c r="P1479" s="37"/>
      <c r="U1479"/>
    </row>
    <row r="1480" spans="1:21" ht="12.75">
      <c r="A1480"/>
      <c r="B1480"/>
      <c r="F1480" s="35"/>
      <c r="J1480" s="4"/>
      <c r="O1480"/>
      <c r="P1480" s="37"/>
      <c r="U1480"/>
    </row>
    <row r="1481" spans="1:21" ht="12.75">
      <c r="A1481"/>
      <c r="B1481"/>
      <c r="F1481" s="35"/>
      <c r="J1481" s="4"/>
      <c r="O1481"/>
      <c r="P1481" s="37"/>
      <c r="U1481"/>
    </row>
    <row r="1482" spans="1:21" ht="12.75">
      <c r="A1482"/>
      <c r="B1482"/>
      <c r="F1482" s="35"/>
      <c r="J1482" s="4"/>
      <c r="O1482"/>
      <c r="P1482" s="37"/>
      <c r="U1482"/>
    </row>
    <row r="1483" spans="1:21" ht="12.75">
      <c r="A1483"/>
      <c r="B1483"/>
      <c r="F1483" s="35"/>
      <c r="J1483" s="4"/>
      <c r="O1483"/>
      <c r="P1483" s="37"/>
      <c r="U1483"/>
    </row>
    <row r="1484" spans="1:21" ht="12.75">
      <c r="A1484"/>
      <c r="B1484"/>
      <c r="F1484" s="35"/>
      <c r="J1484" s="4"/>
      <c r="O1484"/>
      <c r="P1484" s="37"/>
      <c r="U1484"/>
    </row>
    <row r="1485" spans="1:21" ht="12.75">
      <c r="A1485"/>
      <c r="B1485"/>
      <c r="F1485" s="35"/>
      <c r="J1485" s="4"/>
      <c r="O1485"/>
      <c r="P1485" s="37"/>
      <c r="U1485"/>
    </row>
    <row r="1486" spans="1:21" ht="12.75">
      <c r="A1486"/>
      <c r="B1486"/>
      <c r="F1486" s="35"/>
      <c r="J1486" s="4"/>
      <c r="O1486"/>
      <c r="P1486" s="37"/>
      <c r="U1486"/>
    </row>
    <row r="1487" spans="1:21" ht="12.75">
      <c r="A1487"/>
      <c r="B1487"/>
      <c r="F1487" s="35"/>
      <c r="J1487" s="4"/>
      <c r="O1487"/>
      <c r="P1487" s="37"/>
      <c r="U1487"/>
    </row>
    <row r="1488" spans="1:21" ht="12.75">
      <c r="A1488"/>
      <c r="B1488"/>
      <c r="F1488" s="35"/>
      <c r="J1488" s="4"/>
      <c r="O1488"/>
      <c r="P1488" s="37"/>
      <c r="U1488"/>
    </row>
    <row r="1489" spans="1:21" ht="12.75">
      <c r="A1489"/>
      <c r="B1489"/>
      <c r="F1489" s="35"/>
      <c r="J1489" s="4"/>
      <c r="O1489"/>
      <c r="P1489" s="37"/>
      <c r="U1489"/>
    </row>
    <row r="1490" spans="1:21" ht="12.75">
      <c r="A1490"/>
      <c r="B1490"/>
      <c r="F1490" s="35"/>
      <c r="J1490" s="4"/>
      <c r="O1490"/>
      <c r="P1490" s="37"/>
      <c r="U1490"/>
    </row>
    <row r="1491" spans="1:21" ht="12.75">
      <c r="A1491"/>
      <c r="B1491"/>
      <c r="F1491" s="35"/>
      <c r="J1491" s="4"/>
      <c r="O1491"/>
      <c r="P1491" s="37"/>
      <c r="U1491"/>
    </row>
    <row r="1492" spans="1:21" ht="12.75">
      <c r="A1492"/>
      <c r="B1492"/>
      <c r="F1492" s="35"/>
      <c r="J1492" s="4"/>
      <c r="O1492"/>
      <c r="P1492" s="37"/>
      <c r="U1492"/>
    </row>
    <row r="1493" spans="1:21" ht="12.75">
      <c r="A1493"/>
      <c r="B1493"/>
      <c r="F1493" s="35"/>
      <c r="J1493" s="4"/>
      <c r="O1493"/>
      <c r="P1493" s="37"/>
      <c r="U1493"/>
    </row>
    <row r="1494" spans="1:21" ht="12.75">
      <c r="A1494"/>
      <c r="B1494"/>
      <c r="F1494" s="35"/>
      <c r="J1494" s="4"/>
      <c r="O1494"/>
      <c r="P1494" s="37"/>
      <c r="U1494"/>
    </row>
    <row r="1495" spans="1:21" ht="12.75">
      <c r="A1495"/>
      <c r="B1495"/>
      <c r="F1495" s="35"/>
      <c r="J1495" s="4"/>
      <c r="O1495"/>
      <c r="P1495" s="37"/>
      <c r="U1495"/>
    </row>
    <row r="1496" spans="1:21" ht="12.75">
      <c r="A1496"/>
      <c r="B1496"/>
      <c r="F1496" s="35"/>
      <c r="J1496" s="4"/>
      <c r="O1496"/>
      <c r="P1496" s="37"/>
      <c r="U1496"/>
    </row>
    <row r="1497" spans="1:21" ht="12.75">
      <c r="A1497"/>
      <c r="B1497"/>
      <c r="F1497" s="35"/>
      <c r="J1497" s="4"/>
      <c r="O1497"/>
      <c r="P1497" s="37"/>
      <c r="U1497"/>
    </row>
    <row r="1498" spans="1:21" ht="12.75">
      <c r="A1498"/>
      <c r="B1498"/>
      <c r="F1498" s="35"/>
      <c r="J1498" s="4"/>
      <c r="O1498"/>
      <c r="P1498" s="37"/>
      <c r="U1498"/>
    </row>
    <row r="1499" spans="1:21" ht="12.75">
      <c r="A1499"/>
      <c r="B1499"/>
      <c r="F1499" s="35"/>
      <c r="J1499" s="4"/>
      <c r="O1499"/>
      <c r="P1499" s="37"/>
      <c r="U1499"/>
    </row>
    <row r="1500" spans="1:21" ht="12.75">
      <c r="A1500"/>
      <c r="B1500"/>
      <c r="F1500" s="35"/>
      <c r="J1500" s="4"/>
      <c r="O1500"/>
      <c r="P1500" s="37"/>
      <c r="U1500"/>
    </row>
    <row r="1501" spans="1:21" ht="12.75">
      <c r="A1501"/>
      <c r="B1501"/>
      <c r="F1501" s="35"/>
      <c r="J1501" s="4"/>
      <c r="O1501"/>
      <c r="P1501" s="37"/>
      <c r="U1501"/>
    </row>
    <row r="1502" spans="1:21" ht="12.75">
      <c r="A1502"/>
      <c r="B1502"/>
      <c r="F1502" s="35"/>
      <c r="J1502" s="4"/>
      <c r="O1502"/>
      <c r="P1502" s="37"/>
      <c r="U1502"/>
    </row>
    <row r="1503" spans="1:21" ht="12.75">
      <c r="A1503"/>
      <c r="B1503"/>
      <c r="F1503" s="35"/>
      <c r="J1503" s="4"/>
      <c r="O1503"/>
      <c r="P1503" s="37"/>
      <c r="U1503"/>
    </row>
    <row r="1504" spans="1:21" ht="12.75">
      <c r="A1504"/>
      <c r="B1504"/>
      <c r="F1504" s="35"/>
      <c r="J1504" s="4"/>
      <c r="O1504"/>
      <c r="P1504" s="37"/>
      <c r="U1504"/>
    </row>
    <row r="1505" spans="1:21" ht="12.75">
      <c r="A1505"/>
      <c r="B1505"/>
      <c r="F1505" s="35"/>
      <c r="J1505" s="4"/>
      <c r="O1505"/>
      <c r="P1505" s="37"/>
      <c r="U1505"/>
    </row>
    <row r="1506" spans="1:21" ht="12.75">
      <c r="A1506"/>
      <c r="B1506"/>
      <c r="F1506" s="35"/>
      <c r="J1506" s="4"/>
      <c r="O1506"/>
      <c r="P1506" s="37"/>
      <c r="U1506"/>
    </row>
    <row r="1507" spans="1:21" ht="12.75">
      <c r="A1507"/>
      <c r="B1507"/>
      <c r="F1507" s="35"/>
      <c r="J1507" s="4"/>
      <c r="O1507"/>
      <c r="P1507" s="37"/>
      <c r="U1507"/>
    </row>
    <row r="1508" spans="1:21" ht="12.75">
      <c r="A1508"/>
      <c r="B1508"/>
      <c r="F1508" s="35"/>
      <c r="J1508" s="4"/>
      <c r="O1508"/>
      <c r="P1508" s="37"/>
      <c r="U1508"/>
    </row>
    <row r="1509" spans="1:21" ht="12.75">
      <c r="A1509"/>
      <c r="B1509"/>
      <c r="F1509" s="35"/>
      <c r="J1509" s="4"/>
      <c r="O1509"/>
      <c r="P1509" s="37"/>
      <c r="U1509"/>
    </row>
    <row r="1510" spans="1:21" ht="12.75">
      <c r="A1510"/>
      <c r="B1510"/>
      <c r="F1510" s="35"/>
      <c r="J1510" s="4"/>
      <c r="O1510"/>
      <c r="P1510" s="37"/>
      <c r="U1510"/>
    </row>
    <row r="1511" spans="1:21" ht="12.75">
      <c r="A1511"/>
      <c r="B1511"/>
      <c r="F1511" s="35"/>
      <c r="J1511" s="4"/>
      <c r="O1511"/>
      <c r="P1511" s="37"/>
      <c r="U1511"/>
    </row>
    <row r="1512" spans="1:21" ht="12.75">
      <c r="A1512"/>
      <c r="B1512"/>
      <c r="F1512" s="35"/>
      <c r="J1512" s="4"/>
      <c r="O1512"/>
      <c r="P1512" s="37"/>
      <c r="U1512"/>
    </row>
    <row r="1513" spans="1:21" ht="12.75">
      <c r="A1513"/>
      <c r="B1513"/>
      <c r="F1513" s="35"/>
      <c r="J1513" s="4"/>
      <c r="O1513"/>
      <c r="P1513" s="37"/>
      <c r="U1513"/>
    </row>
    <row r="1514" spans="1:21" ht="12.75">
      <c r="A1514"/>
      <c r="B1514"/>
      <c r="F1514" s="35"/>
      <c r="J1514" s="4"/>
      <c r="O1514"/>
      <c r="P1514" s="37"/>
      <c r="U1514"/>
    </row>
    <row r="1515" spans="1:21" ht="12.75">
      <c r="A1515"/>
      <c r="B1515"/>
      <c r="F1515" s="35"/>
      <c r="J1515" s="4"/>
      <c r="O1515"/>
      <c r="P1515" s="37"/>
      <c r="U1515"/>
    </row>
    <row r="1516" spans="1:21" ht="12.75">
      <c r="A1516"/>
      <c r="B1516"/>
      <c r="F1516" s="35"/>
      <c r="J1516" s="4"/>
      <c r="O1516"/>
      <c r="P1516" s="37"/>
      <c r="U1516"/>
    </row>
    <row r="1517" spans="1:21" ht="12.75">
      <c r="A1517"/>
      <c r="B1517"/>
      <c r="F1517" s="35"/>
      <c r="J1517" s="4"/>
      <c r="O1517"/>
      <c r="P1517" s="37"/>
      <c r="U1517"/>
    </row>
    <row r="1518" spans="1:21" ht="12.75">
      <c r="A1518"/>
      <c r="B1518"/>
      <c r="F1518" s="35"/>
      <c r="J1518" s="4"/>
      <c r="O1518"/>
      <c r="P1518" s="37"/>
      <c r="U1518"/>
    </row>
    <row r="1519" spans="1:21" ht="12.75">
      <c r="A1519"/>
      <c r="B1519"/>
      <c r="F1519" s="35"/>
      <c r="J1519" s="4"/>
      <c r="O1519"/>
      <c r="P1519" s="37"/>
      <c r="U1519"/>
    </row>
    <row r="1520" spans="1:21" ht="12.75">
      <c r="A1520"/>
      <c r="B1520"/>
      <c r="F1520" s="35"/>
      <c r="J1520" s="4"/>
      <c r="O1520"/>
      <c r="P1520" s="37"/>
      <c r="U1520"/>
    </row>
    <row r="1521" spans="1:21" ht="12.75">
      <c r="A1521"/>
      <c r="B1521"/>
      <c r="F1521" s="35"/>
      <c r="J1521" s="4"/>
      <c r="O1521"/>
      <c r="P1521" s="37"/>
      <c r="U1521"/>
    </row>
    <row r="1522" spans="1:21" ht="12.75">
      <c r="A1522"/>
      <c r="B1522"/>
      <c r="F1522" s="35"/>
      <c r="J1522" s="4"/>
      <c r="O1522"/>
      <c r="P1522" s="37"/>
      <c r="U1522"/>
    </row>
    <row r="1523" spans="1:21" ht="12.75">
      <c r="A1523"/>
      <c r="B1523"/>
      <c r="F1523" s="35"/>
      <c r="J1523" s="4"/>
      <c r="O1523"/>
      <c r="P1523" s="37"/>
      <c r="U1523"/>
    </row>
    <row r="1524" spans="1:21" ht="12.75">
      <c r="A1524"/>
      <c r="B1524"/>
      <c r="F1524" s="35"/>
      <c r="J1524" s="4"/>
      <c r="O1524"/>
      <c r="P1524" s="37"/>
      <c r="U1524"/>
    </row>
    <row r="1525" spans="1:21" ht="12.75">
      <c r="A1525"/>
      <c r="B1525"/>
      <c r="F1525" s="35"/>
      <c r="J1525" s="4"/>
      <c r="O1525"/>
      <c r="P1525" s="37"/>
      <c r="U1525"/>
    </row>
    <row r="1526" spans="1:21" ht="12.75">
      <c r="A1526"/>
      <c r="B1526"/>
      <c r="F1526" s="35"/>
      <c r="J1526" s="4"/>
      <c r="O1526"/>
      <c r="P1526" s="37"/>
      <c r="U1526"/>
    </row>
    <row r="1527" spans="1:21" ht="12.75">
      <c r="A1527"/>
      <c r="B1527"/>
      <c r="F1527" s="35"/>
      <c r="J1527" s="4"/>
      <c r="O1527"/>
      <c r="P1527" s="37"/>
      <c r="U1527"/>
    </row>
    <row r="1528" spans="1:21" ht="12.75">
      <c r="A1528"/>
      <c r="B1528"/>
      <c r="F1528" s="35"/>
      <c r="J1528" s="4"/>
      <c r="O1528"/>
      <c r="P1528" s="37"/>
      <c r="U1528"/>
    </row>
    <row r="1529" spans="1:21" ht="12.75">
      <c r="A1529"/>
      <c r="B1529"/>
      <c r="F1529" s="35"/>
      <c r="J1529" s="4"/>
      <c r="O1529"/>
      <c r="P1529" s="37"/>
      <c r="U1529"/>
    </row>
    <row r="1530" spans="1:21" ht="12.75">
      <c r="A1530"/>
      <c r="B1530"/>
      <c r="F1530" s="35"/>
      <c r="J1530" s="4"/>
      <c r="O1530"/>
      <c r="P1530" s="37"/>
      <c r="U1530"/>
    </row>
    <row r="1531" spans="1:21" ht="12.75">
      <c r="A1531"/>
      <c r="B1531"/>
      <c r="F1531" s="35"/>
      <c r="J1531" s="4"/>
      <c r="O1531"/>
      <c r="P1531" s="37"/>
      <c r="U1531"/>
    </row>
    <row r="1532" spans="1:21" ht="12.75">
      <c r="A1532"/>
      <c r="B1532"/>
      <c r="F1532" s="35"/>
      <c r="J1532" s="4"/>
      <c r="O1532"/>
      <c r="P1532" s="37"/>
      <c r="U1532"/>
    </row>
    <row r="1533" spans="1:21" ht="12.75">
      <c r="A1533"/>
      <c r="B1533"/>
      <c r="F1533" s="35"/>
      <c r="J1533" s="4"/>
      <c r="O1533"/>
      <c r="P1533" s="37"/>
      <c r="U1533"/>
    </row>
    <row r="1534" spans="1:21" ht="12.75">
      <c r="A1534"/>
      <c r="B1534"/>
      <c r="F1534" s="35"/>
      <c r="J1534" s="4"/>
      <c r="O1534"/>
      <c r="P1534" s="37"/>
      <c r="U1534"/>
    </row>
    <row r="1535" spans="1:21" ht="12.75">
      <c r="A1535"/>
      <c r="B1535"/>
      <c r="F1535" s="35"/>
      <c r="J1535" s="4"/>
      <c r="O1535"/>
      <c r="P1535" s="37"/>
      <c r="U1535"/>
    </row>
    <row r="1536" spans="1:21" ht="12.75">
      <c r="A1536"/>
      <c r="B1536"/>
      <c r="F1536" s="35"/>
      <c r="J1536" s="4"/>
      <c r="O1536"/>
      <c r="P1536" s="37"/>
      <c r="U1536"/>
    </row>
    <row r="1537" spans="1:21" ht="12.75">
      <c r="A1537"/>
      <c r="B1537"/>
      <c r="F1537" s="35"/>
      <c r="J1537" s="4"/>
      <c r="O1537"/>
      <c r="P1537" s="37"/>
      <c r="U1537"/>
    </row>
    <row r="1538" spans="1:21" ht="12.75">
      <c r="A1538"/>
      <c r="B1538"/>
      <c r="F1538" s="35"/>
      <c r="J1538" s="4"/>
      <c r="O1538"/>
      <c r="P1538" s="37"/>
      <c r="U1538"/>
    </row>
    <row r="1539" spans="1:21" ht="12.75">
      <c r="A1539"/>
      <c r="B1539"/>
      <c r="F1539" s="35"/>
      <c r="J1539" s="4"/>
      <c r="O1539"/>
      <c r="P1539" s="37"/>
      <c r="U1539"/>
    </row>
    <row r="1540" spans="1:21" ht="12.75">
      <c r="A1540"/>
      <c r="B1540"/>
      <c r="F1540" s="35"/>
      <c r="J1540" s="4"/>
      <c r="O1540"/>
      <c r="P1540" s="37"/>
      <c r="U1540"/>
    </row>
    <row r="1541" spans="1:21" ht="12.75">
      <c r="A1541"/>
      <c r="B1541"/>
      <c r="F1541" s="35"/>
      <c r="J1541" s="4"/>
      <c r="O1541"/>
      <c r="P1541" s="37"/>
      <c r="U1541"/>
    </row>
    <row r="1542" spans="1:21" ht="12.75">
      <c r="A1542"/>
      <c r="B1542"/>
      <c r="F1542" s="35"/>
      <c r="J1542" s="4"/>
      <c r="O1542"/>
      <c r="P1542" s="37"/>
      <c r="U1542"/>
    </row>
    <row r="1543" spans="1:21" ht="12.75">
      <c r="A1543"/>
      <c r="B1543"/>
      <c r="F1543" s="35"/>
      <c r="J1543" s="4"/>
      <c r="O1543"/>
      <c r="P1543" s="37"/>
      <c r="U1543"/>
    </row>
    <row r="1544" spans="1:21" ht="12.75">
      <c r="A1544"/>
      <c r="B1544"/>
      <c r="F1544" s="35"/>
      <c r="J1544" s="4"/>
      <c r="O1544"/>
      <c r="P1544" s="37"/>
      <c r="U1544"/>
    </row>
    <row r="1545" spans="1:21" ht="12.75">
      <c r="A1545"/>
      <c r="B1545"/>
      <c r="F1545" s="35"/>
      <c r="J1545" s="4"/>
      <c r="O1545"/>
      <c r="P1545" s="37"/>
      <c r="U1545"/>
    </row>
    <row r="1546" spans="1:21" ht="12.75">
      <c r="A1546"/>
      <c r="B1546"/>
      <c r="F1546" s="35"/>
      <c r="J1546" s="4"/>
      <c r="O1546"/>
      <c r="P1546" s="37"/>
      <c r="U1546"/>
    </row>
    <row r="1547" spans="1:21" ht="12.75">
      <c r="A1547"/>
      <c r="B1547"/>
      <c r="F1547" s="35"/>
      <c r="J1547" s="4"/>
      <c r="O1547"/>
      <c r="P1547" s="37"/>
      <c r="U1547"/>
    </row>
    <row r="1548" spans="1:21" ht="12.75">
      <c r="A1548"/>
      <c r="B1548"/>
      <c r="F1548" s="35"/>
      <c r="J1548" s="4"/>
      <c r="O1548"/>
      <c r="P1548" s="37"/>
      <c r="U1548"/>
    </row>
    <row r="1549" spans="1:21" ht="12.75">
      <c r="A1549"/>
      <c r="B1549"/>
      <c r="F1549" s="35"/>
      <c r="J1549" s="4"/>
      <c r="O1549"/>
      <c r="P1549" s="37"/>
      <c r="U1549"/>
    </row>
    <row r="1550" spans="1:21" ht="12.75">
      <c r="A1550"/>
      <c r="B1550"/>
      <c r="F1550" s="35"/>
      <c r="J1550" s="4"/>
      <c r="O1550"/>
      <c r="P1550" s="37"/>
      <c r="U1550"/>
    </row>
    <row r="1551" spans="1:21" ht="12.75">
      <c r="A1551"/>
      <c r="B1551"/>
      <c r="F1551" s="35"/>
      <c r="J1551" s="4"/>
      <c r="O1551"/>
      <c r="P1551" s="37"/>
      <c r="U1551"/>
    </row>
    <row r="1552" spans="1:21" ht="12.75">
      <c r="A1552"/>
      <c r="B1552"/>
      <c r="F1552" s="35"/>
      <c r="J1552" s="4"/>
      <c r="O1552"/>
      <c r="P1552" s="37"/>
      <c r="U1552"/>
    </row>
    <row r="1553" spans="1:21" ht="12.75">
      <c r="A1553"/>
      <c r="B1553"/>
      <c r="F1553" s="35"/>
      <c r="J1553" s="4"/>
      <c r="O1553"/>
      <c r="P1553" s="37"/>
      <c r="U1553"/>
    </row>
    <row r="1554" spans="1:21" ht="12.75">
      <c r="A1554"/>
      <c r="B1554"/>
      <c r="F1554" s="35"/>
      <c r="J1554" s="4"/>
      <c r="O1554"/>
      <c r="P1554" s="37"/>
      <c r="U1554"/>
    </row>
    <row r="1555" spans="1:21" ht="12.75">
      <c r="A1555"/>
      <c r="B1555"/>
      <c r="F1555" s="35"/>
      <c r="J1555" s="4"/>
      <c r="O1555"/>
      <c r="P1555" s="37"/>
      <c r="U1555"/>
    </row>
    <row r="1556" spans="1:21" ht="12.75">
      <c r="A1556"/>
      <c r="B1556"/>
      <c r="F1556" s="35"/>
      <c r="J1556" s="4"/>
      <c r="O1556"/>
      <c r="P1556" s="37"/>
      <c r="U1556"/>
    </row>
    <row r="1557" spans="1:21" ht="12.75">
      <c r="A1557"/>
      <c r="B1557"/>
      <c r="F1557" s="35"/>
      <c r="J1557" s="4"/>
      <c r="O1557"/>
      <c r="P1557" s="37"/>
      <c r="U1557"/>
    </row>
    <row r="1558" spans="1:21" ht="12.75">
      <c r="A1558"/>
      <c r="B1558"/>
      <c r="F1558" s="35"/>
      <c r="J1558" s="4"/>
      <c r="O1558"/>
      <c r="P1558" s="37"/>
      <c r="U1558"/>
    </row>
    <row r="1559" spans="1:21" ht="12.75">
      <c r="A1559"/>
      <c r="B1559"/>
      <c r="F1559" s="35"/>
      <c r="J1559" s="4"/>
      <c r="O1559"/>
      <c r="P1559" s="37"/>
      <c r="U1559"/>
    </row>
    <row r="1560" spans="1:21" ht="12.75">
      <c r="A1560"/>
      <c r="B1560"/>
      <c r="F1560" s="35"/>
      <c r="J1560" s="4"/>
      <c r="O1560"/>
      <c r="P1560" s="37"/>
      <c r="U1560"/>
    </row>
    <row r="1561" spans="1:21" ht="12.75">
      <c r="A1561"/>
      <c r="B1561"/>
      <c r="F1561" s="35"/>
      <c r="J1561" s="4"/>
      <c r="O1561"/>
      <c r="P1561" s="37"/>
      <c r="U1561"/>
    </row>
    <row r="1562" spans="1:21" ht="12.75">
      <c r="A1562"/>
      <c r="B1562"/>
      <c r="F1562" s="35"/>
      <c r="J1562" s="4"/>
      <c r="O1562"/>
      <c r="P1562" s="37"/>
      <c r="U1562"/>
    </row>
    <row r="1563" spans="1:21" ht="12.75">
      <c r="A1563"/>
      <c r="B1563"/>
      <c r="F1563" s="35"/>
      <c r="J1563" s="4"/>
      <c r="O1563"/>
      <c r="P1563" s="37"/>
      <c r="U1563"/>
    </row>
    <row r="1564" spans="1:21" ht="12.75">
      <c r="A1564"/>
      <c r="B1564"/>
      <c r="F1564" s="35"/>
      <c r="J1564" s="4"/>
      <c r="O1564"/>
      <c r="P1564" s="37"/>
      <c r="U1564"/>
    </row>
    <row r="1565" spans="1:21" ht="12.75">
      <c r="A1565"/>
      <c r="B1565"/>
      <c r="F1565" s="35"/>
      <c r="J1565" s="4"/>
      <c r="O1565"/>
      <c r="P1565" s="37"/>
      <c r="U1565"/>
    </row>
    <row r="1566" spans="1:21" ht="12.75">
      <c r="A1566"/>
      <c r="B1566"/>
      <c r="F1566" s="35"/>
      <c r="J1566" s="4"/>
      <c r="O1566"/>
      <c r="P1566" s="37"/>
      <c r="U1566"/>
    </row>
    <row r="1567" spans="1:21" ht="12.75">
      <c r="A1567"/>
      <c r="B1567"/>
      <c r="F1567" s="35"/>
      <c r="J1567" s="4"/>
      <c r="O1567"/>
      <c r="P1567" s="37"/>
      <c r="U1567"/>
    </row>
    <row r="1568" spans="1:21" ht="12.75">
      <c r="A1568"/>
      <c r="B1568"/>
      <c r="F1568" s="35"/>
      <c r="J1568" s="4"/>
      <c r="O1568"/>
      <c r="P1568" s="37"/>
      <c r="U1568"/>
    </row>
    <row r="1569" spans="1:21" ht="12.75">
      <c r="A1569"/>
      <c r="B1569"/>
      <c r="F1569" s="35"/>
      <c r="J1569" s="4"/>
      <c r="O1569"/>
      <c r="P1569" s="37"/>
      <c r="U1569"/>
    </row>
    <row r="1570" spans="1:21" ht="12.75">
      <c r="A1570"/>
      <c r="B1570"/>
      <c r="F1570" s="35"/>
      <c r="J1570" s="4"/>
      <c r="O1570"/>
      <c r="P1570" s="37"/>
      <c r="U1570"/>
    </row>
    <row r="1571" spans="1:21" ht="12.75">
      <c r="A1571"/>
      <c r="B1571"/>
      <c r="F1571" s="35"/>
      <c r="J1571" s="4"/>
      <c r="O1571"/>
      <c r="P1571" s="37"/>
      <c r="U1571"/>
    </row>
    <row r="1572" spans="1:21" ht="12.75">
      <c r="A1572"/>
      <c r="B1572"/>
      <c r="F1572" s="35"/>
      <c r="J1572" s="4"/>
      <c r="O1572"/>
      <c r="P1572" s="37"/>
      <c r="U1572"/>
    </row>
    <row r="1573" spans="1:21" ht="12.75">
      <c r="A1573"/>
      <c r="B1573"/>
      <c r="F1573" s="35"/>
      <c r="J1573" s="4"/>
      <c r="O1573"/>
      <c r="P1573" s="37"/>
      <c r="U1573"/>
    </row>
    <row r="1574" spans="1:21" ht="12.75">
      <c r="A1574"/>
      <c r="B1574"/>
      <c r="F1574" s="35"/>
      <c r="J1574" s="4"/>
      <c r="O1574"/>
      <c r="P1574" s="37"/>
      <c r="U1574"/>
    </row>
    <row r="1575" spans="1:21" ht="12.75">
      <c r="A1575"/>
      <c r="B1575"/>
      <c r="F1575" s="35"/>
      <c r="J1575" s="4"/>
      <c r="O1575"/>
      <c r="P1575" s="37"/>
      <c r="U1575"/>
    </row>
    <row r="1576" spans="1:21" ht="12.75">
      <c r="A1576"/>
      <c r="B1576"/>
      <c r="F1576" s="35"/>
      <c r="J1576" s="4"/>
      <c r="O1576"/>
      <c r="P1576" s="37"/>
      <c r="U1576"/>
    </row>
    <row r="1577" spans="1:21" ht="12.75">
      <c r="A1577"/>
      <c r="B1577"/>
      <c r="F1577" s="35"/>
      <c r="J1577" s="4"/>
      <c r="O1577"/>
      <c r="P1577" s="37"/>
      <c r="U1577"/>
    </row>
    <row r="1578" spans="1:21" ht="12.75">
      <c r="A1578"/>
      <c r="B1578"/>
      <c r="F1578" s="35"/>
      <c r="J1578" s="4"/>
      <c r="O1578"/>
      <c r="P1578" s="37"/>
      <c r="U1578"/>
    </row>
    <row r="1579" spans="1:21" ht="12.75">
      <c r="A1579"/>
      <c r="B1579"/>
      <c r="F1579" s="35"/>
      <c r="J1579" s="4"/>
      <c r="O1579"/>
      <c r="P1579" s="37"/>
      <c r="U1579"/>
    </row>
    <row r="1580" spans="1:21" ht="12.75">
      <c r="A1580"/>
      <c r="B1580"/>
      <c r="F1580" s="35"/>
      <c r="J1580" s="4"/>
      <c r="O1580"/>
      <c r="P1580" s="37"/>
      <c r="U1580"/>
    </row>
    <row r="1581" spans="1:21" ht="12.75">
      <c r="A1581"/>
      <c r="B1581"/>
      <c r="F1581" s="35"/>
      <c r="J1581" s="4"/>
      <c r="O1581"/>
      <c r="P1581" s="37"/>
      <c r="U1581"/>
    </row>
    <row r="1582" spans="1:21" ht="12.75">
      <c r="A1582"/>
      <c r="B1582"/>
      <c r="F1582" s="35"/>
      <c r="J1582" s="4"/>
      <c r="O1582"/>
      <c r="P1582" s="37"/>
      <c r="U1582"/>
    </row>
    <row r="1583" spans="1:21" ht="12.75">
      <c r="A1583"/>
      <c r="B1583"/>
      <c r="F1583" s="35"/>
      <c r="J1583" s="4"/>
      <c r="O1583"/>
      <c r="P1583" s="37"/>
      <c r="U1583"/>
    </row>
    <row r="1584" spans="1:21" ht="12.75">
      <c r="A1584"/>
      <c r="B1584"/>
      <c r="F1584" s="35"/>
      <c r="J1584" s="4"/>
      <c r="O1584"/>
      <c r="P1584" s="37"/>
      <c r="U1584"/>
    </row>
    <row r="1585" spans="1:21" ht="12.75">
      <c r="A1585"/>
      <c r="B1585"/>
      <c r="F1585" s="35"/>
      <c r="J1585" s="4"/>
      <c r="O1585"/>
      <c r="P1585" s="37"/>
      <c r="U1585"/>
    </row>
    <row r="1586" spans="1:21" ht="12.75">
      <c r="A1586"/>
      <c r="B1586"/>
      <c r="F1586" s="35"/>
      <c r="J1586" s="4"/>
      <c r="O1586"/>
      <c r="P1586" s="37"/>
      <c r="U1586"/>
    </row>
    <row r="1587" spans="1:21" ht="12.75">
      <c r="A1587"/>
      <c r="B1587"/>
      <c r="F1587" s="35"/>
      <c r="J1587" s="4"/>
      <c r="O1587"/>
      <c r="P1587" s="37"/>
      <c r="U1587"/>
    </row>
    <row r="1588" spans="1:21" ht="12.75">
      <c r="A1588"/>
      <c r="B1588"/>
      <c r="F1588" s="35"/>
      <c r="J1588" s="4"/>
      <c r="O1588"/>
      <c r="P1588" s="37"/>
      <c r="U1588"/>
    </row>
    <row r="1589" spans="1:21" ht="12.75">
      <c r="A1589"/>
      <c r="B1589"/>
      <c r="F1589" s="35"/>
      <c r="J1589" s="4"/>
      <c r="O1589"/>
      <c r="P1589" s="37"/>
      <c r="U1589"/>
    </row>
    <row r="1590" spans="1:21" ht="12.75">
      <c r="A1590"/>
      <c r="B1590"/>
      <c r="F1590" s="35"/>
      <c r="J1590" s="4"/>
      <c r="O1590"/>
      <c r="P1590" s="37"/>
      <c r="U1590"/>
    </row>
    <row r="1591" spans="1:21" ht="12.75">
      <c r="A1591"/>
      <c r="B1591"/>
      <c r="F1591" s="35"/>
      <c r="J1591" s="4"/>
      <c r="O1591"/>
      <c r="P1591" s="37"/>
      <c r="U1591"/>
    </row>
    <row r="1592" spans="1:21" ht="12.75">
      <c r="A1592"/>
      <c r="B1592"/>
      <c r="F1592" s="35"/>
      <c r="J1592" s="4"/>
      <c r="O1592"/>
      <c r="P1592" s="37"/>
      <c r="U1592"/>
    </row>
    <row r="1593" spans="1:21" ht="12.75">
      <c r="A1593"/>
      <c r="B1593"/>
      <c r="F1593" s="35"/>
      <c r="J1593" s="4"/>
      <c r="O1593"/>
      <c r="P1593" s="37"/>
      <c r="U1593"/>
    </row>
    <row r="1594" spans="1:21" ht="12.75">
      <c r="A1594"/>
      <c r="B1594"/>
      <c r="F1594" s="35"/>
      <c r="J1594" s="4"/>
      <c r="O1594"/>
      <c r="P1594" s="37"/>
      <c r="U1594"/>
    </row>
    <row r="1595" spans="1:21" ht="12.75">
      <c r="A1595"/>
      <c r="B1595"/>
      <c r="F1595" s="35"/>
      <c r="J1595" s="4"/>
      <c r="O1595"/>
      <c r="P1595" s="37"/>
      <c r="U1595"/>
    </row>
    <row r="1596" spans="1:21" ht="12.75">
      <c r="A1596"/>
      <c r="B1596"/>
      <c r="F1596" s="35"/>
      <c r="J1596" s="4"/>
      <c r="O1596"/>
      <c r="P1596" s="37"/>
      <c r="U1596"/>
    </row>
    <row r="1597" spans="1:21" ht="12.75">
      <c r="A1597"/>
      <c r="B1597"/>
      <c r="F1597" s="35"/>
      <c r="J1597" s="4"/>
      <c r="O1597"/>
      <c r="P1597" s="37"/>
      <c r="U1597"/>
    </row>
    <row r="1598" spans="1:21" ht="12.75">
      <c r="A1598"/>
      <c r="B1598"/>
      <c r="F1598" s="35"/>
      <c r="J1598" s="4"/>
      <c r="O1598"/>
      <c r="P1598" s="37"/>
      <c r="U1598"/>
    </row>
    <row r="1599" spans="1:21" ht="12.75">
      <c r="A1599"/>
      <c r="B1599"/>
      <c r="F1599" s="35"/>
      <c r="J1599" s="4"/>
      <c r="O1599"/>
      <c r="P1599" s="37"/>
      <c r="U1599"/>
    </row>
    <row r="1600" spans="1:21" ht="12.75">
      <c r="A1600"/>
      <c r="B1600"/>
      <c r="F1600" s="35"/>
      <c r="J1600" s="4"/>
      <c r="O1600"/>
      <c r="P1600" s="37"/>
      <c r="U1600"/>
    </row>
    <row r="1601" spans="1:21" ht="12.75">
      <c r="A1601"/>
      <c r="B1601"/>
      <c r="F1601" s="35"/>
      <c r="J1601" s="4"/>
      <c r="O1601"/>
      <c r="P1601" s="37"/>
      <c r="U1601"/>
    </row>
    <row r="1602" spans="1:21" ht="12.75">
      <c r="A1602"/>
      <c r="B1602"/>
      <c r="F1602" s="35"/>
      <c r="J1602" s="4"/>
      <c r="O1602"/>
      <c r="P1602" s="37"/>
      <c r="U1602"/>
    </row>
    <row r="1603" spans="1:21" ht="12.75">
      <c r="A1603"/>
      <c r="B1603"/>
      <c r="F1603" s="35"/>
      <c r="J1603" s="4"/>
      <c r="O1603"/>
      <c r="P1603" s="37"/>
      <c r="U1603"/>
    </row>
    <row r="1604" spans="1:21" ht="12.75">
      <c r="A1604"/>
      <c r="B1604"/>
      <c r="F1604" s="35"/>
      <c r="J1604" s="4"/>
      <c r="O1604"/>
      <c r="P1604" s="37"/>
      <c r="U1604"/>
    </row>
    <row r="1605" spans="1:21" ht="12.75">
      <c r="A1605"/>
      <c r="B1605"/>
      <c r="F1605" s="35"/>
      <c r="J1605" s="4"/>
      <c r="O1605"/>
      <c r="P1605" s="37"/>
      <c r="U1605"/>
    </row>
    <row r="1606" spans="1:21" ht="12.75">
      <c r="A1606"/>
      <c r="B1606"/>
      <c r="F1606" s="35"/>
      <c r="J1606" s="4"/>
      <c r="O1606"/>
      <c r="P1606" s="37"/>
      <c r="U1606"/>
    </row>
    <row r="1607" spans="1:21" ht="12.75">
      <c r="A1607"/>
      <c r="B1607"/>
      <c r="F1607" s="35"/>
      <c r="J1607" s="4"/>
      <c r="O1607"/>
      <c r="P1607" s="37"/>
      <c r="U1607"/>
    </row>
    <row r="1608" spans="1:21" ht="12.75">
      <c r="A1608"/>
      <c r="B1608"/>
      <c r="F1608" s="35"/>
      <c r="J1608" s="4"/>
      <c r="O1608"/>
      <c r="P1608" s="37"/>
      <c r="U1608"/>
    </row>
    <row r="1609" spans="1:21" ht="12.75">
      <c r="A1609"/>
      <c r="B1609"/>
      <c r="F1609" s="35"/>
      <c r="J1609" s="4"/>
      <c r="O1609"/>
      <c r="P1609" s="37"/>
      <c r="U1609"/>
    </row>
    <row r="1610" spans="1:21" ht="12.75">
      <c r="A1610"/>
      <c r="B1610"/>
      <c r="F1610" s="35"/>
      <c r="J1610" s="4"/>
      <c r="O1610"/>
      <c r="P1610" s="37"/>
      <c r="U1610"/>
    </row>
    <row r="1611" spans="1:21" ht="12.75">
      <c r="A1611"/>
      <c r="B1611"/>
      <c r="F1611" s="35"/>
      <c r="J1611" s="4"/>
      <c r="O1611"/>
      <c r="P1611" s="37"/>
      <c r="U1611"/>
    </row>
    <row r="1612" spans="1:21" ht="12.75">
      <c r="A1612"/>
      <c r="B1612"/>
      <c r="F1612" s="35"/>
      <c r="J1612" s="4"/>
      <c r="O1612"/>
      <c r="P1612" s="37"/>
      <c r="U1612"/>
    </row>
    <row r="1613" spans="1:21" ht="12.75">
      <c r="A1613"/>
      <c r="B1613"/>
      <c r="F1613" s="35"/>
      <c r="J1613" s="4"/>
      <c r="O1613"/>
      <c r="P1613" s="37"/>
      <c r="U1613"/>
    </row>
    <row r="1614" spans="1:21" ht="12.75">
      <c r="A1614"/>
      <c r="B1614"/>
      <c r="F1614" s="35"/>
      <c r="J1614" s="4"/>
      <c r="O1614"/>
      <c r="P1614" s="37"/>
      <c r="U1614"/>
    </row>
    <row r="1615" spans="1:21" ht="12.75">
      <c r="A1615"/>
      <c r="B1615"/>
      <c r="F1615" s="35"/>
      <c r="J1615" s="4"/>
      <c r="O1615"/>
      <c r="P1615" s="37"/>
      <c r="U1615"/>
    </row>
    <row r="1616" spans="1:21" ht="12.75">
      <c r="A1616"/>
      <c r="B1616"/>
      <c r="F1616" s="35"/>
      <c r="J1616" s="4"/>
      <c r="O1616"/>
      <c r="P1616" s="37"/>
      <c r="U1616"/>
    </row>
    <row r="1617" spans="1:21" ht="12.75">
      <c r="A1617"/>
      <c r="B1617"/>
      <c r="F1617" s="35"/>
      <c r="J1617" s="4"/>
      <c r="O1617"/>
      <c r="P1617" s="37"/>
      <c r="U1617"/>
    </row>
    <row r="1618" spans="1:21" ht="12.75">
      <c r="A1618"/>
      <c r="B1618"/>
      <c r="F1618" s="35"/>
      <c r="J1618" s="4"/>
      <c r="O1618"/>
      <c r="P1618" s="37"/>
      <c r="U1618"/>
    </row>
    <row r="1619" spans="1:21" ht="12.75">
      <c r="A1619"/>
      <c r="B1619"/>
      <c r="F1619" s="35"/>
      <c r="J1619" s="4"/>
      <c r="O1619"/>
      <c r="P1619" s="37"/>
      <c r="U1619"/>
    </row>
    <row r="1620" spans="1:21" ht="12.75">
      <c r="A1620"/>
      <c r="B1620"/>
      <c r="F1620" s="35"/>
      <c r="J1620" s="4"/>
      <c r="O1620"/>
      <c r="P1620" s="37"/>
      <c r="U1620"/>
    </row>
    <row r="1621" spans="1:21" ht="12.75">
      <c r="A1621"/>
      <c r="B1621"/>
      <c r="F1621" s="35"/>
      <c r="J1621" s="4"/>
      <c r="O1621"/>
      <c r="P1621" s="37"/>
      <c r="U1621"/>
    </row>
    <row r="1622" spans="1:21" ht="12.75">
      <c r="A1622"/>
      <c r="B1622"/>
      <c r="F1622" s="35"/>
      <c r="J1622" s="4"/>
      <c r="O1622"/>
      <c r="P1622" s="37"/>
      <c r="U1622"/>
    </row>
    <row r="1623" spans="1:21" ht="12.75">
      <c r="A1623"/>
      <c r="B1623"/>
      <c r="F1623" s="35"/>
      <c r="J1623" s="4"/>
      <c r="O1623"/>
      <c r="P1623" s="37"/>
      <c r="U1623"/>
    </row>
    <row r="1624" spans="1:21" ht="12.75">
      <c r="A1624"/>
      <c r="B1624"/>
      <c r="F1624" s="35"/>
      <c r="J1624" s="4"/>
      <c r="O1624"/>
      <c r="P1624" s="37"/>
      <c r="U1624"/>
    </row>
    <row r="1625" spans="1:21" ht="12.75">
      <c r="A1625"/>
      <c r="B1625"/>
      <c r="F1625" s="35"/>
      <c r="J1625" s="4"/>
      <c r="O1625"/>
      <c r="P1625" s="37"/>
      <c r="U1625"/>
    </row>
    <row r="1626" spans="1:21" ht="12.75">
      <c r="A1626"/>
      <c r="B1626"/>
      <c r="F1626" s="35"/>
      <c r="J1626" s="4"/>
      <c r="O1626"/>
      <c r="P1626" s="37"/>
      <c r="U1626"/>
    </row>
    <row r="1627" spans="1:21" ht="12.75">
      <c r="A1627"/>
      <c r="B1627"/>
      <c r="F1627" s="35"/>
      <c r="J1627" s="4"/>
      <c r="O1627"/>
      <c r="P1627" s="37"/>
      <c r="U1627"/>
    </row>
    <row r="1628" spans="1:21" ht="12.75">
      <c r="A1628"/>
      <c r="B1628"/>
      <c r="F1628" s="35"/>
      <c r="J1628" s="4"/>
      <c r="O1628"/>
      <c r="P1628" s="37"/>
      <c r="U1628"/>
    </row>
    <row r="1629" spans="1:21" ht="12.75">
      <c r="A1629"/>
      <c r="B1629"/>
      <c r="F1629" s="35"/>
      <c r="J1629" s="4"/>
      <c r="O1629"/>
      <c r="P1629" s="37"/>
      <c r="U1629"/>
    </row>
    <row r="1630" spans="1:21" ht="12.75">
      <c r="A1630"/>
      <c r="B1630"/>
      <c r="F1630" s="35"/>
      <c r="J1630" s="4"/>
      <c r="O1630"/>
      <c r="P1630" s="37"/>
      <c r="U1630"/>
    </row>
    <row r="1631" spans="1:21" ht="12.75">
      <c r="A1631"/>
      <c r="B1631"/>
      <c r="F1631" s="35"/>
      <c r="J1631" s="4"/>
      <c r="O1631"/>
      <c r="P1631" s="37"/>
      <c r="U1631"/>
    </row>
    <row r="1632" spans="1:21" ht="12.75">
      <c r="A1632"/>
      <c r="B1632"/>
      <c r="F1632" s="35"/>
      <c r="J1632" s="4"/>
      <c r="O1632"/>
      <c r="P1632" s="37"/>
      <c r="U1632"/>
    </row>
    <row r="1633" spans="1:21" ht="12.75">
      <c r="A1633"/>
      <c r="B1633"/>
      <c r="F1633" s="35"/>
      <c r="J1633" s="4"/>
      <c r="O1633"/>
      <c r="P1633" s="37"/>
      <c r="U1633"/>
    </row>
    <row r="1634" spans="1:21" ht="12.75">
      <c r="A1634"/>
      <c r="B1634"/>
      <c r="F1634" s="35"/>
      <c r="J1634" s="4"/>
      <c r="O1634"/>
      <c r="P1634" s="37"/>
      <c r="U1634"/>
    </row>
    <row r="1635" spans="1:21" ht="12.75">
      <c r="A1635"/>
      <c r="B1635"/>
      <c r="F1635" s="35"/>
      <c r="J1635" s="4"/>
      <c r="O1635"/>
      <c r="P1635" s="37"/>
      <c r="U1635"/>
    </row>
    <row r="1636" spans="1:21" ht="12.75">
      <c r="A1636"/>
      <c r="B1636"/>
      <c r="F1636" s="35"/>
      <c r="J1636" s="4"/>
      <c r="O1636"/>
      <c r="P1636" s="37"/>
      <c r="U1636"/>
    </row>
    <row r="1637" spans="1:21" ht="12.75">
      <c r="A1637"/>
      <c r="B1637"/>
      <c r="F1637" s="35"/>
      <c r="J1637" s="4"/>
      <c r="O1637"/>
      <c r="P1637" s="37"/>
      <c r="U1637"/>
    </row>
    <row r="1638" spans="1:21" ht="12.75">
      <c r="A1638"/>
      <c r="B1638"/>
      <c r="F1638" s="35"/>
      <c r="J1638" s="4"/>
      <c r="O1638"/>
      <c r="P1638" s="37"/>
      <c r="U1638"/>
    </row>
    <row r="1639" spans="1:21" ht="12.75">
      <c r="A1639"/>
      <c r="B1639"/>
      <c r="F1639" s="35"/>
      <c r="J1639" s="4"/>
      <c r="O1639"/>
      <c r="P1639" s="37"/>
      <c r="U1639"/>
    </row>
    <row r="1640" spans="1:21" ht="12.75">
      <c r="A1640"/>
      <c r="B1640"/>
      <c r="F1640" s="35"/>
      <c r="J1640" s="4"/>
      <c r="O1640"/>
      <c r="P1640" s="37"/>
      <c r="U1640"/>
    </row>
    <row r="1641" spans="1:21" ht="12.75">
      <c r="A1641"/>
      <c r="B1641"/>
      <c r="F1641" s="35"/>
      <c r="J1641" s="4"/>
      <c r="O1641"/>
      <c r="P1641" s="37"/>
      <c r="U1641"/>
    </row>
    <row r="1642" spans="1:21" ht="12.75">
      <c r="A1642"/>
      <c r="B1642"/>
      <c r="F1642" s="35"/>
      <c r="J1642" s="4"/>
      <c r="O1642"/>
      <c r="P1642" s="37"/>
      <c r="U1642"/>
    </row>
    <row r="1643" spans="1:21" ht="12.75">
      <c r="A1643"/>
      <c r="B1643"/>
      <c r="F1643" s="35"/>
      <c r="J1643" s="4"/>
      <c r="O1643"/>
      <c r="P1643" s="37"/>
      <c r="U1643"/>
    </row>
    <row r="1644" spans="1:21" ht="12.75">
      <c r="A1644"/>
      <c r="B1644"/>
      <c r="F1644" s="35"/>
      <c r="J1644" s="4"/>
      <c r="O1644"/>
      <c r="P1644" s="37"/>
      <c r="U1644"/>
    </row>
    <row r="1645" spans="1:21" ht="12.75">
      <c r="A1645"/>
      <c r="B1645"/>
      <c r="F1645" s="35"/>
      <c r="J1645" s="4"/>
      <c r="O1645"/>
      <c r="P1645" s="37"/>
      <c r="U1645"/>
    </row>
    <row r="1646" spans="1:21" ht="12.75">
      <c r="A1646"/>
      <c r="B1646"/>
      <c r="F1646" s="35"/>
      <c r="J1646" s="4"/>
      <c r="O1646"/>
      <c r="P1646" s="37"/>
      <c r="U1646"/>
    </row>
    <row r="1647" spans="1:21" ht="12.75">
      <c r="A1647"/>
      <c r="B1647"/>
      <c r="F1647" s="35"/>
      <c r="J1647" s="4"/>
      <c r="O1647"/>
      <c r="P1647" s="37"/>
      <c r="U1647"/>
    </row>
    <row r="1648" spans="1:21" ht="12.75">
      <c r="A1648"/>
      <c r="B1648"/>
      <c r="F1648" s="35"/>
      <c r="J1648" s="4"/>
      <c r="O1648"/>
      <c r="P1648" s="37"/>
      <c r="U1648"/>
    </row>
    <row r="1649" spans="1:21" ht="12.75">
      <c r="A1649"/>
      <c r="B1649"/>
      <c r="F1649" s="35"/>
      <c r="J1649" s="4"/>
      <c r="O1649"/>
      <c r="P1649" s="37"/>
      <c r="U1649"/>
    </row>
    <row r="1650" spans="1:21" ht="12.75">
      <c r="A1650"/>
      <c r="B1650"/>
      <c r="F1650" s="35"/>
      <c r="J1650" s="4"/>
      <c r="O1650"/>
      <c r="P1650" s="37"/>
      <c r="U1650"/>
    </row>
    <row r="1651" spans="1:21" ht="12.75">
      <c r="A1651"/>
      <c r="B1651"/>
      <c r="F1651" s="35"/>
      <c r="J1651" s="4"/>
      <c r="O1651"/>
      <c r="P1651" s="37"/>
      <c r="U1651"/>
    </row>
    <row r="1652" spans="1:21" ht="12.75">
      <c r="A1652"/>
      <c r="B1652"/>
      <c r="F1652" s="35"/>
      <c r="J1652" s="4"/>
      <c r="O1652"/>
      <c r="P1652" s="37"/>
      <c r="U1652"/>
    </row>
    <row r="1653" spans="1:21" ht="12.75">
      <c r="A1653"/>
      <c r="B1653"/>
      <c r="F1653" s="35"/>
      <c r="J1653" s="4"/>
      <c r="O1653"/>
      <c r="P1653" s="37"/>
      <c r="U1653"/>
    </row>
    <row r="1654" spans="1:21" ht="12.75">
      <c r="A1654"/>
      <c r="B1654"/>
      <c r="F1654" s="35"/>
      <c r="J1654" s="4"/>
      <c r="O1654"/>
      <c r="P1654" s="37"/>
      <c r="U1654"/>
    </row>
    <row r="1655" spans="1:21" ht="12.75">
      <c r="A1655"/>
      <c r="B1655"/>
      <c r="F1655" s="35"/>
      <c r="J1655" s="4"/>
      <c r="O1655"/>
      <c r="P1655" s="37"/>
      <c r="U1655"/>
    </row>
    <row r="1656" spans="1:21" ht="12.75">
      <c r="A1656"/>
      <c r="B1656"/>
      <c r="F1656" s="35"/>
      <c r="J1656" s="4"/>
      <c r="O1656"/>
      <c r="P1656" s="37"/>
      <c r="U1656"/>
    </row>
    <row r="1657" spans="1:21" ht="12.75">
      <c r="A1657"/>
      <c r="B1657"/>
      <c r="F1657" s="35"/>
      <c r="J1657" s="4"/>
      <c r="O1657"/>
      <c r="P1657" s="37"/>
      <c r="U1657"/>
    </row>
    <row r="1658" spans="1:21" ht="12.75">
      <c r="A1658"/>
      <c r="B1658"/>
      <c r="F1658" s="35"/>
      <c r="J1658" s="4"/>
      <c r="O1658"/>
      <c r="P1658" s="37"/>
      <c r="U1658"/>
    </row>
    <row r="1659" spans="1:21" ht="12.75">
      <c r="A1659"/>
      <c r="B1659"/>
      <c r="F1659" s="35"/>
      <c r="J1659" s="4"/>
      <c r="O1659"/>
      <c r="P1659" s="37"/>
      <c r="U1659"/>
    </row>
    <row r="1660" spans="1:21" ht="12.75">
      <c r="A1660"/>
      <c r="B1660"/>
      <c r="F1660" s="35"/>
      <c r="J1660" s="4"/>
      <c r="O1660"/>
      <c r="P1660" s="37"/>
      <c r="U1660"/>
    </row>
    <row r="1661" spans="1:21" ht="12.75">
      <c r="A1661"/>
      <c r="B1661"/>
      <c r="F1661" s="35"/>
      <c r="J1661" s="4"/>
      <c r="O1661"/>
      <c r="P1661" s="37"/>
      <c r="U1661"/>
    </row>
    <row r="1662" spans="1:21" ht="12.75">
      <c r="A1662"/>
      <c r="B1662"/>
      <c r="F1662" s="35"/>
      <c r="J1662" s="4"/>
      <c r="O1662"/>
      <c r="P1662" s="37"/>
      <c r="U1662"/>
    </row>
    <row r="1663" spans="1:21" ht="12.75">
      <c r="A1663"/>
      <c r="B1663"/>
      <c r="F1663" s="35"/>
      <c r="J1663" s="4"/>
      <c r="O1663"/>
      <c r="P1663" s="37"/>
      <c r="U1663"/>
    </row>
    <row r="1664" spans="1:21" ht="12.75">
      <c r="A1664"/>
      <c r="B1664"/>
      <c r="F1664" s="35"/>
      <c r="J1664" s="4"/>
      <c r="O1664"/>
      <c r="P1664" s="37"/>
      <c r="U1664"/>
    </row>
    <row r="1665" spans="1:21" ht="12.75">
      <c r="A1665"/>
      <c r="B1665"/>
      <c r="F1665" s="35"/>
      <c r="J1665" s="4"/>
      <c r="O1665"/>
      <c r="P1665" s="37"/>
      <c r="U1665"/>
    </row>
    <row r="1666" spans="1:21" ht="12.75">
      <c r="A1666"/>
      <c r="B1666"/>
      <c r="F1666" s="35"/>
      <c r="J1666" s="4"/>
      <c r="O1666"/>
      <c r="P1666" s="37"/>
      <c r="U1666"/>
    </row>
    <row r="1667" spans="1:21" ht="12.75">
      <c r="A1667"/>
      <c r="B1667"/>
      <c r="F1667" s="35"/>
      <c r="J1667" s="4"/>
      <c r="O1667"/>
      <c r="P1667" s="37"/>
      <c r="U1667"/>
    </row>
    <row r="1668" spans="1:21" ht="12.75">
      <c r="A1668"/>
      <c r="B1668"/>
      <c r="F1668" s="35"/>
      <c r="J1668" s="4"/>
      <c r="O1668"/>
      <c r="P1668" s="37"/>
      <c r="U1668"/>
    </row>
    <row r="1669" spans="1:21" ht="12.75">
      <c r="A1669"/>
      <c r="B1669"/>
      <c r="F1669" s="35"/>
      <c r="J1669" s="4"/>
      <c r="O1669"/>
      <c r="P1669" s="37"/>
      <c r="U1669"/>
    </row>
    <row r="1670" spans="1:21" ht="12.75">
      <c r="A1670"/>
      <c r="B1670"/>
      <c r="F1670" s="35"/>
      <c r="J1670" s="4"/>
      <c r="O1670"/>
      <c r="P1670" s="37"/>
      <c r="U1670"/>
    </row>
    <row r="1671" spans="1:21" ht="12.75">
      <c r="A1671"/>
      <c r="B1671"/>
      <c r="F1671" s="35"/>
      <c r="J1671" s="4"/>
      <c r="O1671"/>
      <c r="P1671" s="37"/>
      <c r="U1671"/>
    </row>
    <row r="1672" spans="1:21" ht="12.75">
      <c r="A1672"/>
      <c r="B1672"/>
      <c r="F1672" s="35"/>
      <c r="J1672" s="4"/>
      <c r="O1672"/>
      <c r="P1672" s="37"/>
      <c r="U1672"/>
    </row>
    <row r="1673" spans="1:21" ht="12.75">
      <c r="A1673"/>
      <c r="B1673"/>
      <c r="F1673" s="35"/>
      <c r="J1673" s="4"/>
      <c r="O1673"/>
      <c r="P1673" s="37"/>
      <c r="U1673"/>
    </row>
    <row r="1674" spans="1:21" ht="12.75">
      <c r="A1674"/>
      <c r="B1674"/>
      <c r="F1674" s="35"/>
      <c r="J1674" s="4"/>
      <c r="O1674"/>
      <c r="P1674" s="37"/>
      <c r="U1674"/>
    </row>
    <row r="1675" spans="1:21" ht="12.75">
      <c r="A1675"/>
      <c r="B1675"/>
      <c r="F1675" s="35"/>
      <c r="J1675" s="4"/>
      <c r="O1675"/>
      <c r="P1675" s="37"/>
      <c r="U1675"/>
    </row>
    <row r="1676" spans="1:21" ht="12.75">
      <c r="A1676"/>
      <c r="B1676"/>
      <c r="F1676" s="35"/>
      <c r="J1676" s="4"/>
      <c r="O1676"/>
      <c r="P1676" s="37"/>
      <c r="U1676"/>
    </row>
    <row r="1677" spans="1:21" ht="12.75">
      <c r="A1677"/>
      <c r="B1677"/>
      <c r="F1677" s="35"/>
      <c r="J1677" s="4"/>
      <c r="O1677"/>
      <c r="P1677" s="37"/>
      <c r="U1677"/>
    </row>
    <row r="1678" spans="1:21" ht="12.75">
      <c r="A1678"/>
      <c r="B1678"/>
      <c r="F1678" s="35"/>
      <c r="J1678" s="4"/>
      <c r="O1678"/>
      <c r="P1678" s="37"/>
      <c r="U1678"/>
    </row>
    <row r="1679" spans="1:21" ht="12.75">
      <c r="A1679"/>
      <c r="B1679"/>
      <c r="F1679" s="35"/>
      <c r="J1679" s="4"/>
      <c r="O1679"/>
      <c r="P1679" s="37"/>
      <c r="U1679"/>
    </row>
    <row r="1680" spans="1:21" ht="12.75">
      <c r="A1680"/>
      <c r="B1680"/>
      <c r="F1680" s="35"/>
      <c r="J1680" s="4"/>
      <c r="O1680"/>
      <c r="P1680" s="37"/>
      <c r="U1680"/>
    </row>
    <row r="1681" spans="1:21" ht="12.75">
      <c r="A1681"/>
      <c r="B1681"/>
      <c r="F1681" s="35"/>
      <c r="J1681" s="4"/>
      <c r="O1681"/>
      <c r="P1681" s="37"/>
      <c r="U1681"/>
    </row>
    <row r="1682" spans="1:21" ht="12.75">
      <c r="A1682"/>
      <c r="B1682"/>
      <c r="F1682" s="35"/>
      <c r="J1682" s="4"/>
      <c r="O1682"/>
      <c r="P1682" s="37"/>
      <c r="U1682"/>
    </row>
    <row r="1683" spans="1:21" ht="12.75">
      <c r="A1683"/>
      <c r="B1683"/>
      <c r="F1683" s="35"/>
      <c r="J1683" s="4"/>
      <c r="O1683"/>
      <c r="P1683" s="37"/>
      <c r="U1683"/>
    </row>
    <row r="1684" spans="1:21" ht="12.75">
      <c r="A1684"/>
      <c r="B1684"/>
      <c r="F1684" s="35"/>
      <c r="J1684" s="4"/>
      <c r="O1684"/>
      <c r="P1684" s="37"/>
      <c r="U1684"/>
    </row>
    <row r="1685" spans="1:21" ht="12.75">
      <c r="A1685"/>
      <c r="B1685"/>
      <c r="F1685" s="35"/>
      <c r="J1685" s="4"/>
      <c r="O1685"/>
      <c r="P1685" s="37"/>
      <c r="U1685"/>
    </row>
    <row r="1686" spans="1:21" ht="12.75">
      <c r="A1686"/>
      <c r="B1686"/>
      <c r="F1686" s="35"/>
      <c r="J1686" s="4"/>
      <c r="O1686"/>
      <c r="P1686" s="37"/>
      <c r="U1686"/>
    </row>
    <row r="1687" spans="1:21" ht="12.75">
      <c r="A1687"/>
      <c r="B1687"/>
      <c r="F1687" s="35"/>
      <c r="J1687" s="4"/>
      <c r="O1687"/>
      <c r="P1687" s="37"/>
      <c r="U1687"/>
    </row>
    <row r="1688" spans="1:21" ht="12.75">
      <c r="A1688"/>
      <c r="B1688"/>
      <c r="F1688" s="35"/>
      <c r="J1688" s="4"/>
      <c r="O1688"/>
      <c r="P1688" s="37"/>
      <c r="U1688"/>
    </row>
    <row r="1689" spans="1:21" ht="12.75">
      <c r="A1689"/>
      <c r="B1689"/>
      <c r="F1689" s="35"/>
      <c r="J1689" s="4"/>
      <c r="O1689"/>
      <c r="P1689" s="37"/>
      <c r="U1689"/>
    </row>
    <row r="1690" spans="1:21" ht="12.75">
      <c r="A1690"/>
      <c r="B1690"/>
      <c r="F1690" s="35"/>
      <c r="J1690" s="4"/>
      <c r="O1690"/>
      <c r="P1690" s="37"/>
      <c r="U1690"/>
    </row>
    <row r="1691" spans="1:21" ht="12.75">
      <c r="A1691"/>
      <c r="B1691"/>
      <c r="F1691" s="35"/>
      <c r="J1691" s="4"/>
      <c r="O1691"/>
      <c r="P1691" s="37"/>
      <c r="U1691"/>
    </row>
    <row r="1692" spans="1:21" ht="12.75">
      <c r="A1692"/>
      <c r="B1692"/>
      <c r="F1692" s="35"/>
      <c r="J1692" s="4"/>
      <c r="O1692"/>
      <c r="P1692" s="37"/>
      <c r="U1692"/>
    </row>
    <row r="1693" spans="1:21" ht="12.75">
      <c r="A1693"/>
      <c r="B1693"/>
      <c r="F1693" s="35"/>
      <c r="J1693" s="4"/>
      <c r="O1693"/>
      <c r="P1693" s="37"/>
      <c r="U1693"/>
    </row>
    <row r="1694" spans="1:21" ht="12.75">
      <c r="A1694"/>
      <c r="B1694"/>
      <c r="F1694" s="35"/>
      <c r="J1694" s="4"/>
      <c r="O1694"/>
      <c r="P1694" s="37"/>
      <c r="U1694"/>
    </row>
    <row r="1695" spans="1:21" ht="12.75">
      <c r="A1695"/>
      <c r="B1695"/>
      <c r="F1695" s="35"/>
      <c r="J1695" s="4"/>
      <c r="O1695"/>
      <c r="P1695" s="37"/>
      <c r="U1695"/>
    </row>
    <row r="1696" spans="1:21" ht="12.75">
      <c r="A1696"/>
      <c r="B1696"/>
      <c r="F1696" s="35"/>
      <c r="J1696" s="4"/>
      <c r="O1696"/>
      <c r="P1696" s="37"/>
      <c r="U1696"/>
    </row>
    <row r="1697" spans="1:21" ht="12.75">
      <c r="A1697"/>
      <c r="B1697"/>
      <c r="F1697" s="35"/>
      <c r="J1697" s="4"/>
      <c r="O1697"/>
      <c r="P1697" s="37"/>
      <c r="U1697"/>
    </row>
    <row r="1698" spans="1:21" ht="12.75">
      <c r="A1698"/>
      <c r="B1698"/>
      <c r="F1698" s="35"/>
      <c r="J1698" s="4"/>
      <c r="O1698"/>
      <c r="P1698" s="37"/>
      <c r="U1698"/>
    </row>
    <row r="1699" spans="1:21" ht="12.75">
      <c r="A1699"/>
      <c r="B1699"/>
      <c r="F1699" s="35"/>
      <c r="J1699" s="4"/>
      <c r="O1699"/>
      <c r="P1699" s="37"/>
      <c r="U1699"/>
    </row>
    <row r="1700" spans="1:21" ht="12.75">
      <c r="A1700"/>
      <c r="B1700"/>
      <c r="F1700" s="35"/>
      <c r="J1700" s="4"/>
      <c r="O1700"/>
      <c r="P1700" s="37"/>
      <c r="U1700"/>
    </row>
    <row r="1701" spans="1:21" ht="12.75">
      <c r="A1701"/>
      <c r="B1701"/>
      <c r="F1701" s="35"/>
      <c r="J1701" s="4"/>
      <c r="O1701"/>
      <c r="P1701" s="37"/>
      <c r="U1701"/>
    </row>
    <row r="1702" spans="1:21" ht="12.75">
      <c r="A1702"/>
      <c r="B1702"/>
      <c r="F1702" s="35"/>
      <c r="J1702" s="4"/>
      <c r="O1702"/>
      <c r="P1702" s="37"/>
      <c r="U1702"/>
    </row>
    <row r="1703" spans="1:21" ht="12.75">
      <c r="A1703"/>
      <c r="B1703"/>
      <c r="F1703" s="35"/>
      <c r="J1703" s="4"/>
      <c r="O1703"/>
      <c r="P1703" s="37"/>
      <c r="U1703"/>
    </row>
    <row r="1704" spans="1:21" ht="12.75">
      <c r="A1704"/>
      <c r="B1704"/>
      <c r="F1704" s="35"/>
      <c r="J1704" s="4"/>
      <c r="O1704"/>
      <c r="P1704" s="37"/>
      <c r="U1704"/>
    </row>
    <row r="1705" spans="1:21" ht="12.75">
      <c r="A1705"/>
      <c r="B1705"/>
      <c r="F1705" s="35"/>
      <c r="J1705" s="4"/>
      <c r="O1705"/>
      <c r="P1705" s="37"/>
      <c r="U1705"/>
    </row>
    <row r="1706" spans="1:21" ht="12.75">
      <c r="A1706"/>
      <c r="B1706"/>
      <c r="F1706" s="35"/>
      <c r="J1706" s="4"/>
      <c r="O1706"/>
      <c r="P1706" s="37"/>
      <c r="U1706"/>
    </row>
    <row r="1707" spans="1:21" ht="12.75">
      <c r="A1707"/>
      <c r="B1707"/>
      <c r="F1707" s="35"/>
      <c r="J1707" s="4"/>
      <c r="O1707"/>
      <c r="P1707" s="37"/>
      <c r="U1707"/>
    </row>
    <row r="1708" spans="1:21" ht="12.75">
      <c r="A1708"/>
      <c r="B1708"/>
      <c r="F1708" s="35"/>
      <c r="J1708" s="4"/>
      <c r="O1708"/>
      <c r="P1708" s="37"/>
      <c r="U1708"/>
    </row>
    <row r="1709" spans="1:21" ht="12.75">
      <c r="A1709"/>
      <c r="B1709"/>
      <c r="F1709" s="35"/>
      <c r="J1709" s="4"/>
      <c r="O1709"/>
      <c r="P1709" s="37"/>
      <c r="U1709"/>
    </row>
    <row r="1710" spans="1:21" ht="12.75">
      <c r="A1710"/>
      <c r="B1710"/>
      <c r="F1710" s="35"/>
      <c r="J1710" s="4"/>
      <c r="O1710"/>
      <c r="P1710" s="37"/>
      <c r="U1710"/>
    </row>
    <row r="1711" spans="1:21" ht="12.75">
      <c r="A1711"/>
      <c r="B1711"/>
      <c r="F1711" s="35"/>
      <c r="J1711" s="4"/>
      <c r="O1711"/>
      <c r="P1711" s="37"/>
      <c r="U1711"/>
    </row>
    <row r="1712" spans="1:21" ht="12.75">
      <c r="A1712"/>
      <c r="B1712"/>
      <c r="F1712" s="35"/>
      <c r="J1712" s="4"/>
      <c r="O1712"/>
      <c r="P1712" s="37"/>
      <c r="U1712"/>
    </row>
    <row r="1713" spans="1:21" ht="12.75">
      <c r="A1713"/>
      <c r="B1713"/>
      <c r="F1713" s="35"/>
      <c r="J1713" s="4"/>
      <c r="O1713"/>
      <c r="P1713" s="37"/>
      <c r="U1713"/>
    </row>
    <row r="1714" spans="1:21" ht="12.75">
      <c r="A1714"/>
      <c r="B1714"/>
      <c r="F1714" s="35"/>
      <c r="J1714" s="4"/>
      <c r="O1714"/>
      <c r="P1714" s="37"/>
      <c r="U1714"/>
    </row>
    <row r="1715" spans="1:21" ht="12.75">
      <c r="A1715"/>
      <c r="B1715"/>
      <c r="F1715" s="35"/>
      <c r="J1715" s="4"/>
      <c r="O1715"/>
      <c r="P1715" s="37"/>
      <c r="U1715"/>
    </row>
    <row r="1716" spans="1:21" ht="12.75">
      <c r="A1716"/>
      <c r="B1716"/>
      <c r="F1716" s="35"/>
      <c r="J1716" s="4"/>
      <c r="O1716"/>
      <c r="P1716" s="37"/>
      <c r="U1716"/>
    </row>
    <row r="1717" spans="1:21" ht="12.75">
      <c r="A1717"/>
      <c r="B1717"/>
      <c r="F1717" s="35"/>
      <c r="J1717" s="4"/>
      <c r="O1717"/>
      <c r="P1717" s="37"/>
      <c r="U1717"/>
    </row>
    <row r="1718" spans="1:21" ht="12.75">
      <c r="A1718"/>
      <c r="B1718"/>
      <c r="F1718" s="35"/>
      <c r="J1718" s="4"/>
      <c r="O1718"/>
      <c r="P1718" s="37"/>
      <c r="U1718"/>
    </row>
    <row r="1719" spans="1:21" ht="12.75">
      <c r="A1719"/>
      <c r="B1719"/>
      <c r="F1719" s="35"/>
      <c r="J1719" s="4"/>
      <c r="O1719"/>
      <c r="P1719" s="37"/>
      <c r="U1719"/>
    </row>
    <row r="1720" spans="1:21" ht="12.75">
      <c r="A1720"/>
      <c r="B1720"/>
      <c r="F1720" s="35"/>
      <c r="J1720" s="4"/>
      <c r="O1720"/>
      <c r="P1720" s="37"/>
      <c r="U1720"/>
    </row>
    <row r="1721" spans="1:21" ht="12.75">
      <c r="A1721"/>
      <c r="B1721"/>
      <c r="F1721" s="35"/>
      <c r="J1721" s="4"/>
      <c r="O1721"/>
      <c r="P1721" s="37"/>
      <c r="U1721"/>
    </row>
    <row r="1722" spans="1:21" ht="12.75">
      <c r="A1722"/>
      <c r="B1722"/>
      <c r="F1722" s="35"/>
      <c r="J1722" s="4"/>
      <c r="O1722"/>
      <c r="P1722" s="37"/>
      <c r="U1722"/>
    </row>
    <row r="1723" spans="1:21" ht="12.75">
      <c r="A1723"/>
      <c r="B1723"/>
      <c r="F1723" s="35"/>
      <c r="J1723" s="4"/>
      <c r="O1723"/>
      <c r="P1723" s="37"/>
      <c r="U1723"/>
    </row>
    <row r="1724" spans="1:21" ht="12.75">
      <c r="A1724"/>
      <c r="B1724"/>
      <c r="F1724" s="35"/>
      <c r="J1724" s="4"/>
      <c r="O1724"/>
      <c r="P1724" s="37"/>
      <c r="U1724"/>
    </row>
    <row r="1725" spans="1:21" ht="12.75">
      <c r="A1725"/>
      <c r="B1725"/>
      <c r="F1725" s="35"/>
      <c r="J1725" s="4"/>
      <c r="O1725"/>
      <c r="P1725" s="37"/>
      <c r="U1725"/>
    </row>
    <row r="1726" spans="1:21" ht="12.75">
      <c r="A1726"/>
      <c r="B1726"/>
      <c r="F1726" s="35"/>
      <c r="J1726" s="4"/>
      <c r="O1726"/>
      <c r="P1726" s="37"/>
      <c r="U1726"/>
    </row>
    <row r="1727" spans="1:21" ht="12.75">
      <c r="A1727"/>
      <c r="B1727"/>
      <c r="F1727" s="35"/>
      <c r="J1727" s="4"/>
      <c r="O1727"/>
      <c r="P1727" s="37"/>
      <c r="U1727"/>
    </row>
    <row r="1728" spans="1:21" ht="12.75">
      <c r="A1728"/>
      <c r="B1728"/>
      <c r="F1728" s="35"/>
      <c r="J1728" s="4"/>
      <c r="O1728"/>
      <c r="P1728" s="37"/>
      <c r="U1728"/>
    </row>
    <row r="1729" spans="1:21" ht="12.75">
      <c r="A1729"/>
      <c r="B1729"/>
      <c r="F1729" s="35"/>
      <c r="J1729" s="4"/>
      <c r="O1729"/>
      <c r="P1729" s="37"/>
      <c r="U1729"/>
    </row>
    <row r="1730" spans="1:21" ht="12.75">
      <c r="A1730"/>
      <c r="B1730"/>
      <c r="F1730" s="35"/>
      <c r="J1730" s="4"/>
      <c r="O1730"/>
      <c r="P1730" s="37"/>
      <c r="U1730"/>
    </row>
    <row r="1731" spans="1:21" ht="12.75">
      <c r="A1731"/>
      <c r="B1731"/>
      <c r="F1731" s="35"/>
      <c r="J1731" s="4"/>
      <c r="O1731"/>
      <c r="P1731" s="37"/>
      <c r="U1731"/>
    </row>
    <row r="1732" spans="1:21" ht="12.75">
      <c r="A1732"/>
      <c r="B1732"/>
      <c r="F1732" s="35"/>
      <c r="J1732" s="4"/>
      <c r="O1732"/>
      <c r="P1732" s="37"/>
      <c r="U1732"/>
    </row>
    <row r="1733" spans="1:21" ht="12.75">
      <c r="A1733"/>
      <c r="B1733"/>
      <c r="F1733" s="35"/>
      <c r="J1733" s="4"/>
      <c r="O1733"/>
      <c r="P1733" s="37"/>
      <c r="U1733"/>
    </row>
    <row r="1734" spans="1:21" ht="12.75">
      <c r="A1734"/>
      <c r="B1734"/>
      <c r="F1734" s="35"/>
      <c r="J1734" s="4"/>
      <c r="O1734"/>
      <c r="P1734" s="37"/>
      <c r="U1734"/>
    </row>
    <row r="1735" spans="1:21" ht="12.75">
      <c r="A1735"/>
      <c r="B1735"/>
      <c r="F1735" s="35"/>
      <c r="J1735" s="4"/>
      <c r="O1735"/>
      <c r="P1735" s="37"/>
      <c r="U1735"/>
    </row>
    <row r="1736" spans="1:21" ht="12.75">
      <c r="A1736"/>
      <c r="B1736"/>
      <c r="F1736" s="35"/>
      <c r="J1736" s="4"/>
      <c r="O1736"/>
      <c r="P1736" s="37"/>
      <c r="U1736"/>
    </row>
    <row r="1737" spans="1:21" ht="12.75">
      <c r="A1737"/>
      <c r="B1737"/>
      <c r="F1737" s="35"/>
      <c r="J1737" s="4"/>
      <c r="O1737"/>
      <c r="P1737" s="37"/>
      <c r="U1737"/>
    </row>
    <row r="1738" spans="1:21" ht="12.75">
      <c r="A1738"/>
      <c r="B1738"/>
      <c r="F1738" s="35"/>
      <c r="J1738" s="4"/>
      <c r="O1738"/>
      <c r="P1738" s="37"/>
      <c r="U1738"/>
    </row>
    <row r="1739" spans="1:21" ht="12.75">
      <c r="A1739"/>
      <c r="B1739"/>
      <c r="F1739" s="35"/>
      <c r="J1739" s="4"/>
      <c r="O1739"/>
      <c r="P1739" s="37"/>
      <c r="U1739"/>
    </row>
    <row r="1740" spans="1:21" ht="12.75">
      <c r="A1740"/>
      <c r="B1740"/>
      <c r="F1740" s="35"/>
      <c r="J1740" s="4"/>
      <c r="O1740"/>
      <c r="P1740" s="37"/>
      <c r="U1740"/>
    </row>
    <row r="1741" spans="1:21" ht="12.75">
      <c r="A1741"/>
      <c r="B1741"/>
      <c r="F1741" s="35"/>
      <c r="J1741" s="4"/>
      <c r="O1741"/>
      <c r="P1741" s="37"/>
      <c r="U1741"/>
    </row>
    <row r="1742" spans="1:21" ht="12.75">
      <c r="A1742"/>
      <c r="B1742"/>
      <c r="F1742" s="35"/>
      <c r="J1742" s="4"/>
      <c r="O1742"/>
      <c r="P1742" s="37"/>
      <c r="U1742"/>
    </row>
    <row r="1743" spans="1:21" ht="12.75">
      <c r="A1743"/>
      <c r="B1743"/>
      <c r="F1743" s="35"/>
      <c r="J1743" s="4"/>
      <c r="O1743"/>
      <c r="P1743" s="37"/>
      <c r="U1743"/>
    </row>
    <row r="1744" spans="1:21" ht="12.75">
      <c r="A1744"/>
      <c r="B1744"/>
      <c r="F1744" s="35"/>
      <c r="J1744" s="4"/>
      <c r="O1744"/>
      <c r="P1744" s="37"/>
      <c r="U1744"/>
    </row>
    <row r="1745" spans="1:21" ht="12.75">
      <c r="A1745"/>
      <c r="B1745"/>
      <c r="F1745" s="35"/>
      <c r="J1745" s="4"/>
      <c r="O1745"/>
      <c r="P1745" s="37"/>
      <c r="U1745"/>
    </row>
    <row r="1746" spans="1:21" ht="12.75">
      <c r="A1746"/>
      <c r="B1746"/>
      <c r="F1746" s="35"/>
      <c r="J1746" s="4"/>
      <c r="O1746"/>
      <c r="P1746" s="37"/>
      <c r="U1746"/>
    </row>
    <row r="1747" spans="1:21" ht="12.75">
      <c r="A1747"/>
      <c r="B1747"/>
      <c r="F1747" s="35"/>
      <c r="J1747" s="4"/>
      <c r="O1747"/>
      <c r="P1747" s="37"/>
      <c r="U1747"/>
    </row>
    <row r="1748" spans="1:21" ht="12.75">
      <c r="A1748"/>
      <c r="B1748"/>
      <c r="F1748" s="35"/>
      <c r="J1748" s="4"/>
      <c r="O1748"/>
      <c r="P1748" s="37"/>
      <c r="U1748"/>
    </row>
    <row r="1749" spans="1:21" ht="12.75">
      <c r="A1749"/>
      <c r="B1749"/>
      <c r="F1749" s="35"/>
      <c r="J1749" s="4"/>
      <c r="O1749"/>
      <c r="P1749" s="37"/>
      <c r="U1749"/>
    </row>
    <row r="1750" spans="1:21" ht="12.75">
      <c r="A1750"/>
      <c r="B1750"/>
      <c r="F1750" s="35"/>
      <c r="J1750" s="4"/>
      <c r="O1750"/>
      <c r="P1750" s="37"/>
      <c r="U1750"/>
    </row>
    <row r="1751" spans="1:21" ht="12.75">
      <c r="A1751"/>
      <c r="B1751"/>
      <c r="F1751" s="35"/>
      <c r="J1751" s="4"/>
      <c r="O1751"/>
      <c r="P1751" s="37"/>
      <c r="U1751"/>
    </row>
    <row r="1752" spans="1:21" ht="12.75">
      <c r="A1752"/>
      <c r="B1752"/>
      <c r="F1752" s="35"/>
      <c r="J1752" s="4"/>
      <c r="O1752"/>
      <c r="P1752" s="37"/>
      <c r="U1752"/>
    </row>
    <row r="1753" spans="1:21" ht="12.75">
      <c r="A1753"/>
      <c r="B1753"/>
      <c r="F1753" s="35"/>
      <c r="J1753" s="4"/>
      <c r="O1753"/>
      <c r="P1753" s="37"/>
      <c r="U1753"/>
    </row>
    <row r="1754" spans="1:21" ht="12.75">
      <c r="A1754"/>
      <c r="B1754"/>
      <c r="F1754" s="35"/>
      <c r="J1754" s="4"/>
      <c r="O1754"/>
      <c r="P1754" s="37"/>
      <c r="U1754"/>
    </row>
    <row r="1755" spans="1:21" ht="12.75">
      <c r="A1755"/>
      <c r="B1755"/>
      <c r="F1755" s="35"/>
      <c r="J1755" s="4"/>
      <c r="O1755"/>
      <c r="P1755" s="37"/>
      <c r="U1755"/>
    </row>
    <row r="1756" spans="1:21" ht="12.75">
      <c r="A1756"/>
      <c r="B1756"/>
      <c r="F1756" s="35"/>
      <c r="J1756" s="4"/>
      <c r="O1756"/>
      <c r="P1756" s="37"/>
      <c r="U1756"/>
    </row>
    <row r="1757" spans="1:21" ht="12.75">
      <c r="A1757"/>
      <c r="B1757"/>
      <c r="F1757" s="35"/>
      <c r="J1757" s="4"/>
      <c r="O1757"/>
      <c r="P1757" s="37"/>
      <c r="U1757"/>
    </row>
    <row r="1758" spans="1:21" ht="12.75">
      <c r="A1758"/>
      <c r="B1758"/>
      <c r="F1758" s="35"/>
      <c r="J1758" s="4"/>
      <c r="O1758"/>
      <c r="P1758" s="37"/>
      <c r="U1758"/>
    </row>
    <row r="1759" spans="1:21" ht="12.75">
      <c r="A1759"/>
      <c r="B1759"/>
      <c r="F1759" s="35"/>
      <c r="J1759" s="4"/>
      <c r="O1759"/>
      <c r="P1759" s="37"/>
      <c r="U1759"/>
    </row>
    <row r="1760" spans="1:21" ht="12.75">
      <c r="A1760"/>
      <c r="B1760"/>
      <c r="F1760" s="35"/>
      <c r="J1760" s="4"/>
      <c r="O1760"/>
      <c r="P1760" s="37"/>
      <c r="U1760"/>
    </row>
    <row r="1761" spans="1:21" ht="12.75">
      <c r="A1761"/>
      <c r="B1761"/>
      <c r="F1761" s="35"/>
      <c r="J1761" s="4"/>
      <c r="O1761"/>
      <c r="P1761" s="37"/>
      <c r="U1761"/>
    </row>
    <row r="1762" spans="1:21" ht="12.75">
      <c r="A1762"/>
      <c r="B1762"/>
      <c r="F1762" s="35"/>
      <c r="J1762" s="4"/>
      <c r="O1762"/>
      <c r="P1762" s="37"/>
      <c r="U1762"/>
    </row>
    <row r="1763" spans="1:21" ht="12.75">
      <c r="A1763"/>
      <c r="B1763"/>
      <c r="F1763" s="35"/>
      <c r="J1763" s="4"/>
      <c r="O1763"/>
      <c r="P1763" s="37"/>
      <c r="U1763"/>
    </row>
    <row r="1764" spans="1:21" ht="12.75">
      <c r="A1764"/>
      <c r="B1764"/>
      <c r="F1764" s="35"/>
      <c r="J1764" s="4"/>
      <c r="O1764"/>
      <c r="P1764" s="37"/>
      <c r="U1764"/>
    </row>
    <row r="1765" spans="1:21" ht="12.75">
      <c r="A1765"/>
      <c r="B1765"/>
      <c r="F1765" s="35"/>
      <c r="J1765" s="4"/>
      <c r="O1765"/>
      <c r="P1765" s="37"/>
      <c r="U1765"/>
    </row>
    <row r="1766" spans="1:21" ht="12.75">
      <c r="A1766"/>
      <c r="B1766"/>
      <c r="F1766" s="35"/>
      <c r="J1766" s="4"/>
      <c r="O1766"/>
      <c r="P1766" s="37"/>
      <c r="U1766"/>
    </row>
    <row r="1767" spans="1:21" ht="12.75">
      <c r="A1767"/>
      <c r="B1767"/>
      <c r="F1767" s="35"/>
      <c r="J1767" s="4"/>
      <c r="O1767"/>
      <c r="P1767" s="37"/>
      <c r="U1767"/>
    </row>
    <row r="1768" spans="1:21" ht="12.75">
      <c r="A1768"/>
      <c r="B1768"/>
      <c r="F1768" s="35"/>
      <c r="J1768" s="4"/>
      <c r="O1768"/>
      <c r="P1768" s="37"/>
      <c r="U1768"/>
    </row>
    <row r="1769" spans="1:21" ht="12.75">
      <c r="A1769"/>
      <c r="B1769"/>
      <c r="F1769" s="35"/>
      <c r="J1769" s="4"/>
      <c r="O1769"/>
      <c r="P1769" s="37"/>
      <c r="U1769"/>
    </row>
    <row r="1770" spans="1:21" ht="12.75">
      <c r="A1770"/>
      <c r="B1770"/>
      <c r="F1770" s="35"/>
      <c r="J1770" s="4"/>
      <c r="O1770"/>
      <c r="P1770" s="37"/>
      <c r="U1770"/>
    </row>
    <row r="1771" spans="1:21" ht="12.75">
      <c r="A1771"/>
      <c r="B1771"/>
      <c r="F1771" s="35"/>
      <c r="J1771" s="4"/>
      <c r="O1771"/>
      <c r="P1771" s="37"/>
      <c r="U1771"/>
    </row>
    <row r="1772" spans="1:21" ht="12.75">
      <c r="A1772"/>
      <c r="B1772"/>
      <c r="F1772" s="35"/>
      <c r="I1772"/>
      <c r="O1772"/>
      <c r="P1772" s="37"/>
      <c r="U1772"/>
    </row>
    <row r="1773" spans="1:21" ht="12.75">
      <c r="A1773"/>
      <c r="B1773"/>
      <c r="F1773" s="35"/>
      <c r="I1773"/>
      <c r="O1773"/>
      <c r="P1773" s="37"/>
      <c r="U1773"/>
    </row>
    <row r="1774" spans="1:21" ht="12.75">
      <c r="A1774"/>
      <c r="B1774"/>
      <c r="F1774" s="35"/>
      <c r="I1774"/>
      <c r="O1774"/>
      <c r="P1774" s="37"/>
      <c r="U1774"/>
    </row>
    <row r="1775" spans="1:21" ht="12.75">
      <c r="A1775"/>
      <c r="B1775"/>
      <c r="F1775" s="35"/>
      <c r="I1775"/>
      <c r="O1775"/>
      <c r="P1775" s="37"/>
      <c r="U1775"/>
    </row>
    <row r="1776" spans="1:21" ht="12.75">
      <c r="A1776"/>
      <c r="B1776"/>
      <c r="F1776" s="35"/>
      <c r="I1776"/>
      <c r="O1776"/>
      <c r="P1776" s="37"/>
      <c r="U1776"/>
    </row>
    <row r="1777" spans="1:21" ht="12.75">
      <c r="A1777"/>
      <c r="B1777"/>
      <c r="F1777" s="35"/>
      <c r="I1777"/>
      <c r="O1777"/>
      <c r="P1777" s="37"/>
      <c r="U1777"/>
    </row>
    <row r="1778" spans="1:21" ht="12.75">
      <c r="A1778"/>
      <c r="B1778"/>
      <c r="F1778" s="35"/>
      <c r="I1778"/>
      <c r="O1778"/>
      <c r="P1778" s="37"/>
      <c r="U1778"/>
    </row>
    <row r="1779" spans="1:21" ht="12.75">
      <c r="A1779"/>
      <c r="B1779"/>
      <c r="F1779" s="35"/>
      <c r="I1779"/>
      <c r="O1779"/>
      <c r="P1779" s="37"/>
      <c r="U1779"/>
    </row>
    <row r="1780" spans="1:21" ht="12.75">
      <c r="A1780"/>
      <c r="B1780"/>
      <c r="F1780" s="35"/>
      <c r="I1780"/>
      <c r="O1780"/>
      <c r="P1780" s="37"/>
      <c r="U1780"/>
    </row>
    <row r="1781" spans="1:21" ht="12.75">
      <c r="A1781"/>
      <c r="B1781"/>
      <c r="F1781" s="35"/>
      <c r="I1781"/>
      <c r="O1781"/>
      <c r="P1781" s="37"/>
      <c r="U1781"/>
    </row>
    <row r="1782" spans="1:21" ht="12.75">
      <c r="A1782"/>
      <c r="B1782"/>
      <c r="F1782" s="35"/>
      <c r="I1782"/>
      <c r="O1782"/>
      <c r="P1782" s="37"/>
      <c r="U1782"/>
    </row>
    <row r="1783" spans="1:21" ht="12.75">
      <c r="A1783"/>
      <c r="B1783"/>
      <c r="F1783" s="35"/>
      <c r="I1783"/>
      <c r="O1783"/>
      <c r="P1783" s="37"/>
      <c r="U1783"/>
    </row>
    <row r="1784" spans="1:21" ht="12.75">
      <c r="A1784"/>
      <c r="B1784"/>
      <c r="F1784" s="35"/>
      <c r="I1784"/>
      <c r="O1784"/>
      <c r="P1784" s="37"/>
      <c r="U1784"/>
    </row>
    <row r="1785" spans="1:21" ht="12.75">
      <c r="A1785"/>
      <c r="B1785"/>
      <c r="F1785" s="35"/>
      <c r="I1785"/>
      <c r="O1785"/>
      <c r="P1785" s="37"/>
      <c r="U1785"/>
    </row>
    <row r="1786" spans="1:21" ht="12.75">
      <c r="A1786"/>
      <c r="B1786"/>
      <c r="F1786" s="35"/>
      <c r="I1786"/>
      <c r="O1786"/>
      <c r="P1786" s="37"/>
      <c r="U1786"/>
    </row>
    <row r="1787" spans="1:21" ht="12.75">
      <c r="A1787"/>
      <c r="B1787"/>
      <c r="F1787" s="35"/>
      <c r="I1787"/>
      <c r="O1787"/>
      <c r="P1787" s="37"/>
      <c r="U1787"/>
    </row>
    <row r="1788" spans="1:21" ht="12.75">
      <c r="A1788"/>
      <c r="B1788"/>
      <c r="F1788" s="35"/>
      <c r="I1788"/>
      <c r="O1788"/>
      <c r="P1788" s="37"/>
      <c r="U1788"/>
    </row>
    <row r="1789" spans="1:21" ht="12.75">
      <c r="A1789"/>
      <c r="B1789"/>
      <c r="F1789" s="35"/>
      <c r="I1789"/>
      <c r="O1789"/>
      <c r="P1789" s="37"/>
      <c r="U1789"/>
    </row>
    <row r="1790" spans="1:21" ht="12.75">
      <c r="A1790"/>
      <c r="B1790"/>
      <c r="F1790" s="35"/>
      <c r="I1790"/>
      <c r="O1790"/>
      <c r="P1790" s="37"/>
      <c r="U1790"/>
    </row>
    <row r="1791" spans="1:21" ht="12.75">
      <c r="A1791"/>
      <c r="B1791"/>
      <c r="F1791" s="35"/>
      <c r="I1791"/>
      <c r="O1791"/>
      <c r="P1791" s="37"/>
      <c r="U1791"/>
    </row>
    <row r="1792" spans="1:21" ht="12.75">
      <c r="A1792"/>
      <c r="B1792"/>
      <c r="F1792" s="35"/>
      <c r="I1792"/>
      <c r="O1792"/>
      <c r="P1792" s="37"/>
      <c r="U1792"/>
    </row>
    <row r="1793" spans="1:21" ht="12.75">
      <c r="A1793"/>
      <c r="B1793"/>
      <c r="F1793" s="35"/>
      <c r="I1793"/>
      <c r="O1793"/>
      <c r="P1793" s="37"/>
      <c r="U1793"/>
    </row>
    <row r="1794" spans="1:21" ht="12.75">
      <c r="A1794"/>
      <c r="B1794"/>
      <c r="F1794" s="35"/>
      <c r="I1794"/>
      <c r="O1794"/>
      <c r="P1794" s="37"/>
      <c r="U1794"/>
    </row>
    <row r="1795" spans="1:21" ht="12.75">
      <c r="A1795"/>
      <c r="B1795"/>
      <c r="F1795" s="35"/>
      <c r="I1795"/>
      <c r="O1795"/>
      <c r="P1795" s="37"/>
      <c r="U1795"/>
    </row>
    <row r="1796" spans="1:21" ht="12.75">
      <c r="A1796"/>
      <c r="B1796"/>
      <c r="F1796" s="35"/>
      <c r="I1796"/>
      <c r="O1796"/>
      <c r="P1796" s="37"/>
      <c r="U1796"/>
    </row>
    <row r="1797" spans="1:21" ht="12.75">
      <c r="A1797"/>
      <c r="B1797"/>
      <c r="F1797" s="35"/>
      <c r="I1797"/>
      <c r="O1797"/>
      <c r="P1797" s="37"/>
      <c r="U1797"/>
    </row>
    <row r="1798" spans="1:21" ht="12.75">
      <c r="A1798"/>
      <c r="B1798"/>
      <c r="F1798" s="35"/>
      <c r="I1798"/>
      <c r="O1798"/>
      <c r="P1798" s="37"/>
      <c r="U1798"/>
    </row>
    <row r="1799" spans="1:21" ht="12.75">
      <c r="A1799"/>
      <c r="B1799"/>
      <c r="F1799" s="35"/>
      <c r="I1799"/>
      <c r="O1799"/>
      <c r="P1799" s="37"/>
      <c r="U1799"/>
    </row>
    <row r="1800" spans="1:21" ht="12.75">
      <c r="A1800"/>
      <c r="B1800"/>
      <c r="F1800" s="35"/>
      <c r="I1800"/>
      <c r="O1800"/>
      <c r="P1800" s="37"/>
      <c r="U1800"/>
    </row>
    <row r="1801" spans="1:21" ht="12.75">
      <c r="A1801"/>
      <c r="B1801"/>
      <c r="F1801" s="35"/>
      <c r="I1801"/>
      <c r="O1801"/>
      <c r="P1801" s="37"/>
      <c r="U1801"/>
    </row>
    <row r="1802" spans="1:21" ht="12.75">
      <c r="A1802"/>
      <c r="B1802"/>
      <c r="F1802" s="35"/>
      <c r="I1802"/>
      <c r="O1802"/>
      <c r="P1802" s="37"/>
      <c r="U1802"/>
    </row>
    <row r="1803" spans="1:21" ht="12.75">
      <c r="A1803"/>
      <c r="B1803"/>
      <c r="F1803" s="35"/>
      <c r="I1803"/>
      <c r="O1803"/>
      <c r="P1803" s="37"/>
      <c r="U1803"/>
    </row>
    <row r="1804" spans="1:21" ht="12.75">
      <c r="A1804"/>
      <c r="B1804"/>
      <c r="F1804" s="35"/>
      <c r="I1804"/>
      <c r="O1804"/>
      <c r="P1804" s="37"/>
      <c r="U1804"/>
    </row>
    <row r="1805" spans="1:21" ht="12.75">
      <c r="A1805"/>
      <c r="B1805"/>
      <c r="F1805" s="35"/>
      <c r="I1805"/>
      <c r="O1805"/>
      <c r="P1805" s="37"/>
      <c r="U1805"/>
    </row>
    <row r="1806" spans="1:21" ht="12.75">
      <c r="A1806"/>
      <c r="B1806"/>
      <c r="F1806" s="35"/>
      <c r="I1806"/>
      <c r="O1806"/>
      <c r="P1806" s="37"/>
      <c r="U1806"/>
    </row>
    <row r="1807" spans="1:21" ht="12.75">
      <c r="A1807"/>
      <c r="B1807"/>
      <c r="F1807" s="35"/>
      <c r="I1807"/>
      <c r="O1807"/>
      <c r="P1807" s="37"/>
      <c r="U1807"/>
    </row>
    <row r="1808" spans="1:21" ht="12.75">
      <c r="A1808"/>
      <c r="B1808"/>
      <c r="F1808" s="35"/>
      <c r="I1808"/>
      <c r="O1808"/>
      <c r="P1808" s="37"/>
      <c r="U1808"/>
    </row>
    <row r="1809" spans="1:21" ht="12.75">
      <c r="A1809"/>
      <c r="B1809"/>
      <c r="F1809" s="35"/>
      <c r="I1809"/>
      <c r="O1809"/>
      <c r="P1809" s="37"/>
      <c r="U1809"/>
    </row>
    <row r="1810" spans="1:21" ht="12.75">
      <c r="A1810"/>
      <c r="B1810"/>
      <c r="F1810" s="35"/>
      <c r="I1810"/>
      <c r="O1810"/>
      <c r="P1810" s="37"/>
      <c r="U1810"/>
    </row>
    <row r="1811" spans="1:21" ht="12.75">
      <c r="A1811"/>
      <c r="B1811"/>
      <c r="F1811" s="35"/>
      <c r="I1811"/>
      <c r="O1811"/>
      <c r="P1811" s="37"/>
      <c r="U1811"/>
    </row>
    <row r="1812" spans="1:21" ht="12.75">
      <c r="A1812"/>
      <c r="B1812"/>
      <c r="F1812" s="35"/>
      <c r="I1812"/>
      <c r="O1812"/>
      <c r="P1812" s="37"/>
      <c r="U1812"/>
    </row>
    <row r="1813" spans="1:21" ht="12.75">
      <c r="A1813"/>
      <c r="B1813"/>
      <c r="F1813" s="35"/>
      <c r="I1813"/>
      <c r="O1813"/>
      <c r="P1813" s="37"/>
      <c r="U1813"/>
    </row>
    <row r="1814" spans="1:21" ht="12.75">
      <c r="A1814"/>
      <c r="B1814"/>
      <c r="F1814" s="35"/>
      <c r="I1814"/>
      <c r="O1814"/>
      <c r="P1814" s="37"/>
      <c r="U1814"/>
    </row>
    <row r="1815" spans="1:21" ht="12.75">
      <c r="A1815"/>
      <c r="B1815"/>
      <c r="F1815" s="35"/>
      <c r="I1815"/>
      <c r="O1815"/>
      <c r="P1815" s="37"/>
      <c r="U1815"/>
    </row>
    <row r="1816" spans="1:21" ht="12.75">
      <c r="A1816"/>
      <c r="B1816"/>
      <c r="F1816" s="35"/>
      <c r="I1816"/>
      <c r="O1816"/>
      <c r="P1816" s="37"/>
      <c r="U1816"/>
    </row>
    <row r="1817" spans="1:21" ht="12.75">
      <c r="A1817"/>
      <c r="B1817"/>
      <c r="F1817" s="35"/>
      <c r="I1817"/>
      <c r="O1817"/>
      <c r="P1817" s="37"/>
      <c r="U1817"/>
    </row>
    <row r="1818" spans="1:21" ht="12.75">
      <c r="A1818"/>
      <c r="B1818"/>
      <c r="F1818" s="35"/>
      <c r="I1818"/>
      <c r="O1818"/>
      <c r="P1818" s="37"/>
      <c r="U1818"/>
    </row>
    <row r="1819" spans="1:21" ht="12.75">
      <c r="A1819"/>
      <c r="B1819"/>
      <c r="F1819" s="35"/>
      <c r="I1819"/>
      <c r="O1819"/>
      <c r="P1819" s="37"/>
      <c r="U1819"/>
    </row>
    <row r="1820" spans="1:21" ht="12.75">
      <c r="A1820"/>
      <c r="B1820"/>
      <c r="F1820" s="35"/>
      <c r="I1820"/>
      <c r="O1820"/>
      <c r="P1820" s="37"/>
      <c r="U1820"/>
    </row>
    <row r="1821" spans="1:21" ht="12.75">
      <c r="A1821"/>
      <c r="B1821"/>
      <c r="F1821" s="35"/>
      <c r="I1821"/>
      <c r="O1821"/>
      <c r="P1821" s="37"/>
      <c r="U1821"/>
    </row>
    <row r="1822" spans="1:21" ht="12.75">
      <c r="A1822"/>
      <c r="B1822"/>
      <c r="F1822" s="35"/>
      <c r="I1822"/>
      <c r="O1822"/>
      <c r="P1822" s="37"/>
      <c r="U1822"/>
    </row>
    <row r="1823" spans="1:21" ht="12.75">
      <c r="A1823"/>
      <c r="B1823"/>
      <c r="F1823" s="35"/>
      <c r="I1823"/>
      <c r="O1823"/>
      <c r="P1823" s="37"/>
      <c r="U1823"/>
    </row>
    <row r="1824" spans="1:21" ht="12.75">
      <c r="A1824"/>
      <c r="B1824"/>
      <c r="F1824" s="35"/>
      <c r="I1824"/>
      <c r="O1824"/>
      <c r="P1824" s="37"/>
      <c r="U1824"/>
    </row>
    <row r="1825" spans="1:21" ht="12.75">
      <c r="A1825"/>
      <c r="B1825"/>
      <c r="F1825" s="35"/>
      <c r="I1825"/>
      <c r="O1825"/>
      <c r="P1825" s="37"/>
      <c r="U1825"/>
    </row>
    <row r="1826" spans="1:21" ht="12.75">
      <c r="A1826"/>
      <c r="B1826"/>
      <c r="F1826" s="35"/>
      <c r="I1826"/>
      <c r="O1826"/>
      <c r="P1826" s="37"/>
      <c r="U1826"/>
    </row>
    <row r="1827" spans="1:21" ht="12.75">
      <c r="A1827"/>
      <c r="B1827"/>
      <c r="F1827" s="35"/>
      <c r="I1827"/>
      <c r="O1827"/>
      <c r="P1827" s="37"/>
      <c r="U1827"/>
    </row>
    <row r="1828" spans="1:21" ht="12.75">
      <c r="A1828"/>
      <c r="B1828"/>
      <c r="F1828" s="35"/>
      <c r="I1828"/>
      <c r="O1828"/>
      <c r="P1828" s="37"/>
      <c r="U1828"/>
    </row>
    <row r="1829" spans="1:21" ht="12.75">
      <c r="A1829"/>
      <c r="B1829"/>
      <c r="F1829" s="35"/>
      <c r="I1829"/>
      <c r="O1829"/>
      <c r="P1829" s="37"/>
      <c r="U1829"/>
    </row>
    <row r="1830" spans="1:21" ht="12.75">
      <c r="A1830"/>
      <c r="B1830"/>
      <c r="F1830" s="35"/>
      <c r="I1830"/>
      <c r="O1830"/>
      <c r="P1830" s="37"/>
      <c r="U1830"/>
    </row>
    <row r="1831" spans="1:21" ht="12.75">
      <c r="A1831"/>
      <c r="B1831"/>
      <c r="F1831" s="35"/>
      <c r="I1831"/>
      <c r="O1831"/>
      <c r="P1831" s="37"/>
      <c r="U1831"/>
    </row>
    <row r="1832" spans="1:21" ht="12.75">
      <c r="A1832"/>
      <c r="B1832"/>
      <c r="F1832" s="35"/>
      <c r="I1832"/>
      <c r="O1832"/>
      <c r="P1832" s="37"/>
      <c r="U1832"/>
    </row>
    <row r="1833" spans="1:21" ht="12.75">
      <c r="A1833"/>
      <c r="B1833"/>
      <c r="F1833" s="35"/>
      <c r="I1833"/>
      <c r="O1833"/>
      <c r="P1833" s="37"/>
      <c r="U1833"/>
    </row>
    <row r="1834" spans="1:21" ht="12.75">
      <c r="A1834"/>
      <c r="B1834"/>
      <c r="F1834" s="35"/>
      <c r="I1834"/>
      <c r="O1834"/>
      <c r="P1834" s="37"/>
      <c r="U1834"/>
    </row>
    <row r="1835" spans="1:21" ht="12.75">
      <c r="A1835"/>
      <c r="B1835"/>
      <c r="F1835" s="35"/>
      <c r="I1835"/>
      <c r="O1835"/>
      <c r="P1835" s="37"/>
      <c r="U1835"/>
    </row>
    <row r="1836" spans="1:21" ht="12.75">
      <c r="A1836"/>
      <c r="B1836"/>
      <c r="F1836" s="35"/>
      <c r="I1836"/>
      <c r="O1836"/>
      <c r="P1836" s="37"/>
      <c r="U1836"/>
    </row>
    <row r="1837" spans="1:21" ht="12.75">
      <c r="A1837"/>
      <c r="B1837"/>
      <c r="F1837" s="35"/>
      <c r="I1837"/>
      <c r="O1837"/>
      <c r="P1837" s="37"/>
      <c r="U1837"/>
    </row>
    <row r="1838" spans="1:21" ht="12.75">
      <c r="A1838"/>
      <c r="B1838"/>
      <c r="F1838" s="35"/>
      <c r="I1838"/>
      <c r="O1838"/>
      <c r="P1838" s="37"/>
      <c r="U1838"/>
    </row>
    <row r="1839" spans="1:21" ht="12.75">
      <c r="A1839"/>
      <c r="B1839"/>
      <c r="F1839" s="35"/>
      <c r="I1839"/>
      <c r="O1839"/>
      <c r="P1839" s="37"/>
      <c r="U1839"/>
    </row>
    <row r="1840" spans="1:21" ht="12.75">
      <c r="A1840"/>
      <c r="B1840"/>
      <c r="F1840" s="35"/>
      <c r="I1840"/>
      <c r="O1840"/>
      <c r="P1840" s="37"/>
      <c r="U1840"/>
    </row>
    <row r="1841" spans="1:21" ht="12.75">
      <c r="A1841"/>
      <c r="B1841"/>
      <c r="F1841" s="35"/>
      <c r="I1841"/>
      <c r="O1841"/>
      <c r="P1841" s="37"/>
      <c r="U1841"/>
    </row>
    <row r="1842" spans="1:21" ht="12.75">
      <c r="A1842"/>
      <c r="B1842"/>
      <c r="F1842" s="35"/>
      <c r="I1842"/>
      <c r="O1842"/>
      <c r="P1842" s="37"/>
      <c r="U1842"/>
    </row>
    <row r="1843" spans="1:21" ht="12.75">
      <c r="A1843"/>
      <c r="B1843"/>
      <c r="F1843" s="35"/>
      <c r="I1843"/>
      <c r="O1843"/>
      <c r="P1843" s="37"/>
      <c r="U1843"/>
    </row>
    <row r="1844" spans="1:21" ht="12.75">
      <c r="A1844"/>
      <c r="B1844"/>
      <c r="F1844" s="35"/>
      <c r="I1844"/>
      <c r="O1844"/>
      <c r="P1844" s="37"/>
      <c r="U1844"/>
    </row>
    <row r="1845" spans="1:21" ht="12.75">
      <c r="A1845"/>
      <c r="B1845"/>
      <c r="F1845" s="35"/>
      <c r="I1845"/>
      <c r="O1845"/>
      <c r="P1845" s="37"/>
      <c r="U1845"/>
    </row>
    <row r="1846" spans="1:21" ht="12.75">
      <c r="A1846"/>
      <c r="B1846"/>
      <c r="F1846" s="35"/>
      <c r="I1846"/>
      <c r="O1846"/>
      <c r="P1846" s="37"/>
      <c r="U1846"/>
    </row>
    <row r="1847" spans="1:21" ht="12.75">
      <c r="A1847"/>
      <c r="B1847"/>
      <c r="F1847" s="35"/>
      <c r="I1847"/>
      <c r="O1847"/>
      <c r="P1847" s="37"/>
      <c r="U1847"/>
    </row>
    <row r="1848" spans="1:21" ht="12.75">
      <c r="A1848"/>
      <c r="B1848"/>
      <c r="F1848" s="35"/>
      <c r="I1848"/>
      <c r="O1848"/>
      <c r="P1848" s="37"/>
      <c r="U1848"/>
    </row>
    <row r="1849" spans="1:21" ht="12.75">
      <c r="A1849"/>
      <c r="B1849"/>
      <c r="F1849" s="35"/>
      <c r="I1849"/>
      <c r="O1849"/>
      <c r="P1849" s="37"/>
      <c r="U1849"/>
    </row>
    <row r="1850" spans="1:21" ht="12.75">
      <c r="A1850"/>
      <c r="B1850"/>
      <c r="F1850" s="35"/>
      <c r="I1850"/>
      <c r="O1850"/>
      <c r="P1850" s="37"/>
      <c r="U1850"/>
    </row>
    <row r="1851" spans="1:21" ht="12.75">
      <c r="A1851"/>
      <c r="B1851"/>
      <c r="F1851" s="35"/>
      <c r="I1851"/>
      <c r="O1851"/>
      <c r="P1851" s="37"/>
      <c r="U1851"/>
    </row>
    <row r="1852" spans="1:21" ht="12.75">
      <c r="A1852"/>
      <c r="B1852"/>
      <c r="F1852" s="35"/>
      <c r="I1852"/>
      <c r="O1852"/>
      <c r="P1852" s="37"/>
      <c r="U1852"/>
    </row>
    <row r="1853" spans="1:21" ht="12.75">
      <c r="A1853"/>
      <c r="B1853"/>
      <c r="F1853" s="35"/>
      <c r="I1853"/>
      <c r="O1853"/>
      <c r="P1853" s="37"/>
      <c r="U1853"/>
    </row>
    <row r="1854" spans="1:21" ht="12.75">
      <c r="A1854"/>
      <c r="B1854"/>
      <c r="F1854" s="35"/>
      <c r="I1854"/>
      <c r="O1854"/>
      <c r="P1854" s="37"/>
      <c r="U1854"/>
    </row>
    <row r="1855" spans="1:21" ht="12.75">
      <c r="A1855"/>
      <c r="B1855"/>
      <c r="F1855" s="35"/>
      <c r="I1855"/>
      <c r="O1855"/>
      <c r="P1855" s="37"/>
      <c r="U1855"/>
    </row>
    <row r="1856" spans="1:21" ht="12.75">
      <c r="A1856"/>
      <c r="B1856"/>
      <c r="F1856" s="35"/>
      <c r="I1856"/>
      <c r="O1856"/>
      <c r="P1856" s="37"/>
      <c r="U1856"/>
    </row>
    <row r="1857" spans="1:21" ht="12.75">
      <c r="A1857"/>
      <c r="B1857"/>
      <c r="F1857" s="35"/>
      <c r="I1857"/>
      <c r="O1857"/>
      <c r="P1857" s="37"/>
      <c r="U1857"/>
    </row>
    <row r="1858" spans="1:21" ht="12.75">
      <c r="A1858"/>
      <c r="B1858"/>
      <c r="F1858" s="35"/>
      <c r="I1858"/>
      <c r="O1858"/>
      <c r="P1858" s="37"/>
      <c r="U1858"/>
    </row>
    <row r="1859" spans="1:21" ht="12.75">
      <c r="A1859"/>
      <c r="B1859"/>
      <c r="F1859" s="35"/>
      <c r="I1859"/>
      <c r="O1859"/>
      <c r="P1859" s="37"/>
      <c r="U1859"/>
    </row>
    <row r="1860" spans="1:21" ht="12.75">
      <c r="A1860"/>
      <c r="B1860"/>
      <c r="F1860" s="35"/>
      <c r="I1860"/>
      <c r="O1860"/>
      <c r="P1860" s="37"/>
      <c r="U1860"/>
    </row>
    <row r="1861" spans="1:21" ht="12.75">
      <c r="A1861"/>
      <c r="B1861"/>
      <c r="F1861" s="35"/>
      <c r="I1861"/>
      <c r="O1861"/>
      <c r="P1861" s="37"/>
      <c r="U1861"/>
    </row>
    <row r="1862" spans="1:21" ht="12.75">
      <c r="A1862"/>
      <c r="B1862"/>
      <c r="F1862" s="35"/>
      <c r="I1862"/>
      <c r="O1862"/>
      <c r="P1862" s="37"/>
      <c r="U1862"/>
    </row>
    <row r="1863" spans="1:21" ht="12.75">
      <c r="A1863"/>
      <c r="B1863"/>
      <c r="F1863" s="35"/>
      <c r="I1863"/>
      <c r="O1863"/>
      <c r="P1863" s="37"/>
      <c r="U1863"/>
    </row>
    <row r="1864" spans="1:21" ht="12.75">
      <c r="A1864"/>
      <c r="B1864"/>
      <c r="F1864" s="35"/>
      <c r="I1864"/>
      <c r="O1864"/>
      <c r="P1864" s="37"/>
      <c r="U1864"/>
    </row>
    <row r="1865" spans="1:21" ht="12.75">
      <c r="A1865"/>
      <c r="B1865"/>
      <c r="F1865" s="35"/>
      <c r="I1865"/>
      <c r="O1865"/>
      <c r="P1865" s="37"/>
      <c r="U1865"/>
    </row>
    <row r="1866" spans="1:21" ht="12.75">
      <c r="A1866"/>
      <c r="B1866"/>
      <c r="F1866" s="35"/>
      <c r="I1866"/>
      <c r="O1866"/>
      <c r="P1866" s="37"/>
      <c r="U1866"/>
    </row>
    <row r="1867" spans="1:21" ht="12.75">
      <c r="A1867"/>
      <c r="B1867"/>
      <c r="F1867" s="35"/>
      <c r="I1867"/>
      <c r="O1867"/>
      <c r="P1867" s="37"/>
      <c r="U1867"/>
    </row>
    <row r="1868" spans="1:21" ht="12.75">
      <c r="A1868"/>
      <c r="B1868"/>
      <c r="F1868" s="35"/>
      <c r="I1868"/>
      <c r="O1868"/>
      <c r="P1868" s="37"/>
      <c r="U1868"/>
    </row>
    <row r="1869" spans="1:21" ht="12.75">
      <c r="A1869"/>
      <c r="B1869"/>
      <c r="F1869" s="35"/>
      <c r="I1869"/>
      <c r="O1869"/>
      <c r="P1869" s="37"/>
      <c r="U1869"/>
    </row>
    <row r="1870" spans="1:21" ht="12.75">
      <c r="A1870"/>
      <c r="B1870"/>
      <c r="F1870" s="35"/>
      <c r="I1870"/>
      <c r="O1870"/>
      <c r="P1870" s="37"/>
      <c r="U1870"/>
    </row>
    <row r="1871" spans="1:21" ht="12.75">
      <c r="A1871"/>
      <c r="B1871"/>
      <c r="F1871" s="35"/>
      <c r="I1871"/>
      <c r="O1871"/>
      <c r="P1871" s="37"/>
      <c r="U1871"/>
    </row>
    <row r="1872" spans="1:21" ht="12.75">
      <c r="A1872"/>
      <c r="B1872"/>
      <c r="F1872" s="35"/>
      <c r="I1872"/>
      <c r="O1872"/>
      <c r="P1872" s="37"/>
      <c r="U1872"/>
    </row>
    <row r="1873" spans="1:21" ht="12.75">
      <c r="A1873"/>
      <c r="B1873"/>
      <c r="F1873" s="35"/>
      <c r="I1873"/>
      <c r="O1873"/>
      <c r="P1873" s="37"/>
      <c r="U1873"/>
    </row>
    <row r="1874" spans="1:21" ht="12.75">
      <c r="A1874"/>
      <c r="B1874"/>
      <c r="F1874" s="35"/>
      <c r="I1874"/>
      <c r="O1874"/>
      <c r="P1874" s="37"/>
      <c r="U1874"/>
    </row>
    <row r="1875" spans="1:21" ht="12.75">
      <c r="A1875"/>
      <c r="B1875"/>
      <c r="F1875" s="35"/>
      <c r="I1875"/>
      <c r="O1875"/>
      <c r="P1875" s="37"/>
      <c r="U1875"/>
    </row>
    <row r="1876" spans="1:21" ht="12.75">
      <c r="A1876"/>
      <c r="B1876"/>
      <c r="F1876" s="35"/>
      <c r="I1876"/>
      <c r="O1876"/>
      <c r="P1876" s="37"/>
      <c r="U1876"/>
    </row>
    <row r="1877" spans="1:21" ht="12.75">
      <c r="A1877"/>
      <c r="B1877"/>
      <c r="F1877" s="35"/>
      <c r="I1877"/>
      <c r="O1877"/>
      <c r="P1877" s="37"/>
      <c r="U1877"/>
    </row>
    <row r="1878" spans="1:21" ht="12.75">
      <c r="A1878"/>
      <c r="B1878"/>
      <c r="F1878" s="35"/>
      <c r="I1878"/>
      <c r="O1878"/>
      <c r="P1878" s="37"/>
      <c r="U1878"/>
    </row>
    <row r="1879" spans="1:21" ht="12.75">
      <c r="A1879"/>
      <c r="B1879"/>
      <c r="F1879" s="35"/>
      <c r="I1879"/>
      <c r="O1879"/>
      <c r="P1879" s="37"/>
      <c r="U1879"/>
    </row>
    <row r="1880" spans="1:21" ht="12.75">
      <c r="A1880"/>
      <c r="B1880"/>
      <c r="F1880" s="35"/>
      <c r="I1880"/>
      <c r="O1880"/>
      <c r="P1880" s="37"/>
      <c r="U1880"/>
    </row>
    <row r="1881" spans="1:21" ht="12.75">
      <c r="A1881"/>
      <c r="B1881"/>
      <c r="F1881" s="35"/>
      <c r="I1881"/>
      <c r="O1881"/>
      <c r="P1881" s="37"/>
      <c r="U1881"/>
    </row>
    <row r="1882" spans="1:21" ht="12.75">
      <c r="A1882"/>
      <c r="B1882"/>
      <c r="F1882" s="35"/>
      <c r="I1882"/>
      <c r="O1882"/>
      <c r="P1882" s="37"/>
      <c r="U1882"/>
    </row>
    <row r="1883" spans="1:21" ht="12.75">
      <c r="A1883"/>
      <c r="B1883"/>
      <c r="F1883" s="35"/>
      <c r="I1883"/>
      <c r="O1883"/>
      <c r="P1883" s="37"/>
      <c r="U1883"/>
    </row>
    <row r="1884" spans="1:21" ht="12.75">
      <c r="A1884"/>
      <c r="B1884"/>
      <c r="F1884" s="35"/>
      <c r="I1884"/>
      <c r="O1884"/>
      <c r="P1884" s="37"/>
      <c r="U1884"/>
    </row>
    <row r="1885" spans="1:21" ht="12.75">
      <c r="A1885"/>
      <c r="B1885"/>
      <c r="F1885" s="35"/>
      <c r="I1885"/>
      <c r="O1885"/>
      <c r="P1885" s="37"/>
      <c r="U1885"/>
    </row>
    <row r="1886" spans="1:21" ht="12.75">
      <c r="A1886"/>
      <c r="B1886"/>
      <c r="F1886" s="35"/>
      <c r="I1886"/>
      <c r="O1886"/>
      <c r="P1886" s="37"/>
      <c r="U1886"/>
    </row>
    <row r="1887" spans="1:21" ht="12.75">
      <c r="A1887"/>
      <c r="B1887"/>
      <c r="F1887" s="35"/>
      <c r="I1887"/>
      <c r="O1887"/>
      <c r="P1887" s="37"/>
      <c r="U1887"/>
    </row>
    <row r="1888" spans="1:21" ht="12.75">
      <c r="A1888"/>
      <c r="B1888"/>
      <c r="F1888" s="35"/>
      <c r="I1888"/>
      <c r="O1888"/>
      <c r="P1888" s="37"/>
      <c r="U1888"/>
    </row>
    <row r="1889" spans="1:21" ht="12.75">
      <c r="A1889"/>
      <c r="B1889"/>
      <c r="F1889" s="35"/>
      <c r="I1889"/>
      <c r="O1889"/>
      <c r="P1889" s="37"/>
      <c r="U1889"/>
    </row>
    <row r="1890" spans="1:21" ht="12.75">
      <c r="A1890"/>
      <c r="B1890"/>
      <c r="F1890" s="35"/>
      <c r="I1890"/>
      <c r="O1890"/>
      <c r="P1890" s="37"/>
      <c r="U1890"/>
    </row>
    <row r="1891" spans="1:21" ht="12.75">
      <c r="A1891"/>
      <c r="B1891"/>
      <c r="F1891" s="35"/>
      <c r="I1891"/>
      <c r="O1891"/>
      <c r="P1891" s="37"/>
      <c r="U1891"/>
    </row>
    <row r="1892" spans="1:21" ht="12.75">
      <c r="A1892"/>
      <c r="B1892"/>
      <c r="F1892" s="35"/>
      <c r="I1892"/>
      <c r="O1892"/>
      <c r="P1892" s="37"/>
      <c r="U1892"/>
    </row>
    <row r="1893" spans="1:21" ht="12.75">
      <c r="A1893"/>
      <c r="B1893"/>
      <c r="F1893" s="35"/>
      <c r="I1893"/>
      <c r="O1893"/>
      <c r="P1893" s="37"/>
      <c r="U1893"/>
    </row>
    <row r="1894" spans="1:21" ht="12.75">
      <c r="A1894"/>
      <c r="B1894"/>
      <c r="F1894" s="35"/>
      <c r="I1894"/>
      <c r="O1894"/>
      <c r="P1894" s="37"/>
      <c r="U1894"/>
    </row>
    <row r="1895" spans="1:21" ht="12.75">
      <c r="A1895"/>
      <c r="B1895"/>
      <c r="F1895" s="35"/>
      <c r="I1895"/>
      <c r="O1895"/>
      <c r="P1895" s="37"/>
      <c r="U1895"/>
    </row>
    <row r="1896" spans="1:21" ht="12.75">
      <c r="A1896"/>
      <c r="B1896"/>
      <c r="F1896" s="35"/>
      <c r="I1896"/>
      <c r="O1896"/>
      <c r="P1896" s="37"/>
      <c r="U1896"/>
    </row>
    <row r="1897" spans="1:21" ht="12.75">
      <c r="A1897"/>
      <c r="B1897"/>
      <c r="F1897" s="35"/>
      <c r="I1897"/>
      <c r="O1897"/>
      <c r="P1897" s="37"/>
      <c r="U1897"/>
    </row>
    <row r="1898" spans="1:21" ht="12.75">
      <c r="A1898"/>
      <c r="B1898"/>
      <c r="F1898" s="35"/>
      <c r="I1898"/>
      <c r="O1898"/>
      <c r="P1898" s="37"/>
      <c r="U1898"/>
    </row>
    <row r="1899" spans="1:21" ht="12.75">
      <c r="A1899"/>
      <c r="B1899"/>
      <c r="F1899" s="35"/>
      <c r="I1899"/>
      <c r="O1899"/>
      <c r="P1899" s="37"/>
      <c r="U1899"/>
    </row>
    <row r="1900" spans="1:21" ht="12.75">
      <c r="A1900"/>
      <c r="B1900"/>
      <c r="F1900" s="35"/>
      <c r="I1900"/>
      <c r="O1900"/>
      <c r="P1900" s="37"/>
      <c r="U1900"/>
    </row>
    <row r="1901" spans="1:21" ht="12.75">
      <c r="A1901"/>
      <c r="B1901"/>
      <c r="F1901" s="35"/>
      <c r="I1901"/>
      <c r="O1901"/>
      <c r="P1901" s="37"/>
      <c r="U1901"/>
    </row>
    <row r="1902" spans="1:21" ht="12.75">
      <c r="A1902"/>
      <c r="B1902"/>
      <c r="F1902" s="35"/>
      <c r="I1902"/>
      <c r="O1902"/>
      <c r="P1902" s="37"/>
      <c r="U1902"/>
    </row>
    <row r="1903" spans="1:21" ht="12.75">
      <c r="A1903"/>
      <c r="B1903"/>
      <c r="F1903" s="35"/>
      <c r="I1903"/>
      <c r="O1903"/>
      <c r="P1903" s="37"/>
      <c r="U1903"/>
    </row>
    <row r="1904" spans="1:21" ht="12.75">
      <c r="A1904"/>
      <c r="B1904"/>
      <c r="F1904" s="35"/>
      <c r="I1904"/>
      <c r="O1904"/>
      <c r="P1904" s="37"/>
      <c r="U1904"/>
    </row>
    <row r="1905" spans="1:21" ht="12.75">
      <c r="A1905"/>
      <c r="B1905"/>
      <c r="F1905" s="35"/>
      <c r="I1905"/>
      <c r="O1905"/>
      <c r="P1905" s="37"/>
      <c r="U1905"/>
    </row>
    <row r="1906" spans="1:21" ht="12.75">
      <c r="A1906"/>
      <c r="B1906"/>
      <c r="F1906" s="35"/>
      <c r="I1906"/>
      <c r="O1906"/>
      <c r="P1906" s="37"/>
      <c r="U1906"/>
    </row>
    <row r="1907" spans="1:21" ht="12.75">
      <c r="A1907"/>
      <c r="B1907"/>
      <c r="F1907" s="35"/>
      <c r="I1907"/>
      <c r="O1907"/>
      <c r="P1907" s="37"/>
      <c r="U1907"/>
    </row>
    <row r="1908" spans="1:21" ht="12.75">
      <c r="A1908"/>
      <c r="B1908"/>
      <c r="F1908" s="35"/>
      <c r="I1908"/>
      <c r="O1908"/>
      <c r="P1908" s="37"/>
      <c r="U1908"/>
    </row>
    <row r="1909" spans="1:21" ht="12.75">
      <c r="A1909"/>
      <c r="B1909"/>
      <c r="F1909" s="35"/>
      <c r="I1909"/>
      <c r="O1909"/>
      <c r="P1909" s="37"/>
      <c r="U1909"/>
    </row>
    <row r="1910" spans="1:21" ht="12.75">
      <c r="A1910"/>
      <c r="B1910"/>
      <c r="F1910" s="35"/>
      <c r="I1910"/>
      <c r="O1910"/>
      <c r="P1910" s="37"/>
      <c r="U1910"/>
    </row>
    <row r="1911" spans="1:21" ht="12.75">
      <c r="A1911"/>
      <c r="B1911"/>
      <c r="F1911" s="35"/>
      <c r="I1911"/>
      <c r="O1911"/>
      <c r="P1911" s="37"/>
      <c r="U1911"/>
    </row>
    <row r="1912" spans="1:21" ht="12.75">
      <c r="A1912"/>
      <c r="B1912"/>
      <c r="F1912" s="35"/>
      <c r="I1912"/>
      <c r="O1912"/>
      <c r="P1912" s="37"/>
      <c r="U1912"/>
    </row>
    <row r="1913" spans="1:21" ht="12.75">
      <c r="A1913"/>
      <c r="B1913"/>
      <c r="F1913" s="35"/>
      <c r="I1913"/>
      <c r="O1913"/>
      <c r="P1913" s="37"/>
      <c r="U1913"/>
    </row>
    <row r="1914" spans="1:21" ht="12.75">
      <c r="A1914"/>
      <c r="B1914"/>
      <c r="F1914" s="35"/>
      <c r="I1914"/>
      <c r="O1914"/>
      <c r="P1914" s="37"/>
      <c r="U1914"/>
    </row>
    <row r="1915" spans="1:21" ht="12.75">
      <c r="A1915"/>
      <c r="B1915"/>
      <c r="F1915" s="35"/>
      <c r="I1915"/>
      <c r="O1915"/>
      <c r="P1915" s="37"/>
      <c r="U1915"/>
    </row>
    <row r="1916" spans="1:21" ht="12.75">
      <c r="A1916"/>
      <c r="B1916"/>
      <c r="F1916" s="35"/>
      <c r="I1916"/>
      <c r="O1916"/>
      <c r="P1916" s="37"/>
      <c r="U1916"/>
    </row>
    <row r="1917" spans="1:21" ht="12.75">
      <c r="A1917"/>
      <c r="B1917"/>
      <c r="F1917" s="35"/>
      <c r="I1917"/>
      <c r="O1917"/>
      <c r="P1917" s="37"/>
      <c r="U1917"/>
    </row>
    <row r="1918" spans="1:21" ht="12.75">
      <c r="A1918"/>
      <c r="B1918"/>
      <c r="F1918" s="35"/>
      <c r="I1918"/>
      <c r="O1918"/>
      <c r="P1918" s="37"/>
      <c r="U1918"/>
    </row>
    <row r="1919" spans="1:21" ht="12.75">
      <c r="A1919"/>
      <c r="B1919"/>
      <c r="F1919" s="35"/>
      <c r="I1919"/>
      <c r="O1919"/>
      <c r="P1919" s="37"/>
      <c r="U1919"/>
    </row>
    <row r="1920" spans="1:21" ht="12.75">
      <c r="A1920"/>
      <c r="B1920"/>
      <c r="F1920" s="35"/>
      <c r="I1920"/>
      <c r="O1920"/>
      <c r="P1920" s="37"/>
      <c r="U1920"/>
    </row>
    <row r="1921" spans="1:21" ht="12.75">
      <c r="A1921"/>
      <c r="B1921"/>
      <c r="F1921" s="35"/>
      <c r="I1921"/>
      <c r="O1921"/>
      <c r="P1921" s="37"/>
      <c r="U1921"/>
    </row>
    <row r="1922" spans="1:21" ht="12.75">
      <c r="A1922"/>
      <c r="B1922"/>
      <c r="F1922" s="35"/>
      <c r="I1922"/>
      <c r="O1922"/>
      <c r="P1922" s="37"/>
      <c r="U1922"/>
    </row>
    <row r="1923" spans="1:21" ht="12.75">
      <c r="A1923"/>
      <c r="B1923"/>
      <c r="F1923" s="35"/>
      <c r="I1923"/>
      <c r="O1923"/>
      <c r="P1923" s="37"/>
      <c r="U1923"/>
    </row>
    <row r="1924" spans="1:21" ht="12.75">
      <c r="A1924"/>
      <c r="B1924"/>
      <c r="F1924" s="35"/>
      <c r="I1924"/>
      <c r="O1924"/>
      <c r="P1924" s="37"/>
      <c r="U1924"/>
    </row>
    <row r="1925" spans="1:21" ht="12.75">
      <c r="A1925"/>
      <c r="B1925"/>
      <c r="F1925" s="35"/>
      <c r="I1925"/>
      <c r="O1925"/>
      <c r="P1925" s="37"/>
      <c r="U1925"/>
    </row>
    <row r="1926" spans="1:21" ht="12.75">
      <c r="A1926"/>
      <c r="B1926"/>
      <c r="F1926" s="35"/>
      <c r="I1926"/>
      <c r="O1926"/>
      <c r="P1926" s="37"/>
      <c r="U1926"/>
    </row>
    <row r="1927" spans="1:21" ht="12.75">
      <c r="A1927"/>
      <c r="B1927"/>
      <c r="F1927" s="35"/>
      <c r="I1927"/>
      <c r="O1927"/>
      <c r="P1927" s="37"/>
      <c r="U1927"/>
    </row>
    <row r="1928" spans="1:21" ht="12.75">
      <c r="A1928"/>
      <c r="B1928"/>
      <c r="F1928" s="35"/>
      <c r="I1928"/>
      <c r="O1928"/>
      <c r="P1928" s="37"/>
      <c r="U1928"/>
    </row>
    <row r="1929" spans="1:21" ht="12.75">
      <c r="A1929"/>
      <c r="B1929"/>
      <c r="F1929" s="35"/>
      <c r="I1929"/>
      <c r="O1929"/>
      <c r="P1929" s="37"/>
      <c r="U1929"/>
    </row>
    <row r="1930" spans="1:21" ht="12.75">
      <c r="A1930"/>
      <c r="B1930"/>
      <c r="F1930" s="35"/>
      <c r="I1930"/>
      <c r="O1930"/>
      <c r="P1930" s="37"/>
      <c r="U1930"/>
    </row>
    <row r="1931" spans="1:21" ht="12.75">
      <c r="A1931"/>
      <c r="B1931"/>
      <c r="F1931" s="35"/>
      <c r="I1931"/>
      <c r="O1931"/>
      <c r="P1931" s="37"/>
      <c r="U1931"/>
    </row>
    <row r="1932" spans="1:21" ht="12.75">
      <c r="A1932"/>
      <c r="B1932"/>
      <c r="F1932" s="35"/>
      <c r="I1932"/>
      <c r="O1932"/>
      <c r="P1932" s="37"/>
      <c r="U1932"/>
    </row>
    <row r="1933" spans="1:21" ht="12.75">
      <c r="A1933"/>
      <c r="B1933"/>
      <c r="F1933" s="35"/>
      <c r="I1933"/>
      <c r="O1933"/>
      <c r="P1933" s="37"/>
      <c r="U1933"/>
    </row>
    <row r="1934" spans="1:21" ht="12.75">
      <c r="A1934"/>
      <c r="B1934"/>
      <c r="F1934" s="35"/>
      <c r="I1934"/>
      <c r="O1934"/>
      <c r="P1934" s="37"/>
      <c r="U1934"/>
    </row>
    <row r="1935" spans="1:21" ht="12.75">
      <c r="A1935"/>
      <c r="B1935"/>
      <c r="F1935" s="35"/>
      <c r="I1935"/>
      <c r="O1935"/>
      <c r="P1935" s="37"/>
      <c r="U1935"/>
    </row>
    <row r="1936" spans="1:21" ht="12.75">
      <c r="A1936"/>
      <c r="B1936"/>
      <c r="F1936" s="35"/>
      <c r="I1936"/>
      <c r="O1936"/>
      <c r="P1936" s="37"/>
      <c r="U1936"/>
    </row>
    <row r="1937" spans="1:21" ht="12.75">
      <c r="A1937"/>
      <c r="B1937"/>
      <c r="F1937" s="35"/>
      <c r="I1937"/>
      <c r="O1937"/>
      <c r="P1937" s="37"/>
      <c r="U1937"/>
    </row>
    <row r="1938" spans="1:21" ht="12.75">
      <c r="A1938"/>
      <c r="B1938"/>
      <c r="F1938" s="35"/>
      <c r="I1938"/>
      <c r="O1938"/>
      <c r="P1938" s="37"/>
      <c r="U1938"/>
    </row>
    <row r="1939" spans="1:21" ht="12.75">
      <c r="A1939"/>
      <c r="B1939"/>
      <c r="F1939" s="35"/>
      <c r="I1939"/>
      <c r="O1939"/>
      <c r="P1939" s="37"/>
      <c r="U1939"/>
    </row>
    <row r="1940" spans="1:21" ht="12.75">
      <c r="A1940"/>
      <c r="B1940"/>
      <c r="F1940" s="35"/>
      <c r="I1940"/>
      <c r="O1940"/>
      <c r="P1940" s="37"/>
      <c r="U1940"/>
    </row>
    <row r="1941" spans="1:21" ht="12.75">
      <c r="A1941"/>
      <c r="B1941"/>
      <c r="F1941" s="35"/>
      <c r="I1941"/>
      <c r="O1941"/>
      <c r="P1941" s="37"/>
      <c r="U1941"/>
    </row>
    <row r="1942" spans="1:21" ht="12.75">
      <c r="A1942"/>
      <c r="B1942"/>
      <c r="F1942" s="35"/>
      <c r="I1942"/>
      <c r="O1942"/>
      <c r="P1942" s="37"/>
      <c r="U1942"/>
    </row>
    <row r="1943" spans="1:21" ht="12.75">
      <c r="A1943"/>
      <c r="B1943"/>
      <c r="F1943" s="35"/>
      <c r="I1943"/>
      <c r="O1943"/>
      <c r="P1943" s="37"/>
      <c r="U1943"/>
    </row>
    <row r="1944" spans="1:21" ht="12.75">
      <c r="A1944"/>
      <c r="B1944"/>
      <c r="F1944" s="35"/>
      <c r="I1944"/>
      <c r="O1944"/>
      <c r="P1944" s="37"/>
      <c r="U1944"/>
    </row>
    <row r="1945" spans="1:21" ht="12.75">
      <c r="A1945"/>
      <c r="B1945"/>
      <c r="F1945" s="35"/>
      <c r="I1945"/>
      <c r="O1945"/>
      <c r="P1945" s="37"/>
      <c r="U1945"/>
    </row>
    <row r="1946" spans="1:21" ht="12.75">
      <c r="A1946"/>
      <c r="B1946"/>
      <c r="F1946" s="35"/>
      <c r="I1946"/>
      <c r="O1946"/>
      <c r="P1946" s="37"/>
      <c r="U1946"/>
    </row>
    <row r="1947" spans="1:21" ht="12.75">
      <c r="A1947"/>
      <c r="B1947"/>
      <c r="F1947" s="35"/>
      <c r="I1947"/>
      <c r="O1947"/>
      <c r="P1947" s="37"/>
      <c r="U1947"/>
    </row>
    <row r="1948" spans="1:21" ht="12.75">
      <c r="A1948"/>
      <c r="B1948"/>
      <c r="F1948" s="35"/>
      <c r="I1948"/>
      <c r="O1948"/>
      <c r="P1948" s="37"/>
      <c r="U1948"/>
    </row>
    <row r="1949" spans="1:21" ht="12.75">
      <c r="A1949"/>
      <c r="B1949"/>
      <c r="F1949" s="35"/>
      <c r="I1949"/>
      <c r="O1949"/>
      <c r="P1949" s="37"/>
      <c r="U1949"/>
    </row>
    <row r="1950" spans="1:21" ht="12.75">
      <c r="A1950"/>
      <c r="B1950"/>
      <c r="F1950" s="35"/>
      <c r="I1950"/>
      <c r="O1950"/>
      <c r="P1950" s="37"/>
      <c r="U1950"/>
    </row>
    <row r="1951" spans="1:21" ht="12.75">
      <c r="A1951"/>
      <c r="B1951"/>
      <c r="F1951" s="35"/>
      <c r="I1951"/>
      <c r="O1951"/>
      <c r="P1951" s="37"/>
      <c r="U1951"/>
    </row>
    <row r="1952" spans="1:21" ht="12.75">
      <c r="A1952"/>
      <c r="B1952"/>
      <c r="F1952" s="35"/>
      <c r="I1952"/>
      <c r="O1952"/>
      <c r="P1952" s="37"/>
      <c r="U1952"/>
    </row>
    <row r="1953" spans="1:21" ht="12.75">
      <c r="A1953"/>
      <c r="B1953"/>
      <c r="F1953" s="35"/>
      <c r="I1953"/>
      <c r="O1953"/>
      <c r="P1953" s="37"/>
      <c r="U1953"/>
    </row>
    <row r="1954" spans="1:21" ht="12.75">
      <c r="A1954"/>
      <c r="B1954"/>
      <c r="F1954" s="35"/>
      <c r="I1954"/>
      <c r="O1954"/>
      <c r="P1954" s="37"/>
      <c r="U1954"/>
    </row>
    <row r="1955" spans="1:21" ht="12.75">
      <c r="A1955"/>
      <c r="B1955"/>
      <c r="F1955" s="35"/>
      <c r="I1955"/>
      <c r="O1955"/>
      <c r="P1955" s="37"/>
      <c r="U1955"/>
    </row>
    <row r="1956" spans="1:21" ht="12.75">
      <c r="A1956"/>
      <c r="B1956"/>
      <c r="F1956" s="35"/>
      <c r="I1956"/>
      <c r="O1956"/>
      <c r="P1956" s="37"/>
      <c r="U1956"/>
    </row>
    <row r="1957" spans="1:21" ht="12.75">
      <c r="A1957"/>
      <c r="B1957"/>
      <c r="F1957" s="35"/>
      <c r="I1957"/>
      <c r="O1957"/>
      <c r="P1957" s="37"/>
      <c r="U1957"/>
    </row>
    <row r="1958" spans="1:21" ht="12.75">
      <c r="A1958"/>
      <c r="B1958"/>
      <c r="F1958" s="35"/>
      <c r="I1958"/>
      <c r="O1958"/>
      <c r="P1958" s="37"/>
      <c r="U1958"/>
    </row>
    <row r="1959" spans="1:21" ht="12.75">
      <c r="A1959"/>
      <c r="B1959"/>
      <c r="F1959" s="35"/>
      <c r="I1959"/>
      <c r="O1959"/>
      <c r="P1959" s="37"/>
      <c r="U1959"/>
    </row>
    <row r="1960" spans="1:21" ht="12.75">
      <c r="A1960"/>
      <c r="B1960"/>
      <c r="F1960" s="35"/>
      <c r="I1960"/>
      <c r="O1960"/>
      <c r="P1960" s="37"/>
      <c r="U1960"/>
    </row>
    <row r="1961" spans="1:21" ht="12.75">
      <c r="A1961"/>
      <c r="B1961"/>
      <c r="F1961" s="35"/>
      <c r="I1961"/>
      <c r="O1961"/>
      <c r="P1961" s="37"/>
      <c r="U1961"/>
    </row>
    <row r="1962" spans="1:21" ht="12.75">
      <c r="A1962"/>
      <c r="B1962"/>
      <c r="F1962" s="35"/>
      <c r="I1962"/>
      <c r="O1962"/>
      <c r="P1962" s="37"/>
      <c r="U1962"/>
    </row>
    <row r="1963" spans="1:21" ht="12.75">
      <c r="A1963"/>
      <c r="B1963"/>
      <c r="F1963" s="35"/>
      <c r="I1963"/>
      <c r="O1963"/>
      <c r="P1963" s="37"/>
      <c r="U1963"/>
    </row>
    <row r="1964" spans="1:21" ht="12.75">
      <c r="A1964"/>
      <c r="B1964"/>
      <c r="F1964" s="35"/>
      <c r="I1964"/>
      <c r="O1964"/>
      <c r="P1964" s="37"/>
      <c r="U1964"/>
    </row>
    <row r="1965" spans="1:21" ht="12.75">
      <c r="A1965"/>
      <c r="B1965"/>
      <c r="F1965" s="35"/>
      <c r="I1965"/>
      <c r="O1965"/>
      <c r="P1965" s="37"/>
      <c r="U1965"/>
    </row>
    <row r="1966" spans="1:21" ht="12.75">
      <c r="A1966"/>
      <c r="B1966"/>
      <c r="F1966" s="35"/>
      <c r="I1966"/>
      <c r="O1966"/>
      <c r="P1966" s="37"/>
      <c r="U1966"/>
    </row>
    <row r="1967" spans="1:21" ht="12.75">
      <c r="A1967"/>
      <c r="B1967"/>
      <c r="F1967" s="35"/>
      <c r="I1967"/>
      <c r="O1967"/>
      <c r="P1967" s="37"/>
      <c r="U1967"/>
    </row>
    <row r="1968" spans="1:21" ht="12.75">
      <c r="A1968"/>
      <c r="B1968"/>
      <c r="F1968" s="35"/>
      <c r="I1968"/>
      <c r="O1968"/>
      <c r="P1968" s="37"/>
      <c r="U1968"/>
    </row>
    <row r="1969" spans="1:21" ht="12.75">
      <c r="A1969"/>
      <c r="B1969"/>
      <c r="F1969" s="35"/>
      <c r="I1969"/>
      <c r="O1969"/>
      <c r="P1969" s="37"/>
      <c r="U1969"/>
    </row>
    <row r="1970" spans="1:21" ht="12.75">
      <c r="A1970"/>
      <c r="B1970"/>
      <c r="F1970" s="35"/>
      <c r="I1970"/>
      <c r="O1970"/>
      <c r="P1970" s="37"/>
      <c r="U1970"/>
    </row>
    <row r="1971" spans="1:21" ht="12.75">
      <c r="A1971"/>
      <c r="B1971"/>
      <c r="F1971" s="35"/>
      <c r="I1971"/>
      <c r="O1971"/>
      <c r="P1971" s="37"/>
      <c r="U1971"/>
    </row>
    <row r="1972" spans="1:21" ht="12.75">
      <c r="A1972"/>
      <c r="B1972"/>
      <c r="F1972" s="35"/>
      <c r="I1972"/>
      <c r="O1972"/>
      <c r="P1972" s="37"/>
      <c r="U1972"/>
    </row>
    <row r="1973" spans="1:21" ht="12.75">
      <c r="A1973"/>
      <c r="B1973"/>
      <c r="F1973" s="35"/>
      <c r="I1973"/>
      <c r="O1973"/>
      <c r="P1973" s="37"/>
      <c r="U1973"/>
    </row>
    <row r="1974" spans="1:21" ht="12.75">
      <c r="A1974"/>
      <c r="B1974"/>
      <c r="F1974" s="35"/>
      <c r="I1974"/>
      <c r="O1974"/>
      <c r="P1974" s="37"/>
      <c r="U1974"/>
    </row>
    <row r="1975" spans="1:21" ht="12.75">
      <c r="A1975"/>
      <c r="B1975"/>
      <c r="F1975" s="35"/>
      <c r="I1975"/>
      <c r="O1975"/>
      <c r="P1975" s="37"/>
      <c r="U1975"/>
    </row>
    <row r="1976" spans="1:21" ht="12.75">
      <c r="A1976"/>
      <c r="B1976"/>
      <c r="F1976" s="35"/>
      <c r="I1976"/>
      <c r="O1976"/>
      <c r="P1976" s="37"/>
      <c r="U1976"/>
    </row>
    <row r="1977" spans="1:21" ht="12.75">
      <c r="A1977"/>
      <c r="B1977"/>
      <c r="F1977" s="35"/>
      <c r="I1977"/>
      <c r="O1977"/>
      <c r="P1977" s="37"/>
      <c r="U1977"/>
    </row>
    <row r="1978" spans="1:21" ht="12.75">
      <c r="A1978"/>
      <c r="B1978"/>
      <c r="F1978" s="35"/>
      <c r="I1978"/>
      <c r="O1978"/>
      <c r="P1978" s="37"/>
      <c r="U1978"/>
    </row>
    <row r="1979" spans="1:21" ht="12.75">
      <c r="A1979"/>
      <c r="B1979"/>
      <c r="F1979" s="35"/>
      <c r="I1979"/>
      <c r="O1979"/>
      <c r="P1979" s="37"/>
      <c r="U1979"/>
    </row>
    <row r="1980" spans="1:21" ht="12.75">
      <c r="A1980"/>
      <c r="B1980"/>
      <c r="F1980" s="35"/>
      <c r="I1980"/>
      <c r="O1980"/>
      <c r="P1980" s="37"/>
      <c r="U1980"/>
    </row>
    <row r="1981" spans="1:21" ht="12.75">
      <c r="A1981"/>
      <c r="B1981"/>
      <c r="F1981" s="35"/>
      <c r="I1981"/>
      <c r="O1981"/>
      <c r="P1981" s="37"/>
      <c r="U1981"/>
    </row>
    <row r="1982" spans="1:21" ht="12.75">
      <c r="A1982"/>
      <c r="B1982"/>
      <c r="F1982" s="35"/>
      <c r="I1982"/>
      <c r="O1982"/>
      <c r="P1982" s="37"/>
      <c r="U1982"/>
    </row>
    <row r="1983" spans="1:21" ht="12.75">
      <c r="A1983"/>
      <c r="B1983"/>
      <c r="F1983" s="35"/>
      <c r="I1983"/>
      <c r="O1983"/>
      <c r="P1983" s="37"/>
      <c r="U1983"/>
    </row>
    <row r="1984" spans="1:21" ht="12.75">
      <c r="A1984"/>
      <c r="B1984"/>
      <c r="F1984" s="35"/>
      <c r="I1984"/>
      <c r="O1984"/>
      <c r="P1984" s="37"/>
      <c r="U1984"/>
    </row>
    <row r="1985" spans="1:21" ht="12.75">
      <c r="A1985"/>
      <c r="B1985"/>
      <c r="F1985" s="35"/>
      <c r="I1985"/>
      <c r="O1985"/>
      <c r="P1985" s="37"/>
      <c r="U1985"/>
    </row>
    <row r="1986" spans="1:21" ht="12.75">
      <c r="A1986"/>
      <c r="B1986"/>
      <c r="F1986" s="35"/>
      <c r="I1986"/>
      <c r="O1986"/>
      <c r="P1986" s="37"/>
      <c r="U1986"/>
    </row>
    <row r="1987" spans="1:21" ht="12.75">
      <c r="A1987"/>
      <c r="B1987"/>
      <c r="F1987" s="35"/>
      <c r="I1987"/>
      <c r="O1987"/>
      <c r="P1987" s="37"/>
      <c r="U1987"/>
    </row>
    <row r="1988" spans="1:21" ht="12.75">
      <c r="A1988"/>
      <c r="B1988"/>
      <c r="F1988" s="35"/>
      <c r="I1988"/>
      <c r="O1988"/>
      <c r="P1988" s="37"/>
      <c r="U1988"/>
    </row>
    <row r="1989" spans="1:21" ht="12.75">
      <c r="A1989"/>
      <c r="B1989"/>
      <c r="F1989" s="35"/>
      <c r="I1989"/>
      <c r="O1989"/>
      <c r="P1989" s="37"/>
      <c r="U1989"/>
    </row>
    <row r="1990" spans="1:21" ht="12.75">
      <c r="A1990"/>
      <c r="B1990"/>
      <c r="F1990" s="35"/>
      <c r="I1990"/>
      <c r="O1990"/>
      <c r="P1990" s="37"/>
      <c r="U1990"/>
    </row>
    <row r="1991" spans="1:21" ht="12.75">
      <c r="A1991"/>
      <c r="B1991"/>
      <c r="F1991" s="35"/>
      <c r="I1991"/>
      <c r="O1991"/>
      <c r="P1991" s="37"/>
      <c r="U1991"/>
    </row>
    <row r="1992" spans="1:21" ht="12.75">
      <c r="A1992"/>
      <c r="B1992"/>
      <c r="F1992" s="35"/>
      <c r="I1992"/>
      <c r="O1992"/>
      <c r="P1992" s="37"/>
      <c r="U1992"/>
    </row>
    <row r="1993" spans="1:21" ht="12.75">
      <c r="A1993"/>
      <c r="B1993"/>
      <c r="F1993" s="35"/>
      <c r="I1993"/>
      <c r="O1993"/>
      <c r="P1993" s="37"/>
      <c r="U1993"/>
    </row>
    <row r="1994" spans="1:21" ht="12.75">
      <c r="A1994"/>
      <c r="B1994"/>
      <c r="F1994" s="35"/>
      <c r="I1994"/>
      <c r="O1994"/>
      <c r="P1994" s="37"/>
      <c r="U1994"/>
    </row>
    <row r="1995" spans="1:21" ht="12.75">
      <c r="A1995"/>
      <c r="B1995"/>
      <c r="F1995" s="35"/>
      <c r="I1995"/>
      <c r="O1995"/>
      <c r="P1995" s="37"/>
      <c r="U1995"/>
    </row>
    <row r="1996" spans="1:21" ht="12.75">
      <c r="A1996"/>
      <c r="B1996"/>
      <c r="F1996" s="35"/>
      <c r="I1996"/>
      <c r="O1996"/>
      <c r="P1996" s="37"/>
      <c r="U1996"/>
    </row>
    <row r="1997" spans="1:21" ht="12.75">
      <c r="A1997"/>
      <c r="B1997"/>
      <c r="F1997" s="35"/>
      <c r="I1997"/>
      <c r="O1997"/>
      <c r="P1997" s="37"/>
      <c r="U1997"/>
    </row>
    <row r="1998" spans="1:21" ht="12.75">
      <c r="A1998"/>
      <c r="B1998"/>
      <c r="F1998" s="35"/>
      <c r="I1998"/>
      <c r="O1998"/>
      <c r="P1998" s="37"/>
      <c r="U1998"/>
    </row>
    <row r="1999" spans="1:21" ht="12.75">
      <c r="A1999"/>
      <c r="B1999"/>
      <c r="F1999" s="35"/>
      <c r="I1999"/>
      <c r="O1999"/>
      <c r="P1999" s="37"/>
      <c r="U1999"/>
    </row>
    <row r="2000" spans="1:21" ht="12.75">
      <c r="A2000"/>
      <c r="B2000"/>
      <c r="F2000" s="35"/>
      <c r="I2000"/>
      <c r="O2000"/>
      <c r="P2000" s="37"/>
      <c r="U2000"/>
    </row>
    <row r="2001" spans="1:21" ht="12.75">
      <c r="A2001"/>
      <c r="B2001"/>
      <c r="F2001" s="35"/>
      <c r="I2001"/>
      <c r="O2001"/>
      <c r="P2001" s="37"/>
      <c r="U2001"/>
    </row>
    <row r="2002" spans="1:21" ht="12.75">
      <c r="A2002"/>
      <c r="B2002"/>
      <c r="F2002" s="35"/>
      <c r="I2002"/>
      <c r="O2002"/>
      <c r="P2002" s="37"/>
      <c r="U2002"/>
    </row>
    <row r="2003" spans="1:21" ht="12.75">
      <c r="A2003"/>
      <c r="B2003"/>
      <c r="F2003" s="35"/>
      <c r="I2003"/>
      <c r="O2003"/>
      <c r="P2003" s="37"/>
      <c r="U2003"/>
    </row>
    <row r="2004" spans="1:21" ht="12.75">
      <c r="A2004"/>
      <c r="B2004"/>
      <c r="F2004" s="35"/>
      <c r="I2004"/>
      <c r="O2004"/>
      <c r="P2004" s="37"/>
      <c r="U2004"/>
    </row>
    <row r="2005" spans="1:21" ht="12.75">
      <c r="A2005"/>
      <c r="B2005"/>
      <c r="F2005" s="35"/>
      <c r="I2005"/>
      <c r="O2005"/>
      <c r="P2005" s="37"/>
      <c r="U2005"/>
    </row>
    <row r="2006" spans="1:21" ht="12.75">
      <c r="A2006"/>
      <c r="B2006"/>
      <c r="F2006" s="35"/>
      <c r="I2006"/>
      <c r="O2006"/>
      <c r="P2006" s="37"/>
      <c r="U2006"/>
    </row>
    <row r="2007" spans="1:21" ht="12.75">
      <c r="A2007"/>
      <c r="B2007"/>
      <c r="F2007" s="35"/>
      <c r="I2007"/>
      <c r="O2007"/>
      <c r="P2007" s="37"/>
      <c r="U2007"/>
    </row>
    <row r="2008" spans="1:21" ht="12.75">
      <c r="A2008"/>
      <c r="B2008"/>
      <c r="F2008" s="35"/>
      <c r="I2008"/>
      <c r="O2008"/>
      <c r="P2008" s="37"/>
      <c r="U2008"/>
    </row>
    <row r="2009" spans="1:21" ht="12.75">
      <c r="A2009"/>
      <c r="B2009"/>
      <c r="F2009" s="35"/>
      <c r="I2009"/>
      <c r="O2009"/>
      <c r="P2009" s="37"/>
      <c r="U2009"/>
    </row>
    <row r="2010" spans="1:21" ht="12.75">
      <c r="A2010"/>
      <c r="B2010"/>
      <c r="F2010" s="35"/>
      <c r="I2010"/>
      <c r="O2010"/>
      <c r="P2010" s="37"/>
      <c r="U2010"/>
    </row>
    <row r="2011" spans="1:21" ht="12.75">
      <c r="A2011"/>
      <c r="B2011"/>
      <c r="F2011" s="35"/>
      <c r="I2011"/>
      <c r="O2011"/>
      <c r="P2011" s="37"/>
      <c r="U2011"/>
    </row>
    <row r="2012" spans="1:21" ht="12.75">
      <c r="A2012"/>
      <c r="B2012"/>
      <c r="F2012" s="35"/>
      <c r="I2012"/>
      <c r="O2012"/>
      <c r="P2012" s="37"/>
      <c r="U2012"/>
    </row>
    <row r="2013" spans="1:21" ht="12.75">
      <c r="A2013"/>
      <c r="B2013"/>
      <c r="F2013" s="35"/>
      <c r="I2013"/>
      <c r="O2013"/>
      <c r="P2013" s="37"/>
      <c r="U2013"/>
    </row>
    <row r="2014" spans="1:21" ht="12.75">
      <c r="A2014"/>
      <c r="B2014"/>
      <c r="F2014" s="35"/>
      <c r="I2014"/>
      <c r="O2014"/>
      <c r="P2014" s="37"/>
      <c r="U2014"/>
    </row>
    <row r="2015" spans="1:21" ht="12.75">
      <c r="A2015"/>
      <c r="B2015"/>
      <c r="F2015" s="35"/>
      <c r="I2015"/>
      <c r="O2015"/>
      <c r="P2015" s="37"/>
      <c r="U2015"/>
    </row>
    <row r="2016" spans="1:21" ht="12.75">
      <c r="A2016"/>
      <c r="B2016"/>
      <c r="F2016" s="35"/>
      <c r="I2016"/>
      <c r="O2016"/>
      <c r="P2016" s="37"/>
      <c r="U2016"/>
    </row>
    <row r="2017" spans="1:21" ht="12.75">
      <c r="A2017"/>
      <c r="B2017"/>
      <c r="F2017" s="35"/>
      <c r="I2017"/>
      <c r="O2017"/>
      <c r="P2017" s="37"/>
      <c r="U2017"/>
    </row>
    <row r="2018" spans="1:21" ht="12.75">
      <c r="A2018"/>
      <c r="B2018"/>
      <c r="F2018" s="35"/>
      <c r="I2018"/>
      <c r="O2018"/>
      <c r="P2018" s="37"/>
      <c r="U2018"/>
    </row>
    <row r="2019" spans="1:21" ht="12.75">
      <c r="A2019"/>
      <c r="B2019"/>
      <c r="F2019" s="35"/>
      <c r="I2019"/>
      <c r="O2019"/>
      <c r="P2019" s="37"/>
      <c r="U2019"/>
    </row>
    <row r="2020" spans="1:21" ht="12.75">
      <c r="A2020"/>
      <c r="B2020"/>
      <c r="F2020" s="35"/>
      <c r="I2020"/>
      <c r="O2020"/>
      <c r="P2020" s="37"/>
      <c r="U2020"/>
    </row>
    <row r="2021" spans="1:21" ht="12.75">
      <c r="A2021"/>
      <c r="B2021"/>
      <c r="F2021" s="35"/>
      <c r="I2021"/>
      <c r="O2021"/>
      <c r="P2021" s="37"/>
      <c r="U2021"/>
    </row>
    <row r="2022" spans="1:21" ht="12.75">
      <c r="A2022"/>
      <c r="B2022"/>
      <c r="F2022" s="35"/>
      <c r="I2022"/>
      <c r="O2022"/>
      <c r="P2022" s="37"/>
      <c r="U2022"/>
    </row>
    <row r="2023" spans="1:21" ht="12.75">
      <c r="A2023"/>
      <c r="B2023"/>
      <c r="F2023" s="35"/>
      <c r="I2023"/>
      <c r="O2023"/>
      <c r="P2023" s="37"/>
      <c r="U2023"/>
    </row>
    <row r="2024" spans="1:21" ht="12.75">
      <c r="A2024"/>
      <c r="B2024"/>
      <c r="F2024" s="35"/>
      <c r="I2024"/>
      <c r="O2024"/>
      <c r="P2024" s="37"/>
      <c r="U2024"/>
    </row>
    <row r="2025" spans="1:21" ht="12.75">
      <c r="A2025"/>
      <c r="B2025"/>
      <c r="F2025" s="35"/>
      <c r="I2025"/>
      <c r="O2025"/>
      <c r="P2025" s="37"/>
      <c r="U2025"/>
    </row>
    <row r="2026" spans="1:21" ht="12.75">
      <c r="A2026"/>
      <c r="B2026"/>
      <c r="F2026" s="35"/>
      <c r="I2026"/>
      <c r="O2026"/>
      <c r="P2026" s="37"/>
      <c r="U2026"/>
    </row>
    <row r="2027" spans="1:21" ht="12.75">
      <c r="A2027"/>
      <c r="B2027"/>
      <c r="F2027" s="35"/>
      <c r="I2027"/>
      <c r="O2027"/>
      <c r="P2027" s="37"/>
      <c r="U2027"/>
    </row>
    <row r="2028" spans="1:21" ht="12.75">
      <c r="A2028"/>
      <c r="B2028"/>
      <c r="F2028" s="35"/>
      <c r="I2028"/>
      <c r="O2028"/>
      <c r="P2028" s="37"/>
      <c r="U2028"/>
    </row>
    <row r="2029" spans="1:21" ht="12.75">
      <c r="A2029"/>
      <c r="B2029"/>
      <c r="F2029" s="35"/>
      <c r="I2029"/>
      <c r="O2029"/>
      <c r="P2029" s="37"/>
      <c r="U2029"/>
    </row>
    <row r="2030" spans="1:21" ht="12.75">
      <c r="A2030"/>
      <c r="B2030"/>
      <c r="F2030" s="35"/>
      <c r="I2030"/>
      <c r="O2030"/>
      <c r="P2030" s="37"/>
      <c r="U2030"/>
    </row>
    <row r="2031" spans="1:21" ht="12.75">
      <c r="A2031"/>
      <c r="B2031"/>
      <c r="F2031" s="35"/>
      <c r="I2031"/>
      <c r="O2031"/>
      <c r="P2031" s="37"/>
      <c r="U2031"/>
    </row>
    <row r="2032" spans="1:21" ht="12.75">
      <c r="A2032"/>
      <c r="B2032"/>
      <c r="F2032" s="35"/>
      <c r="I2032"/>
      <c r="O2032"/>
      <c r="P2032" s="37"/>
      <c r="U2032"/>
    </row>
    <row r="2033" spans="1:21" ht="12.75">
      <c r="A2033"/>
      <c r="B2033"/>
      <c r="F2033" s="35"/>
      <c r="I2033"/>
      <c r="O2033"/>
      <c r="P2033" s="37"/>
      <c r="U2033"/>
    </row>
    <row r="2034" spans="1:21" ht="12.75">
      <c r="A2034"/>
      <c r="B2034"/>
      <c r="F2034" s="35"/>
      <c r="I2034"/>
      <c r="O2034"/>
      <c r="P2034" s="37"/>
      <c r="U2034"/>
    </row>
    <row r="2035" spans="1:21" ht="12.75">
      <c r="A2035"/>
      <c r="B2035"/>
      <c r="F2035" s="35"/>
      <c r="I2035"/>
      <c r="O2035"/>
      <c r="P2035" s="37"/>
      <c r="U2035"/>
    </row>
    <row r="2036" spans="1:21" ht="12.75">
      <c r="A2036"/>
      <c r="B2036"/>
      <c r="F2036" s="35"/>
      <c r="I2036"/>
      <c r="O2036"/>
      <c r="P2036" s="37"/>
      <c r="U2036"/>
    </row>
    <row r="2037" spans="1:21" ht="12.75">
      <c r="A2037"/>
      <c r="B2037"/>
      <c r="F2037" s="35"/>
      <c r="I2037"/>
      <c r="O2037"/>
      <c r="P2037" s="37"/>
      <c r="U2037"/>
    </row>
    <row r="2038" spans="1:21" ht="12.75">
      <c r="A2038"/>
      <c r="B2038"/>
      <c r="F2038" s="35"/>
      <c r="I2038"/>
      <c r="O2038"/>
      <c r="P2038" s="37"/>
      <c r="U2038"/>
    </row>
    <row r="2039" spans="1:21" ht="12.75">
      <c r="A2039"/>
      <c r="B2039"/>
      <c r="F2039" s="35"/>
      <c r="I2039"/>
      <c r="O2039"/>
      <c r="P2039" s="37"/>
      <c r="U2039"/>
    </row>
    <row r="2040" spans="1:21" ht="12.75">
      <c r="A2040"/>
      <c r="B2040"/>
      <c r="F2040" s="35"/>
      <c r="I2040"/>
      <c r="O2040"/>
      <c r="P2040" s="37"/>
      <c r="U2040"/>
    </row>
    <row r="2041" spans="1:21" ht="12.75">
      <c r="A2041"/>
      <c r="B2041"/>
      <c r="F2041" s="35"/>
      <c r="I2041"/>
      <c r="O2041"/>
      <c r="P2041" s="37"/>
      <c r="U2041"/>
    </row>
    <row r="2042" spans="1:21" ht="12.75">
      <c r="A2042"/>
      <c r="B2042"/>
      <c r="F2042" s="35"/>
      <c r="I2042"/>
      <c r="O2042"/>
      <c r="P2042" s="37"/>
      <c r="U2042"/>
    </row>
    <row r="2043" spans="1:21" ht="12.75">
      <c r="A2043"/>
      <c r="B2043"/>
      <c r="F2043" s="35"/>
      <c r="I2043"/>
      <c r="O2043"/>
      <c r="P2043" s="37"/>
      <c r="U2043"/>
    </row>
    <row r="2044" spans="1:21" ht="12.75">
      <c r="A2044"/>
      <c r="B2044"/>
      <c r="F2044" s="35"/>
      <c r="I2044"/>
      <c r="O2044"/>
      <c r="P2044" s="37"/>
      <c r="U2044"/>
    </row>
    <row r="2045" spans="1:21" ht="12.75">
      <c r="A2045"/>
      <c r="B2045"/>
      <c r="F2045" s="35"/>
      <c r="I2045"/>
      <c r="O2045"/>
      <c r="P2045" s="37"/>
      <c r="U2045"/>
    </row>
    <row r="2046" spans="1:21" ht="12.75">
      <c r="A2046"/>
      <c r="B2046"/>
      <c r="F2046" s="35"/>
      <c r="I2046"/>
      <c r="O2046"/>
      <c r="P2046" s="37"/>
      <c r="U2046"/>
    </row>
    <row r="2047" spans="1:21" ht="12.75">
      <c r="A2047"/>
      <c r="B2047"/>
      <c r="F2047" s="35"/>
      <c r="I2047"/>
      <c r="O2047"/>
      <c r="P2047" s="37"/>
      <c r="U2047"/>
    </row>
    <row r="2048" spans="1:21" ht="12.75">
      <c r="A2048"/>
      <c r="B2048"/>
      <c r="F2048" s="35"/>
      <c r="I2048"/>
      <c r="O2048"/>
      <c r="P2048" s="37"/>
      <c r="U2048"/>
    </row>
    <row r="2049" spans="1:21" ht="12.75">
      <c r="A2049"/>
      <c r="B2049"/>
      <c r="F2049" s="35"/>
      <c r="I2049"/>
      <c r="O2049"/>
      <c r="P2049" s="37"/>
      <c r="U2049"/>
    </row>
    <row r="2050" spans="1:21" ht="12.75">
      <c r="A2050"/>
      <c r="B2050"/>
      <c r="F2050" s="35"/>
      <c r="I2050"/>
      <c r="O2050"/>
      <c r="P2050" s="37"/>
      <c r="U2050"/>
    </row>
    <row r="2051" spans="1:21" ht="12.75">
      <c r="A2051"/>
      <c r="B2051"/>
      <c r="F2051" s="35"/>
      <c r="I2051"/>
      <c r="O2051"/>
      <c r="P2051" s="37"/>
      <c r="U2051"/>
    </row>
    <row r="2052" spans="1:21" ht="12.75">
      <c r="A2052"/>
      <c r="B2052"/>
      <c r="F2052" s="35"/>
      <c r="I2052"/>
      <c r="O2052"/>
      <c r="P2052" s="37"/>
      <c r="U2052"/>
    </row>
    <row r="2053" spans="1:21" ht="12.75">
      <c r="A2053"/>
      <c r="B2053"/>
      <c r="F2053" s="35"/>
      <c r="I2053"/>
      <c r="O2053"/>
      <c r="P2053" s="37"/>
      <c r="U2053"/>
    </row>
    <row r="2054" spans="1:21" ht="12.75">
      <c r="A2054"/>
      <c r="B2054"/>
      <c r="F2054" s="35"/>
      <c r="I2054"/>
      <c r="O2054"/>
      <c r="P2054" s="37"/>
      <c r="U2054"/>
    </row>
    <row r="2055" spans="1:21" ht="12.75">
      <c r="A2055"/>
      <c r="B2055"/>
      <c r="F2055" s="35"/>
      <c r="I2055"/>
      <c r="O2055"/>
      <c r="P2055" s="37"/>
      <c r="U2055"/>
    </row>
    <row r="2056" spans="1:21" ht="12.75">
      <c r="A2056"/>
      <c r="B2056"/>
      <c r="F2056" s="35"/>
      <c r="I2056"/>
      <c r="O2056"/>
      <c r="P2056" s="37"/>
      <c r="U2056"/>
    </row>
    <row r="2057" spans="1:21" ht="12.75">
      <c r="A2057"/>
      <c r="B2057"/>
      <c r="F2057" s="35"/>
      <c r="I2057"/>
      <c r="O2057"/>
      <c r="P2057" s="37"/>
      <c r="U2057"/>
    </row>
    <row r="2058" spans="1:21" ht="12.75">
      <c r="A2058"/>
      <c r="B2058"/>
      <c r="F2058" s="35"/>
      <c r="I2058"/>
      <c r="O2058"/>
      <c r="P2058" s="37"/>
      <c r="U2058"/>
    </row>
    <row r="2059" spans="1:21" ht="12.75">
      <c r="A2059"/>
      <c r="B2059"/>
      <c r="F2059" s="35"/>
      <c r="I2059"/>
      <c r="O2059"/>
      <c r="P2059" s="37"/>
      <c r="U2059"/>
    </row>
    <row r="2060" spans="1:21" ht="12.75">
      <c r="A2060"/>
      <c r="B2060"/>
      <c r="F2060" s="35"/>
      <c r="I2060"/>
      <c r="O2060"/>
      <c r="P2060" s="37"/>
      <c r="U2060"/>
    </row>
    <row r="2061" spans="1:21" ht="12.75">
      <c r="A2061"/>
      <c r="B2061"/>
      <c r="F2061" s="35"/>
      <c r="I2061"/>
      <c r="O2061"/>
      <c r="P2061" s="37"/>
      <c r="U2061"/>
    </row>
    <row r="2062" spans="1:21" ht="12.75">
      <c r="A2062"/>
      <c r="B2062"/>
      <c r="F2062" s="35"/>
      <c r="I2062"/>
      <c r="O2062"/>
      <c r="P2062" s="37"/>
      <c r="U2062"/>
    </row>
    <row r="2063" spans="1:21" ht="12.75">
      <c r="A2063"/>
      <c r="B2063"/>
      <c r="F2063" s="35"/>
      <c r="I2063"/>
      <c r="O2063"/>
      <c r="P2063" s="37"/>
      <c r="U2063"/>
    </row>
    <row r="2064" spans="1:21" ht="12.75">
      <c r="A2064"/>
      <c r="B2064"/>
      <c r="F2064" s="35"/>
      <c r="I2064"/>
      <c r="O2064"/>
      <c r="P2064" s="37"/>
      <c r="U2064"/>
    </row>
    <row r="2065" spans="1:21" ht="12.75">
      <c r="A2065"/>
      <c r="B2065"/>
      <c r="F2065" s="35"/>
      <c r="I2065"/>
      <c r="O2065"/>
      <c r="P2065" s="37"/>
      <c r="U2065"/>
    </row>
    <row r="2066" spans="1:21" ht="12.75">
      <c r="A2066"/>
      <c r="B2066"/>
      <c r="F2066" s="35"/>
      <c r="I2066"/>
      <c r="O2066"/>
      <c r="P2066" s="37"/>
      <c r="U2066"/>
    </row>
    <row r="2067" spans="1:21" ht="12.75">
      <c r="A2067"/>
      <c r="B2067"/>
      <c r="F2067" s="35"/>
      <c r="I2067"/>
      <c r="O2067"/>
      <c r="P2067" s="37"/>
      <c r="U2067"/>
    </row>
    <row r="2068" spans="1:21" ht="12.75">
      <c r="A2068"/>
      <c r="B2068"/>
      <c r="F2068" s="35"/>
      <c r="I2068"/>
      <c r="O2068"/>
      <c r="P2068" s="37"/>
      <c r="U2068"/>
    </row>
    <row r="2069" spans="1:21" ht="12.75">
      <c r="A2069"/>
      <c r="B2069"/>
      <c r="F2069" s="35"/>
      <c r="I2069"/>
      <c r="O2069"/>
      <c r="P2069" s="37"/>
      <c r="U2069"/>
    </row>
    <row r="2070" spans="1:21" ht="12.75">
      <c r="A2070"/>
      <c r="B2070"/>
      <c r="F2070" s="35"/>
      <c r="I2070"/>
      <c r="O2070"/>
      <c r="P2070" s="37"/>
      <c r="U2070"/>
    </row>
    <row r="2071" spans="1:21" ht="12.75">
      <c r="A2071"/>
      <c r="B2071"/>
      <c r="F2071" s="35"/>
      <c r="I2071"/>
      <c r="O2071"/>
      <c r="P2071" s="37"/>
      <c r="U2071"/>
    </row>
    <row r="2072" spans="1:21" ht="12.75">
      <c r="A2072"/>
      <c r="B2072"/>
      <c r="F2072" s="35"/>
      <c r="I2072"/>
      <c r="O2072"/>
      <c r="P2072" s="37"/>
      <c r="U2072"/>
    </row>
    <row r="2073" spans="1:21" ht="12.75">
      <c r="A2073"/>
      <c r="B2073"/>
      <c r="F2073" s="35"/>
      <c r="I2073"/>
      <c r="O2073"/>
      <c r="P2073" s="37"/>
      <c r="U2073"/>
    </row>
    <row r="2074" spans="1:21" ht="12.75">
      <c r="A2074"/>
      <c r="B2074"/>
      <c r="F2074" s="35"/>
      <c r="I2074"/>
      <c r="O2074"/>
      <c r="P2074" s="37"/>
      <c r="U2074"/>
    </row>
    <row r="2075" spans="1:21" ht="12.75">
      <c r="A2075"/>
      <c r="B2075"/>
      <c r="F2075" s="35"/>
      <c r="I2075"/>
      <c r="O2075"/>
      <c r="P2075" s="37"/>
      <c r="U2075"/>
    </row>
    <row r="2076" spans="1:21" ht="12.75">
      <c r="A2076"/>
      <c r="B2076"/>
      <c r="F2076" s="35"/>
      <c r="I2076"/>
      <c r="O2076"/>
      <c r="P2076" s="37"/>
      <c r="U2076"/>
    </row>
    <row r="2077" spans="1:21" ht="12.75">
      <c r="A2077"/>
      <c r="B2077"/>
      <c r="F2077" s="35"/>
      <c r="I2077"/>
      <c r="O2077"/>
      <c r="P2077" s="37"/>
      <c r="U2077"/>
    </row>
    <row r="2078" spans="1:21" ht="12.75">
      <c r="A2078"/>
      <c r="B2078"/>
      <c r="F2078" s="35"/>
      <c r="I2078"/>
      <c r="O2078"/>
      <c r="P2078" s="37"/>
      <c r="U2078"/>
    </row>
    <row r="2079" spans="1:21" ht="12.75">
      <c r="A2079"/>
      <c r="B2079"/>
      <c r="F2079" s="35"/>
      <c r="I2079"/>
      <c r="O2079"/>
      <c r="P2079" s="37"/>
      <c r="U2079"/>
    </row>
    <row r="2080" spans="1:21" ht="12.75">
      <c r="A2080"/>
      <c r="B2080"/>
      <c r="F2080" s="35"/>
      <c r="I2080"/>
      <c r="O2080"/>
      <c r="P2080" s="37"/>
      <c r="U2080"/>
    </row>
    <row r="2081" spans="1:21" ht="12.75">
      <c r="A2081"/>
      <c r="B2081"/>
      <c r="F2081" s="35"/>
      <c r="I2081"/>
      <c r="O2081"/>
      <c r="P2081" s="37"/>
      <c r="U2081"/>
    </row>
    <row r="2082" spans="1:21" ht="12.75">
      <c r="A2082"/>
      <c r="B2082"/>
      <c r="F2082" s="35"/>
      <c r="I2082"/>
      <c r="O2082"/>
      <c r="P2082" s="37"/>
      <c r="U2082"/>
    </row>
    <row r="2083" spans="1:21" ht="12.75">
      <c r="A2083"/>
      <c r="B2083"/>
      <c r="F2083" s="35"/>
      <c r="I2083"/>
      <c r="O2083"/>
      <c r="P2083" s="37"/>
      <c r="U2083"/>
    </row>
    <row r="2084" spans="1:21" ht="12.75">
      <c r="A2084"/>
      <c r="B2084"/>
      <c r="F2084" s="35"/>
      <c r="I2084"/>
      <c r="O2084"/>
      <c r="P2084" s="37"/>
      <c r="U2084"/>
    </row>
    <row r="2085" spans="1:21" ht="12.75">
      <c r="A2085"/>
      <c r="B2085"/>
      <c r="F2085" s="35"/>
      <c r="I2085"/>
      <c r="O2085"/>
      <c r="P2085" s="37"/>
      <c r="U2085"/>
    </row>
    <row r="2086" spans="1:21" ht="12.75">
      <c r="A2086"/>
      <c r="B2086"/>
      <c r="F2086" s="35"/>
      <c r="I2086"/>
      <c r="O2086"/>
      <c r="P2086" s="37"/>
      <c r="U2086"/>
    </row>
    <row r="2087" spans="1:21" ht="12.75">
      <c r="A2087"/>
      <c r="B2087"/>
      <c r="F2087" s="35"/>
      <c r="I2087"/>
      <c r="O2087"/>
      <c r="P2087" s="37"/>
      <c r="U2087"/>
    </row>
    <row r="2088" spans="1:21" ht="12.75">
      <c r="A2088"/>
      <c r="B2088"/>
      <c r="F2088" s="35"/>
      <c r="I2088"/>
      <c r="O2088"/>
      <c r="P2088" s="37"/>
      <c r="U2088"/>
    </row>
    <row r="2089" spans="1:21" ht="12.75">
      <c r="A2089"/>
      <c r="B2089"/>
      <c r="F2089" s="35"/>
      <c r="I2089"/>
      <c r="O2089"/>
      <c r="P2089" s="37"/>
      <c r="U2089"/>
    </row>
    <row r="2090" spans="1:21" ht="12.75">
      <c r="A2090"/>
      <c r="B2090"/>
      <c r="F2090" s="35"/>
      <c r="I2090"/>
      <c r="O2090"/>
      <c r="P2090" s="37"/>
      <c r="U2090"/>
    </row>
    <row r="2091" spans="1:21" ht="12.75">
      <c r="A2091"/>
      <c r="B2091"/>
      <c r="F2091" s="35"/>
      <c r="I2091"/>
      <c r="O2091"/>
      <c r="P2091" s="37"/>
      <c r="U2091"/>
    </row>
    <row r="2092" spans="1:21" ht="12.75">
      <c r="A2092"/>
      <c r="B2092"/>
      <c r="F2092" s="35"/>
      <c r="I2092"/>
      <c r="O2092"/>
      <c r="P2092" s="37"/>
      <c r="U2092"/>
    </row>
    <row r="2093" spans="1:21" ht="12.75">
      <c r="A2093"/>
      <c r="B2093"/>
      <c r="F2093" s="35"/>
      <c r="I2093"/>
      <c r="O2093"/>
      <c r="P2093" s="37"/>
      <c r="U2093"/>
    </row>
    <row r="2094" spans="1:21" ht="12.75">
      <c r="A2094"/>
      <c r="B2094"/>
      <c r="F2094" s="35"/>
      <c r="I2094"/>
      <c r="O2094"/>
      <c r="P2094" s="37"/>
      <c r="U2094"/>
    </row>
    <row r="2095" spans="1:21" ht="12.75">
      <c r="A2095"/>
      <c r="B2095"/>
      <c r="F2095" s="35"/>
      <c r="I2095"/>
      <c r="O2095"/>
      <c r="P2095" s="37"/>
      <c r="U2095"/>
    </row>
    <row r="2096" spans="1:21" ht="12.75">
      <c r="A2096"/>
      <c r="B2096"/>
      <c r="F2096" s="35"/>
      <c r="I2096"/>
      <c r="O2096"/>
      <c r="P2096" s="37"/>
      <c r="U2096"/>
    </row>
    <row r="2097" spans="1:21" ht="12.75">
      <c r="A2097"/>
      <c r="B2097"/>
      <c r="F2097" s="35"/>
      <c r="I2097"/>
      <c r="O2097"/>
      <c r="P2097" s="37"/>
      <c r="U2097"/>
    </row>
    <row r="2098" spans="1:21" ht="12.75">
      <c r="A2098"/>
      <c r="B2098"/>
      <c r="F2098" s="35"/>
      <c r="I2098"/>
      <c r="O2098"/>
      <c r="P2098" s="37"/>
      <c r="U2098"/>
    </row>
    <row r="2099" spans="1:21" ht="12.75">
      <c r="A2099"/>
      <c r="B2099"/>
      <c r="F2099" s="35"/>
      <c r="I2099"/>
      <c r="O2099"/>
      <c r="P2099" s="37"/>
      <c r="U2099"/>
    </row>
    <row r="2100" spans="1:21" ht="12.75">
      <c r="A2100"/>
      <c r="B2100"/>
      <c r="F2100" s="35"/>
      <c r="I2100"/>
      <c r="O2100"/>
      <c r="P2100" s="37"/>
      <c r="U2100"/>
    </row>
    <row r="2101" spans="1:21" ht="12.75">
      <c r="A2101"/>
      <c r="B2101"/>
      <c r="F2101" s="35"/>
      <c r="I2101"/>
      <c r="O2101"/>
      <c r="P2101" s="37"/>
      <c r="U2101"/>
    </row>
    <row r="2102" spans="1:21" ht="12.75">
      <c r="A2102"/>
      <c r="B2102"/>
      <c r="F2102" s="35"/>
      <c r="I2102"/>
      <c r="O2102"/>
      <c r="P2102" s="37"/>
      <c r="U2102"/>
    </row>
    <row r="2103" spans="1:21" ht="12.75">
      <c r="A2103"/>
      <c r="B2103"/>
      <c r="F2103" s="35"/>
      <c r="I2103"/>
      <c r="O2103"/>
      <c r="P2103" s="37"/>
      <c r="U2103"/>
    </row>
    <row r="2104" spans="1:21" ht="12.75">
      <c r="A2104"/>
      <c r="B2104"/>
      <c r="F2104" s="35"/>
      <c r="I2104"/>
      <c r="O2104"/>
      <c r="P2104" s="37"/>
      <c r="U2104"/>
    </row>
    <row r="2105" spans="1:21" ht="12.75">
      <c r="A2105"/>
      <c r="B2105"/>
      <c r="F2105" s="35"/>
      <c r="I2105"/>
      <c r="O2105"/>
      <c r="P2105" s="37"/>
      <c r="U2105"/>
    </row>
    <row r="2106" spans="1:21" ht="12.75">
      <c r="A2106"/>
      <c r="B2106"/>
      <c r="F2106" s="35"/>
      <c r="I2106"/>
      <c r="O2106"/>
      <c r="P2106" s="37"/>
      <c r="U2106"/>
    </row>
    <row r="2107" spans="1:21" ht="12.75">
      <c r="A2107"/>
      <c r="B2107"/>
      <c r="F2107" s="35"/>
      <c r="I2107"/>
      <c r="O2107"/>
      <c r="P2107" s="37"/>
      <c r="U2107"/>
    </row>
    <row r="2108" spans="1:21" ht="12.75">
      <c r="A2108"/>
      <c r="B2108"/>
      <c r="F2108" s="35"/>
      <c r="I2108"/>
      <c r="O2108"/>
      <c r="P2108" s="37"/>
      <c r="U2108"/>
    </row>
    <row r="2109" spans="1:21" ht="12.75">
      <c r="A2109"/>
      <c r="B2109"/>
      <c r="F2109" s="35"/>
      <c r="I2109"/>
      <c r="O2109"/>
      <c r="P2109" s="37"/>
      <c r="U2109"/>
    </row>
    <row r="2110" spans="1:21" ht="12.75">
      <c r="A2110"/>
      <c r="B2110"/>
      <c r="F2110" s="35"/>
      <c r="I2110"/>
      <c r="O2110"/>
      <c r="P2110" s="37"/>
      <c r="U2110"/>
    </row>
    <row r="2111" spans="1:21" ht="12.75">
      <c r="A2111"/>
      <c r="B2111"/>
      <c r="F2111" s="35"/>
      <c r="I2111"/>
      <c r="O2111"/>
      <c r="P2111" s="37"/>
      <c r="U2111"/>
    </row>
    <row r="2112" spans="1:21" ht="12.75">
      <c r="A2112"/>
      <c r="B2112"/>
      <c r="F2112" s="35"/>
      <c r="I2112"/>
      <c r="O2112"/>
      <c r="P2112" s="37"/>
      <c r="U2112"/>
    </row>
    <row r="2113" spans="1:21" ht="12.75">
      <c r="A2113"/>
      <c r="B2113"/>
      <c r="F2113" s="35"/>
      <c r="I2113"/>
      <c r="O2113"/>
      <c r="P2113" s="37"/>
      <c r="U2113"/>
    </row>
    <row r="2114" spans="1:21" ht="12.75">
      <c r="A2114"/>
      <c r="B2114"/>
      <c r="F2114" s="35"/>
      <c r="I2114"/>
      <c r="O2114"/>
      <c r="P2114" s="37"/>
      <c r="U2114"/>
    </row>
    <row r="2115" spans="1:21" ht="12.75">
      <c r="A2115"/>
      <c r="B2115"/>
      <c r="F2115" s="35"/>
      <c r="I2115"/>
      <c r="O2115"/>
      <c r="P2115" s="37"/>
      <c r="U2115"/>
    </row>
    <row r="2116" spans="1:21" ht="12.75">
      <c r="A2116"/>
      <c r="B2116"/>
      <c r="F2116" s="35"/>
      <c r="I2116"/>
      <c r="O2116"/>
      <c r="P2116" s="37"/>
      <c r="U2116"/>
    </row>
    <row r="2117" spans="1:21" ht="12.75">
      <c r="A2117"/>
      <c r="B2117"/>
      <c r="F2117" s="35"/>
      <c r="I2117"/>
      <c r="O2117"/>
      <c r="P2117" s="37"/>
      <c r="U2117"/>
    </row>
    <row r="2118" spans="1:21" ht="12.75">
      <c r="A2118"/>
      <c r="B2118"/>
      <c r="F2118" s="35"/>
      <c r="I2118"/>
      <c r="O2118"/>
      <c r="P2118" s="37"/>
      <c r="U2118"/>
    </row>
    <row r="2119" spans="1:21" ht="12.75">
      <c r="A2119"/>
      <c r="B2119"/>
      <c r="F2119" s="35"/>
      <c r="I2119"/>
      <c r="O2119"/>
      <c r="P2119" s="37"/>
      <c r="U2119"/>
    </row>
    <row r="2120" spans="1:21" ht="12.75">
      <c r="A2120"/>
      <c r="B2120"/>
      <c r="F2120" s="35"/>
      <c r="I2120"/>
      <c r="O2120"/>
      <c r="P2120" s="37"/>
      <c r="U2120"/>
    </row>
    <row r="2121" spans="1:21" ht="12.75">
      <c r="A2121"/>
      <c r="B2121"/>
      <c r="F2121" s="35"/>
      <c r="I2121"/>
      <c r="O2121"/>
      <c r="P2121" s="37"/>
      <c r="U2121"/>
    </row>
    <row r="2122" spans="1:21" ht="12.75">
      <c r="A2122"/>
      <c r="B2122"/>
      <c r="F2122" s="35"/>
      <c r="I2122"/>
      <c r="O2122"/>
      <c r="P2122" s="37"/>
      <c r="U2122"/>
    </row>
    <row r="2123" spans="1:21" ht="12.75">
      <c r="A2123"/>
      <c r="B2123"/>
      <c r="F2123" s="35"/>
      <c r="I2123"/>
      <c r="O2123"/>
      <c r="P2123" s="37"/>
      <c r="U2123"/>
    </row>
    <row r="2124" spans="1:21" ht="12.75">
      <c r="A2124"/>
      <c r="B2124"/>
      <c r="F2124" s="35"/>
      <c r="I2124"/>
      <c r="O2124"/>
      <c r="P2124" s="37"/>
      <c r="U2124"/>
    </row>
    <row r="2125" spans="1:21" ht="12.75">
      <c r="A2125"/>
      <c r="B2125"/>
      <c r="F2125" s="35"/>
      <c r="I2125"/>
      <c r="O2125"/>
      <c r="P2125" s="37"/>
      <c r="U2125"/>
    </row>
    <row r="2126" spans="1:21" ht="12.75">
      <c r="A2126"/>
      <c r="B2126"/>
      <c r="F2126" s="35"/>
      <c r="I2126"/>
      <c r="O2126"/>
      <c r="P2126" s="37"/>
      <c r="U2126"/>
    </row>
    <row r="2127" spans="1:21" ht="12.75">
      <c r="A2127"/>
      <c r="B2127"/>
      <c r="F2127" s="35"/>
      <c r="I2127"/>
      <c r="O2127"/>
      <c r="P2127" s="37"/>
      <c r="U2127"/>
    </row>
    <row r="2128" spans="1:21" ht="12.75">
      <c r="A2128"/>
      <c r="B2128"/>
      <c r="F2128" s="35"/>
      <c r="I2128"/>
      <c r="O2128"/>
      <c r="P2128" s="37"/>
      <c r="U2128"/>
    </row>
    <row r="2129" spans="1:21" ht="12.75">
      <c r="A2129"/>
      <c r="B2129"/>
      <c r="F2129" s="35"/>
      <c r="I2129"/>
      <c r="O2129"/>
      <c r="P2129" s="37"/>
      <c r="U2129"/>
    </row>
    <row r="2130" spans="1:21" ht="12.75">
      <c r="A2130"/>
      <c r="B2130"/>
      <c r="F2130" s="35"/>
      <c r="I2130"/>
      <c r="O2130"/>
      <c r="P2130" s="37"/>
      <c r="U2130"/>
    </row>
    <row r="2131" spans="1:21" ht="12.75">
      <c r="A2131"/>
      <c r="B2131"/>
      <c r="F2131" s="35"/>
      <c r="I2131"/>
      <c r="O2131"/>
      <c r="P2131" s="37"/>
      <c r="U2131"/>
    </row>
    <row r="2132" spans="1:21" ht="12.75">
      <c r="A2132"/>
      <c r="B2132"/>
      <c r="F2132" s="35"/>
      <c r="I2132"/>
      <c r="O2132"/>
      <c r="P2132" s="37"/>
      <c r="U2132"/>
    </row>
    <row r="2133" spans="1:21" ht="12.75">
      <c r="A2133"/>
      <c r="B2133"/>
      <c r="F2133" s="35"/>
      <c r="I2133"/>
      <c r="O2133"/>
      <c r="P2133" s="37"/>
      <c r="U2133"/>
    </row>
    <row r="2134" spans="1:21" ht="12.75">
      <c r="A2134"/>
      <c r="B2134"/>
      <c r="F2134" s="35"/>
      <c r="I2134"/>
      <c r="O2134"/>
      <c r="P2134" s="37"/>
      <c r="U2134"/>
    </row>
    <row r="2135" spans="1:21" ht="12.75">
      <c r="A2135"/>
      <c r="B2135"/>
      <c r="F2135" s="35"/>
      <c r="I2135"/>
      <c r="O2135"/>
      <c r="P2135" s="37"/>
      <c r="U2135"/>
    </row>
    <row r="2136" spans="1:21" ht="12.75">
      <c r="A2136"/>
      <c r="B2136"/>
      <c r="F2136" s="35"/>
      <c r="I2136"/>
      <c r="O2136"/>
      <c r="P2136" s="37"/>
      <c r="U2136"/>
    </row>
    <row r="2137" spans="1:21" ht="12.75">
      <c r="A2137"/>
      <c r="B2137"/>
      <c r="F2137" s="35"/>
      <c r="I2137"/>
      <c r="O2137"/>
      <c r="P2137" s="37"/>
      <c r="U2137"/>
    </row>
    <row r="2138" spans="1:21" ht="12.75">
      <c r="A2138"/>
      <c r="B2138"/>
      <c r="F2138" s="35"/>
      <c r="I2138"/>
      <c r="O2138"/>
      <c r="P2138" s="37"/>
      <c r="U2138"/>
    </row>
    <row r="2139" spans="1:21" ht="12.75">
      <c r="A2139"/>
      <c r="B2139"/>
      <c r="F2139" s="35"/>
      <c r="I2139"/>
      <c r="O2139"/>
      <c r="P2139" s="37"/>
      <c r="U2139"/>
    </row>
    <row r="2140" spans="1:21" ht="12.75">
      <c r="A2140"/>
      <c r="B2140"/>
      <c r="F2140" s="35"/>
      <c r="I2140"/>
      <c r="O2140"/>
      <c r="P2140" s="37"/>
      <c r="U2140"/>
    </row>
    <row r="2141" spans="1:21" ht="12.75">
      <c r="A2141"/>
      <c r="B2141"/>
      <c r="F2141" s="35"/>
      <c r="I2141"/>
      <c r="O2141"/>
      <c r="P2141" s="37"/>
      <c r="U2141"/>
    </row>
    <row r="2142" spans="1:21" ht="12.75">
      <c r="A2142"/>
      <c r="B2142"/>
      <c r="F2142" s="35"/>
      <c r="I2142"/>
      <c r="O2142"/>
      <c r="P2142" s="37"/>
      <c r="U2142"/>
    </row>
    <row r="2143" spans="1:21" ht="12.75">
      <c r="A2143"/>
      <c r="B2143"/>
      <c r="F2143" s="35"/>
      <c r="I2143"/>
      <c r="O2143"/>
      <c r="P2143" s="37"/>
      <c r="U2143"/>
    </row>
    <row r="2144" spans="1:21" ht="12.75">
      <c r="A2144"/>
      <c r="B2144"/>
      <c r="F2144" s="35"/>
      <c r="I2144"/>
      <c r="O2144"/>
      <c r="P2144" s="37"/>
      <c r="U2144"/>
    </row>
    <row r="2145" spans="1:21" ht="12.75">
      <c r="A2145"/>
      <c r="B2145"/>
      <c r="F2145" s="35"/>
      <c r="I2145"/>
      <c r="O2145"/>
      <c r="P2145" s="37"/>
      <c r="U2145"/>
    </row>
    <row r="2146" spans="1:21" ht="12.75">
      <c r="A2146"/>
      <c r="B2146"/>
      <c r="F2146" s="35"/>
      <c r="I2146"/>
      <c r="O2146"/>
      <c r="P2146" s="37"/>
      <c r="U2146"/>
    </row>
    <row r="2147" spans="1:21" ht="12.75">
      <c r="A2147"/>
      <c r="B2147"/>
      <c r="F2147" s="35"/>
      <c r="I2147"/>
      <c r="O2147"/>
      <c r="P2147" s="37"/>
      <c r="U2147"/>
    </row>
    <row r="2148" spans="1:21" ht="12.75">
      <c r="A2148"/>
      <c r="B2148"/>
      <c r="F2148" s="35"/>
      <c r="I2148"/>
      <c r="O2148"/>
      <c r="P2148" s="37"/>
      <c r="U2148"/>
    </row>
    <row r="2149" spans="1:21" ht="12.75">
      <c r="A2149"/>
      <c r="B2149"/>
      <c r="F2149" s="35"/>
      <c r="I2149"/>
      <c r="O2149"/>
      <c r="P2149" s="37"/>
      <c r="U2149"/>
    </row>
    <row r="2150" spans="1:21" ht="12.75">
      <c r="A2150"/>
      <c r="B2150"/>
      <c r="F2150" s="35"/>
      <c r="I2150"/>
      <c r="O2150"/>
      <c r="P2150" s="37"/>
      <c r="U2150"/>
    </row>
    <row r="2151" spans="1:21" ht="12.75">
      <c r="A2151"/>
      <c r="B2151"/>
      <c r="F2151" s="35"/>
      <c r="I2151"/>
      <c r="O2151"/>
      <c r="P2151" s="37"/>
      <c r="U2151"/>
    </row>
    <row r="2152" spans="1:21" ht="12.75">
      <c r="A2152"/>
      <c r="B2152"/>
      <c r="F2152" s="35"/>
      <c r="I2152"/>
      <c r="O2152"/>
      <c r="P2152" s="37"/>
      <c r="U2152"/>
    </row>
    <row r="2153" spans="1:21" ht="12.75">
      <c r="A2153"/>
      <c r="B2153"/>
      <c r="F2153" s="35"/>
      <c r="I2153"/>
      <c r="O2153"/>
      <c r="P2153" s="37"/>
      <c r="U2153"/>
    </row>
    <row r="2154" spans="1:21" ht="12.75">
      <c r="A2154"/>
      <c r="B2154"/>
      <c r="F2154" s="35"/>
      <c r="I2154"/>
      <c r="O2154"/>
      <c r="P2154" s="37"/>
      <c r="U2154"/>
    </row>
    <row r="2155" spans="1:21" ht="12.75">
      <c r="A2155"/>
      <c r="B2155"/>
      <c r="F2155" s="35"/>
      <c r="I2155"/>
      <c r="O2155"/>
      <c r="P2155" s="37"/>
      <c r="U2155"/>
    </row>
    <row r="2156" spans="1:21" ht="12.75">
      <c r="A2156"/>
      <c r="B2156"/>
      <c r="F2156" s="35"/>
      <c r="I2156"/>
      <c r="O2156"/>
      <c r="P2156" s="37"/>
      <c r="U2156"/>
    </row>
    <row r="2157" spans="1:21" ht="12.75">
      <c r="A2157"/>
      <c r="B2157"/>
      <c r="F2157" s="35"/>
      <c r="I2157"/>
      <c r="O2157"/>
      <c r="P2157" s="37"/>
      <c r="U2157"/>
    </row>
    <row r="2158" spans="1:21" ht="12.75">
      <c r="A2158"/>
      <c r="B2158"/>
      <c r="F2158" s="35"/>
      <c r="I2158"/>
      <c r="O2158"/>
      <c r="P2158" s="37"/>
      <c r="U2158"/>
    </row>
    <row r="2159" spans="1:21" ht="12.75">
      <c r="A2159"/>
      <c r="B2159"/>
      <c r="F2159" s="35"/>
      <c r="I2159"/>
      <c r="O2159"/>
      <c r="P2159" s="37"/>
      <c r="U2159"/>
    </row>
    <row r="2160" spans="1:21" ht="12.75">
      <c r="A2160"/>
      <c r="B2160"/>
      <c r="F2160" s="35"/>
      <c r="I2160"/>
      <c r="O2160"/>
      <c r="P2160" s="37"/>
      <c r="U2160"/>
    </row>
    <row r="2161" spans="1:21" ht="12.75">
      <c r="A2161"/>
      <c r="B2161"/>
      <c r="F2161" s="35"/>
      <c r="I2161"/>
      <c r="O2161"/>
      <c r="P2161" s="37"/>
      <c r="U2161"/>
    </row>
    <row r="2162" spans="1:21" ht="12.75">
      <c r="A2162"/>
      <c r="B2162"/>
      <c r="F2162" s="35"/>
      <c r="I2162"/>
      <c r="O2162"/>
      <c r="P2162" s="37"/>
      <c r="U2162"/>
    </row>
    <row r="2163" spans="1:21" ht="12.75">
      <c r="A2163"/>
      <c r="B2163"/>
      <c r="F2163" s="35"/>
      <c r="I2163"/>
      <c r="O2163"/>
      <c r="P2163" s="37"/>
      <c r="U2163"/>
    </row>
    <row r="2164" spans="1:21" ht="12.75">
      <c r="A2164"/>
      <c r="B2164"/>
      <c r="F2164" s="35"/>
      <c r="I2164"/>
      <c r="O2164"/>
      <c r="P2164" s="37"/>
      <c r="U2164"/>
    </row>
    <row r="2165" spans="1:21" ht="12.75">
      <c r="A2165"/>
      <c r="B2165"/>
      <c r="F2165" s="35"/>
      <c r="I2165"/>
      <c r="O2165"/>
      <c r="P2165" s="37"/>
      <c r="U2165"/>
    </row>
    <row r="2166" spans="1:21" ht="12.75">
      <c r="A2166"/>
      <c r="B2166"/>
      <c r="F2166" s="35"/>
      <c r="I2166"/>
      <c r="O2166"/>
      <c r="P2166" s="37"/>
      <c r="U2166"/>
    </row>
    <row r="2167" spans="1:21" ht="12.75">
      <c r="A2167"/>
      <c r="B2167"/>
      <c r="F2167" s="35"/>
      <c r="I2167"/>
      <c r="O2167"/>
      <c r="P2167" s="37"/>
      <c r="U2167"/>
    </row>
    <row r="2168" spans="1:21" ht="12.75">
      <c r="A2168"/>
      <c r="B2168"/>
      <c r="F2168" s="35"/>
      <c r="I2168"/>
      <c r="O2168"/>
      <c r="P2168" s="37"/>
      <c r="U2168"/>
    </row>
    <row r="2169" spans="1:21" ht="12.75">
      <c r="A2169"/>
      <c r="B2169"/>
      <c r="F2169" s="35"/>
      <c r="I2169"/>
      <c r="O2169"/>
      <c r="P2169" s="37"/>
      <c r="U2169"/>
    </row>
    <row r="2170" spans="1:21" ht="12.75">
      <c r="A2170"/>
      <c r="B2170"/>
      <c r="F2170" s="35"/>
      <c r="I2170"/>
      <c r="O2170"/>
      <c r="P2170" s="37"/>
      <c r="U2170"/>
    </row>
    <row r="2171" spans="1:21" ht="12.75">
      <c r="A2171"/>
      <c r="B2171"/>
      <c r="F2171" s="35"/>
      <c r="I2171"/>
      <c r="O2171"/>
      <c r="P2171" s="37"/>
      <c r="U2171"/>
    </row>
    <row r="2172" spans="1:21" ht="12.75">
      <c r="A2172"/>
      <c r="B2172"/>
      <c r="F2172" s="35"/>
      <c r="I2172"/>
      <c r="O2172"/>
      <c r="P2172" s="37"/>
      <c r="U2172"/>
    </row>
    <row r="2173" spans="1:21" ht="12.75">
      <c r="A2173"/>
      <c r="B2173"/>
      <c r="F2173" s="35"/>
      <c r="I2173"/>
      <c r="O2173"/>
      <c r="P2173" s="37"/>
      <c r="U2173"/>
    </row>
    <row r="2174" spans="1:21" ht="12.75">
      <c r="A2174"/>
      <c r="B2174"/>
      <c r="F2174" s="35"/>
      <c r="I2174"/>
      <c r="O2174"/>
      <c r="P2174" s="37"/>
      <c r="U2174"/>
    </row>
    <row r="2175" spans="1:21" ht="12.75">
      <c r="A2175"/>
      <c r="B2175"/>
      <c r="F2175" s="35"/>
      <c r="I2175"/>
      <c r="O2175"/>
      <c r="P2175" s="37"/>
      <c r="U2175"/>
    </row>
    <row r="2176" spans="1:21" ht="12.75">
      <c r="A2176"/>
      <c r="B2176"/>
      <c r="F2176" s="35"/>
      <c r="I2176"/>
      <c r="O2176"/>
      <c r="P2176" s="37"/>
      <c r="U2176"/>
    </row>
    <row r="2177" spans="1:21" ht="12.75">
      <c r="A2177"/>
      <c r="B2177"/>
      <c r="F2177" s="35"/>
      <c r="I2177"/>
      <c r="O2177"/>
      <c r="P2177" s="37"/>
      <c r="U2177"/>
    </row>
    <row r="2178" spans="1:21" ht="12.75">
      <c r="A2178"/>
      <c r="B2178"/>
      <c r="F2178" s="35"/>
      <c r="I2178"/>
      <c r="O2178"/>
      <c r="P2178" s="37"/>
      <c r="U2178"/>
    </row>
    <row r="2179" spans="1:21" ht="12.75">
      <c r="A2179"/>
      <c r="B2179"/>
      <c r="F2179" s="35"/>
      <c r="I2179"/>
      <c r="O2179"/>
      <c r="P2179" s="37"/>
      <c r="U2179"/>
    </row>
    <row r="2180" spans="1:21" ht="12.75">
      <c r="A2180"/>
      <c r="B2180"/>
      <c r="F2180" s="35"/>
      <c r="I2180"/>
      <c r="O2180"/>
      <c r="P2180" s="37"/>
      <c r="U2180"/>
    </row>
    <row r="2181" spans="1:21" ht="12.75">
      <c r="A2181"/>
      <c r="B2181"/>
      <c r="F2181" s="35"/>
      <c r="I2181"/>
      <c r="O2181"/>
      <c r="P2181" s="37"/>
      <c r="U2181"/>
    </row>
    <row r="2182" spans="1:21" ht="12.75">
      <c r="A2182"/>
      <c r="B2182"/>
      <c r="F2182" s="35"/>
      <c r="I2182"/>
      <c r="O2182"/>
      <c r="P2182" s="37"/>
      <c r="U2182"/>
    </row>
    <row r="2183" spans="1:21" ht="12.75">
      <c r="A2183"/>
      <c r="B2183"/>
      <c r="F2183" s="35"/>
      <c r="I2183"/>
      <c r="O2183"/>
      <c r="P2183" s="37"/>
      <c r="U2183"/>
    </row>
    <row r="2184" spans="1:21" ht="12.75">
      <c r="A2184"/>
      <c r="B2184"/>
      <c r="F2184" s="35"/>
      <c r="I2184"/>
      <c r="O2184"/>
      <c r="P2184" s="37"/>
      <c r="U2184"/>
    </row>
    <row r="2185" spans="1:21" ht="12.75">
      <c r="A2185"/>
      <c r="B2185"/>
      <c r="F2185" s="35"/>
      <c r="I2185"/>
      <c r="O2185"/>
      <c r="P2185" s="37"/>
      <c r="U2185"/>
    </row>
    <row r="2186" spans="1:21" ht="12.75">
      <c r="A2186"/>
      <c r="B2186"/>
      <c r="F2186" s="35"/>
      <c r="I2186"/>
      <c r="O2186"/>
      <c r="P2186" s="37"/>
      <c r="U2186"/>
    </row>
    <row r="2187" spans="1:21" ht="12.75">
      <c r="A2187"/>
      <c r="B2187"/>
      <c r="F2187" s="35"/>
      <c r="I2187"/>
      <c r="O2187"/>
      <c r="P2187" s="37"/>
      <c r="U2187"/>
    </row>
    <row r="2188" spans="1:21" ht="12.75">
      <c r="A2188"/>
      <c r="B2188"/>
      <c r="F2188" s="35"/>
      <c r="I2188"/>
      <c r="O2188"/>
      <c r="P2188" s="37"/>
      <c r="U2188"/>
    </row>
    <row r="2189" spans="1:21" ht="12.75">
      <c r="A2189"/>
      <c r="B2189"/>
      <c r="F2189" s="35"/>
      <c r="I2189"/>
      <c r="O2189"/>
      <c r="P2189" s="37"/>
      <c r="U2189"/>
    </row>
    <row r="2190" spans="1:21" ht="12.75">
      <c r="A2190"/>
      <c r="B2190"/>
      <c r="F2190" s="35"/>
      <c r="I2190"/>
      <c r="O2190"/>
      <c r="P2190" s="37"/>
      <c r="U2190"/>
    </row>
    <row r="2191" spans="1:21" ht="12.75">
      <c r="A2191"/>
      <c r="B2191"/>
      <c r="F2191" s="35"/>
      <c r="I2191"/>
      <c r="O2191"/>
      <c r="P2191" s="37"/>
      <c r="U2191"/>
    </row>
    <row r="2192" spans="1:21" ht="12.75">
      <c r="A2192"/>
      <c r="B2192"/>
      <c r="F2192" s="35"/>
      <c r="I2192"/>
      <c r="O2192"/>
      <c r="P2192" s="37"/>
      <c r="U2192"/>
    </row>
    <row r="2193" spans="1:21" ht="12.75">
      <c r="A2193"/>
      <c r="B2193"/>
      <c r="F2193" s="35"/>
      <c r="I2193"/>
      <c r="O2193"/>
      <c r="P2193" s="37"/>
      <c r="U2193"/>
    </row>
    <row r="2194" spans="1:21" ht="12.75">
      <c r="A2194"/>
      <c r="B2194"/>
      <c r="F2194" s="35"/>
      <c r="I2194"/>
      <c r="O2194"/>
      <c r="P2194" s="37"/>
      <c r="U2194"/>
    </row>
    <row r="2195" spans="1:21" ht="12.75">
      <c r="A2195"/>
      <c r="B2195"/>
      <c r="F2195" s="35"/>
      <c r="I2195"/>
      <c r="O2195"/>
      <c r="P2195" s="37"/>
      <c r="U2195"/>
    </row>
    <row r="2196" spans="1:21" ht="12.75">
      <c r="A2196"/>
      <c r="B2196"/>
      <c r="F2196" s="35"/>
      <c r="I2196"/>
      <c r="O2196"/>
      <c r="P2196" s="37"/>
      <c r="U2196"/>
    </row>
    <row r="2197" spans="1:21" ht="12.75">
      <c r="A2197"/>
      <c r="B2197"/>
      <c r="F2197" s="35"/>
      <c r="I2197"/>
      <c r="O2197"/>
      <c r="P2197" s="37"/>
      <c r="U2197"/>
    </row>
    <row r="2198" spans="1:21" ht="12.75">
      <c r="A2198"/>
      <c r="B2198"/>
      <c r="F2198" s="35"/>
      <c r="I2198"/>
      <c r="O2198"/>
      <c r="P2198" s="37"/>
      <c r="U2198"/>
    </row>
    <row r="2199" spans="1:21" ht="12.75">
      <c r="A2199"/>
      <c r="B2199"/>
      <c r="F2199" s="35"/>
      <c r="I2199"/>
      <c r="O2199"/>
      <c r="P2199" s="37"/>
      <c r="U2199"/>
    </row>
    <row r="2200" spans="1:21" ht="12.75">
      <c r="A2200"/>
      <c r="B2200"/>
      <c r="F2200" s="35"/>
      <c r="I2200"/>
      <c r="O2200"/>
      <c r="P2200" s="37"/>
      <c r="U2200"/>
    </row>
    <row r="2201" spans="1:21" ht="12.75">
      <c r="A2201"/>
      <c r="B2201"/>
      <c r="F2201" s="35"/>
      <c r="I2201"/>
      <c r="O2201"/>
      <c r="P2201" s="37"/>
      <c r="U2201"/>
    </row>
    <row r="2202" spans="1:21" ht="12.75">
      <c r="A2202"/>
      <c r="B2202"/>
      <c r="F2202" s="35"/>
      <c r="I2202"/>
      <c r="O2202"/>
      <c r="P2202" s="37"/>
      <c r="U2202"/>
    </row>
    <row r="2203" spans="1:21" ht="12.75">
      <c r="A2203"/>
      <c r="B2203"/>
      <c r="F2203" s="35"/>
      <c r="I2203"/>
      <c r="O2203"/>
      <c r="P2203" s="37"/>
      <c r="U2203"/>
    </row>
    <row r="2204" spans="1:21" ht="12.75">
      <c r="A2204"/>
      <c r="B2204"/>
      <c r="F2204" s="35"/>
      <c r="I2204"/>
      <c r="O2204"/>
      <c r="P2204" s="37"/>
      <c r="U2204"/>
    </row>
    <row r="2205" spans="1:21" ht="12.75">
      <c r="A2205"/>
      <c r="B2205"/>
      <c r="F2205" s="35"/>
      <c r="I2205"/>
      <c r="O2205"/>
      <c r="P2205" s="37"/>
      <c r="U2205"/>
    </row>
    <row r="2206" spans="1:21" ht="12.75">
      <c r="A2206"/>
      <c r="B2206"/>
      <c r="F2206" s="35"/>
      <c r="I2206"/>
      <c r="O2206"/>
      <c r="P2206" s="37"/>
      <c r="U2206"/>
    </row>
    <row r="2207" spans="1:21" ht="12.75">
      <c r="A2207"/>
      <c r="B2207"/>
      <c r="F2207" s="35"/>
      <c r="I2207"/>
      <c r="O2207"/>
      <c r="P2207" s="37"/>
      <c r="U2207"/>
    </row>
    <row r="2208" spans="1:21" ht="12.75">
      <c r="A2208"/>
      <c r="B2208"/>
      <c r="F2208" s="35"/>
      <c r="I2208"/>
      <c r="O2208"/>
      <c r="P2208" s="37"/>
      <c r="U2208"/>
    </row>
    <row r="2209" spans="1:21" ht="12.75">
      <c r="A2209"/>
      <c r="B2209"/>
      <c r="F2209" s="35"/>
      <c r="I2209"/>
      <c r="O2209"/>
      <c r="P2209" s="37"/>
      <c r="U2209"/>
    </row>
    <row r="2210" spans="1:21" ht="12.75">
      <c r="A2210"/>
      <c r="B2210"/>
      <c r="F2210" s="35"/>
      <c r="I2210"/>
      <c r="O2210"/>
      <c r="P2210" s="37"/>
      <c r="U2210"/>
    </row>
    <row r="2211" spans="1:21" ht="12.75">
      <c r="A2211"/>
      <c r="B2211"/>
      <c r="F2211" s="35"/>
      <c r="I2211"/>
      <c r="O2211"/>
      <c r="P2211" s="37"/>
      <c r="U2211"/>
    </row>
    <row r="2212" spans="1:21" ht="12.75">
      <c r="A2212"/>
      <c r="B2212"/>
      <c r="F2212" s="35"/>
      <c r="I2212"/>
      <c r="O2212"/>
      <c r="P2212" s="37"/>
      <c r="U2212"/>
    </row>
    <row r="2213" spans="1:21" ht="12.75">
      <c r="A2213"/>
      <c r="B2213"/>
      <c r="F2213" s="35"/>
      <c r="I2213"/>
      <c r="O2213"/>
      <c r="P2213" s="37"/>
      <c r="U2213"/>
    </row>
    <row r="2214" spans="1:21" ht="12.75">
      <c r="A2214"/>
      <c r="B2214"/>
      <c r="F2214" s="35"/>
      <c r="I2214"/>
      <c r="O2214"/>
      <c r="P2214" s="37"/>
      <c r="U2214"/>
    </row>
    <row r="2215" spans="1:21" ht="12.75">
      <c r="A2215"/>
      <c r="B2215"/>
      <c r="F2215" s="35"/>
      <c r="I2215"/>
      <c r="O2215"/>
      <c r="P2215" s="37"/>
      <c r="U2215"/>
    </row>
    <row r="2216" spans="1:21" ht="12.75">
      <c r="A2216"/>
      <c r="B2216"/>
      <c r="F2216" s="35"/>
      <c r="I2216"/>
      <c r="O2216"/>
      <c r="P2216" s="37"/>
      <c r="U2216"/>
    </row>
    <row r="2217" spans="1:21" ht="12.75">
      <c r="A2217"/>
      <c r="B2217"/>
      <c r="F2217" s="35"/>
      <c r="I2217"/>
      <c r="O2217"/>
      <c r="P2217" s="37"/>
      <c r="U2217"/>
    </row>
    <row r="2218" spans="1:21" ht="12.75">
      <c r="A2218"/>
      <c r="B2218"/>
      <c r="F2218" s="35"/>
      <c r="I2218"/>
      <c r="O2218"/>
      <c r="P2218" s="37"/>
      <c r="U2218"/>
    </row>
    <row r="2219" spans="1:21" ht="12.75">
      <c r="A2219"/>
      <c r="B2219"/>
      <c r="F2219" s="35"/>
      <c r="I2219"/>
      <c r="O2219"/>
      <c r="P2219" s="37"/>
      <c r="U2219"/>
    </row>
    <row r="2220" spans="1:21" ht="12.75">
      <c r="A2220"/>
      <c r="B2220"/>
      <c r="F2220" s="35"/>
      <c r="I2220"/>
      <c r="O2220"/>
      <c r="P2220" s="37"/>
      <c r="U2220"/>
    </row>
    <row r="2221" spans="1:21" ht="12.75">
      <c r="A2221"/>
      <c r="B2221"/>
      <c r="F2221" s="35"/>
      <c r="I2221"/>
      <c r="O2221"/>
      <c r="P2221" s="37"/>
      <c r="U2221"/>
    </row>
    <row r="2222" spans="1:21" ht="12.75">
      <c r="A2222"/>
      <c r="B2222"/>
      <c r="F2222" s="35"/>
      <c r="I2222"/>
      <c r="O2222"/>
      <c r="P2222" s="37"/>
      <c r="U2222"/>
    </row>
    <row r="2223" spans="1:21" ht="12.75">
      <c r="A2223"/>
      <c r="B2223"/>
      <c r="F2223" s="35"/>
      <c r="I2223"/>
      <c r="O2223"/>
      <c r="P2223" s="37"/>
      <c r="U2223"/>
    </row>
    <row r="2224" spans="1:21" ht="12.75">
      <c r="A2224"/>
      <c r="B2224"/>
      <c r="F2224" s="35"/>
      <c r="I2224"/>
      <c r="O2224"/>
      <c r="P2224" s="37"/>
      <c r="U2224"/>
    </row>
    <row r="2225" spans="1:21" ht="12.75">
      <c r="A2225"/>
      <c r="B2225"/>
      <c r="F2225" s="35"/>
      <c r="I2225"/>
      <c r="O2225"/>
      <c r="P2225" s="37"/>
      <c r="U2225"/>
    </row>
    <row r="2226" spans="1:21" ht="12.75">
      <c r="A2226"/>
      <c r="B2226"/>
      <c r="F2226" s="35"/>
      <c r="I2226"/>
      <c r="O2226"/>
      <c r="P2226" s="37"/>
      <c r="U2226"/>
    </row>
    <row r="2227" spans="1:21" ht="12.75">
      <c r="A2227"/>
      <c r="B2227"/>
      <c r="F2227" s="35"/>
      <c r="I2227"/>
      <c r="O2227"/>
      <c r="P2227" s="37"/>
      <c r="U2227"/>
    </row>
    <row r="2228" spans="1:21" ht="12.75">
      <c r="A2228"/>
      <c r="B2228"/>
      <c r="F2228" s="35"/>
      <c r="I2228"/>
      <c r="O2228"/>
      <c r="P2228" s="37"/>
      <c r="U2228"/>
    </row>
    <row r="2229" spans="1:21" ht="12.75">
      <c r="A2229"/>
      <c r="B2229"/>
      <c r="F2229" s="35"/>
      <c r="I2229"/>
      <c r="O2229"/>
      <c r="P2229" s="37"/>
      <c r="U2229"/>
    </row>
    <row r="2230" spans="1:21" ht="12.75">
      <c r="A2230"/>
      <c r="B2230"/>
      <c r="F2230" s="35"/>
      <c r="I2230"/>
      <c r="O2230"/>
      <c r="P2230" s="37"/>
      <c r="U2230"/>
    </row>
    <row r="2231" spans="1:21" ht="12.75">
      <c r="A2231"/>
      <c r="B2231"/>
      <c r="F2231" s="35"/>
      <c r="I2231"/>
      <c r="O2231"/>
      <c r="P2231" s="37"/>
      <c r="U2231"/>
    </row>
    <row r="2232" spans="1:21" ht="12.75">
      <c r="A2232"/>
      <c r="B2232"/>
      <c r="F2232" s="35"/>
      <c r="I2232"/>
      <c r="O2232"/>
      <c r="P2232" s="37"/>
      <c r="U2232"/>
    </row>
    <row r="2233" spans="1:21" ht="12.75">
      <c r="A2233"/>
      <c r="B2233"/>
      <c r="F2233" s="35"/>
      <c r="I2233"/>
      <c r="O2233"/>
      <c r="P2233" s="37"/>
      <c r="U2233"/>
    </row>
    <row r="2234" spans="1:21" ht="12.75">
      <c r="A2234"/>
      <c r="B2234"/>
      <c r="F2234" s="35"/>
      <c r="I2234"/>
      <c r="O2234"/>
      <c r="P2234" s="37"/>
      <c r="U2234"/>
    </row>
    <row r="2235" spans="1:21" ht="12.75">
      <c r="A2235"/>
      <c r="B2235"/>
      <c r="F2235" s="35"/>
      <c r="I2235"/>
      <c r="O2235"/>
      <c r="P2235" s="37"/>
      <c r="U2235"/>
    </row>
    <row r="2236" spans="1:21" ht="12.75">
      <c r="A2236"/>
      <c r="B2236"/>
      <c r="F2236" s="35"/>
      <c r="I2236"/>
      <c r="O2236"/>
      <c r="P2236" s="37"/>
      <c r="U2236"/>
    </row>
    <row r="2237" spans="1:21" ht="12.75">
      <c r="A2237"/>
      <c r="B2237"/>
      <c r="F2237" s="35"/>
      <c r="I2237"/>
      <c r="O2237"/>
      <c r="P2237" s="37"/>
      <c r="U2237"/>
    </row>
    <row r="2238" spans="1:21" ht="12.75">
      <c r="A2238"/>
      <c r="B2238"/>
      <c r="F2238" s="35"/>
      <c r="I2238"/>
      <c r="O2238"/>
      <c r="P2238" s="37"/>
      <c r="U2238"/>
    </row>
    <row r="2239" spans="1:21" ht="12.75">
      <c r="A2239"/>
      <c r="B2239"/>
      <c r="F2239" s="35"/>
      <c r="I2239"/>
      <c r="O2239"/>
      <c r="P2239" s="37"/>
      <c r="U2239"/>
    </row>
    <row r="2240" spans="1:21" ht="12.75">
      <c r="A2240"/>
      <c r="B2240"/>
      <c r="F2240" s="35"/>
      <c r="I2240"/>
      <c r="O2240"/>
      <c r="P2240" s="37"/>
      <c r="U2240"/>
    </row>
    <row r="2241" spans="1:21" ht="12.75">
      <c r="A2241"/>
      <c r="B2241"/>
      <c r="F2241" s="35"/>
      <c r="I2241"/>
      <c r="O2241"/>
      <c r="P2241" s="37"/>
      <c r="U2241"/>
    </row>
    <row r="2242" spans="1:21" ht="12.75">
      <c r="A2242"/>
      <c r="B2242"/>
      <c r="F2242" s="35"/>
      <c r="I2242"/>
      <c r="O2242"/>
      <c r="P2242" s="37"/>
      <c r="U2242"/>
    </row>
    <row r="2243" spans="1:21" ht="12.75">
      <c r="A2243"/>
      <c r="B2243"/>
      <c r="F2243" s="35"/>
      <c r="I2243"/>
      <c r="O2243"/>
      <c r="P2243" s="37"/>
      <c r="U2243"/>
    </row>
    <row r="2244" spans="1:21" ht="12.75">
      <c r="A2244"/>
      <c r="B2244"/>
      <c r="F2244" s="35"/>
      <c r="I2244"/>
      <c r="O2244"/>
      <c r="P2244" s="37"/>
      <c r="U2244"/>
    </row>
    <row r="2245" spans="1:21" ht="12.75">
      <c r="A2245"/>
      <c r="B2245"/>
      <c r="F2245" s="35"/>
      <c r="I2245"/>
      <c r="O2245"/>
      <c r="P2245" s="37"/>
      <c r="U2245"/>
    </row>
    <row r="2246" spans="1:21" ht="12.75">
      <c r="A2246"/>
      <c r="B2246"/>
      <c r="F2246" s="35"/>
      <c r="I2246"/>
      <c r="O2246"/>
      <c r="P2246" s="37"/>
      <c r="U2246"/>
    </row>
    <row r="2247" spans="1:21" ht="12.75">
      <c r="A2247"/>
      <c r="B2247"/>
      <c r="F2247" s="35"/>
      <c r="I2247"/>
      <c r="O2247"/>
      <c r="P2247" s="37"/>
      <c r="U2247"/>
    </row>
    <row r="2248" spans="1:21" ht="12.75">
      <c r="A2248"/>
      <c r="B2248"/>
      <c r="F2248" s="35"/>
      <c r="I2248"/>
      <c r="O2248"/>
      <c r="P2248" s="37"/>
      <c r="U2248"/>
    </row>
    <row r="2249" spans="1:21" ht="12.75">
      <c r="A2249"/>
      <c r="B2249"/>
      <c r="F2249" s="35"/>
      <c r="I2249"/>
      <c r="O2249"/>
      <c r="P2249" s="37"/>
      <c r="U2249"/>
    </row>
    <row r="2250" spans="1:21" ht="12.75">
      <c r="A2250"/>
      <c r="B2250"/>
      <c r="F2250" s="35"/>
      <c r="I2250"/>
      <c r="O2250"/>
      <c r="P2250" s="37"/>
      <c r="U2250"/>
    </row>
    <row r="2251" spans="1:21" ht="12.75">
      <c r="A2251"/>
      <c r="B2251"/>
      <c r="F2251" s="35"/>
      <c r="I2251"/>
      <c r="O2251"/>
      <c r="P2251" s="37"/>
      <c r="U2251"/>
    </row>
    <row r="2252" spans="1:21" ht="12.75">
      <c r="A2252"/>
      <c r="B2252"/>
      <c r="F2252" s="35"/>
      <c r="I2252"/>
      <c r="O2252"/>
      <c r="P2252" s="37"/>
      <c r="U2252"/>
    </row>
    <row r="2253" spans="1:21" ht="12.75">
      <c r="A2253"/>
      <c r="B2253"/>
      <c r="F2253" s="35"/>
      <c r="I2253"/>
      <c r="O2253"/>
      <c r="P2253" s="37"/>
      <c r="U2253"/>
    </row>
    <row r="2254" spans="1:21" ht="12.75">
      <c r="A2254"/>
      <c r="B2254"/>
      <c r="F2254" s="35"/>
      <c r="I2254"/>
      <c r="O2254"/>
      <c r="P2254" s="37"/>
      <c r="U2254"/>
    </row>
    <row r="2255" spans="1:21" ht="12.75">
      <c r="A2255"/>
      <c r="B2255"/>
      <c r="F2255" s="35"/>
      <c r="I2255"/>
      <c r="O2255"/>
      <c r="P2255" s="37"/>
      <c r="U2255"/>
    </row>
    <row r="2256" spans="1:21" ht="12.75">
      <c r="A2256"/>
      <c r="B2256"/>
      <c r="F2256" s="35"/>
      <c r="I2256"/>
      <c r="O2256"/>
      <c r="P2256" s="37"/>
      <c r="U2256"/>
    </row>
    <row r="2257" spans="1:21" ht="12.75">
      <c r="A2257"/>
      <c r="B2257"/>
      <c r="F2257" s="35"/>
      <c r="I2257"/>
      <c r="O2257"/>
      <c r="P2257" s="37"/>
      <c r="U2257"/>
    </row>
    <row r="2258" spans="1:21" ht="12.75">
      <c r="A2258"/>
      <c r="B2258"/>
      <c r="F2258" s="35"/>
      <c r="I2258"/>
      <c r="O2258"/>
      <c r="P2258" s="37"/>
      <c r="U2258"/>
    </row>
    <row r="2259" spans="1:21" ht="12.75">
      <c r="A2259"/>
      <c r="B2259"/>
      <c r="F2259" s="35"/>
      <c r="I2259"/>
      <c r="O2259"/>
      <c r="P2259" s="37"/>
      <c r="U2259"/>
    </row>
    <row r="2260" spans="1:21" ht="12.75">
      <c r="A2260"/>
      <c r="B2260"/>
      <c r="F2260" s="35"/>
      <c r="I2260"/>
      <c r="O2260"/>
      <c r="P2260" s="37"/>
      <c r="U2260"/>
    </row>
    <row r="2261" spans="1:21" ht="12.75">
      <c r="A2261"/>
      <c r="B2261"/>
      <c r="F2261" s="35"/>
      <c r="I2261"/>
      <c r="O2261"/>
      <c r="P2261" s="37"/>
      <c r="U2261"/>
    </row>
    <row r="2262" spans="1:21" ht="12.75">
      <c r="A2262"/>
      <c r="B2262"/>
      <c r="F2262" s="35"/>
      <c r="I2262"/>
      <c r="O2262"/>
      <c r="P2262" s="37"/>
      <c r="U2262"/>
    </row>
    <row r="2263" spans="1:21" ht="12.75">
      <c r="A2263"/>
      <c r="B2263"/>
      <c r="F2263" s="35"/>
      <c r="I2263"/>
      <c r="O2263"/>
      <c r="P2263" s="37"/>
      <c r="U2263"/>
    </row>
    <row r="2264" spans="1:21" ht="12.75">
      <c r="A2264"/>
      <c r="B2264"/>
      <c r="F2264" s="35"/>
      <c r="I2264"/>
      <c r="O2264"/>
      <c r="P2264" s="37"/>
      <c r="U2264"/>
    </row>
    <row r="2265" spans="1:21" ht="12.75">
      <c r="A2265"/>
      <c r="B2265"/>
      <c r="F2265" s="35"/>
      <c r="I2265"/>
      <c r="O2265"/>
      <c r="P2265" s="37"/>
      <c r="U2265"/>
    </row>
    <row r="2266" spans="1:21" ht="12.75">
      <c r="A2266"/>
      <c r="B2266"/>
      <c r="F2266" s="35"/>
      <c r="I2266"/>
      <c r="O2266"/>
      <c r="P2266" s="37"/>
      <c r="U2266"/>
    </row>
    <row r="2267" spans="1:21" ht="12.75">
      <c r="A2267"/>
      <c r="B2267"/>
      <c r="F2267" s="35"/>
      <c r="I2267"/>
      <c r="O2267"/>
      <c r="P2267" s="37"/>
      <c r="U2267"/>
    </row>
    <row r="2268" spans="1:21" ht="12.75">
      <c r="A2268"/>
      <c r="B2268"/>
      <c r="F2268" s="35"/>
      <c r="I2268"/>
      <c r="O2268"/>
      <c r="P2268" s="37"/>
      <c r="U2268"/>
    </row>
    <row r="2269" spans="1:21" ht="12.75">
      <c r="A2269"/>
      <c r="B2269"/>
      <c r="F2269" s="35"/>
      <c r="I2269"/>
      <c r="O2269"/>
      <c r="P2269" s="37"/>
      <c r="U2269"/>
    </row>
    <row r="2270" spans="1:21" ht="12.75">
      <c r="A2270"/>
      <c r="B2270"/>
      <c r="F2270" s="35"/>
      <c r="I2270"/>
      <c r="O2270"/>
      <c r="P2270" s="37"/>
      <c r="U2270"/>
    </row>
    <row r="2271" spans="1:21" ht="12.75">
      <c r="A2271"/>
      <c r="B2271"/>
      <c r="F2271" s="35"/>
      <c r="I2271"/>
      <c r="O2271"/>
      <c r="P2271" s="37"/>
      <c r="U2271"/>
    </row>
    <row r="2272" spans="1:21" ht="12.75">
      <c r="A2272"/>
      <c r="B2272"/>
      <c r="F2272" s="35"/>
      <c r="I2272"/>
      <c r="O2272"/>
      <c r="P2272" s="37"/>
      <c r="U2272"/>
    </row>
    <row r="2273" spans="1:21" ht="12.75">
      <c r="A2273"/>
      <c r="B2273"/>
      <c r="F2273" s="35"/>
      <c r="I2273"/>
      <c r="O2273"/>
      <c r="P2273" s="37"/>
      <c r="U2273"/>
    </row>
    <row r="2274" spans="1:21" ht="12.75">
      <c r="A2274"/>
      <c r="B2274"/>
      <c r="F2274" s="35"/>
      <c r="I2274"/>
      <c r="O2274"/>
      <c r="P2274" s="37"/>
      <c r="U2274"/>
    </row>
    <row r="2275" spans="1:21" ht="12.75">
      <c r="A2275"/>
      <c r="B2275"/>
      <c r="F2275" s="35"/>
      <c r="I2275"/>
      <c r="O2275"/>
      <c r="P2275" s="37"/>
      <c r="U2275"/>
    </row>
    <row r="2276" spans="1:21" ht="12.75">
      <c r="A2276"/>
      <c r="B2276"/>
      <c r="F2276" s="35"/>
      <c r="I2276"/>
      <c r="O2276"/>
      <c r="P2276" s="37"/>
      <c r="U2276"/>
    </row>
    <row r="2277" spans="1:21" ht="12.75">
      <c r="A2277"/>
      <c r="B2277"/>
      <c r="F2277" s="35"/>
      <c r="I2277"/>
      <c r="O2277"/>
      <c r="P2277" s="37"/>
      <c r="U2277"/>
    </row>
    <row r="2278" spans="1:21" ht="12.75">
      <c r="A2278"/>
      <c r="B2278"/>
      <c r="F2278" s="35"/>
      <c r="I2278"/>
      <c r="O2278"/>
      <c r="P2278" s="37"/>
      <c r="U2278"/>
    </row>
    <row r="2279" spans="1:21" ht="12.75">
      <c r="A2279"/>
      <c r="B2279"/>
      <c r="F2279" s="35"/>
      <c r="I2279"/>
      <c r="O2279"/>
      <c r="P2279" s="37"/>
      <c r="U2279"/>
    </row>
    <row r="2280" spans="1:21" ht="12.75">
      <c r="A2280"/>
      <c r="B2280"/>
      <c r="F2280" s="35"/>
      <c r="I2280"/>
      <c r="O2280"/>
      <c r="P2280" s="37"/>
      <c r="U2280"/>
    </row>
    <row r="2281" spans="1:21" ht="12.75">
      <c r="A2281"/>
      <c r="B2281"/>
      <c r="F2281" s="35"/>
      <c r="I2281"/>
      <c r="O2281"/>
      <c r="P2281" s="37"/>
      <c r="U2281"/>
    </row>
    <row r="2282" spans="1:21" ht="12.75">
      <c r="A2282"/>
      <c r="B2282"/>
      <c r="F2282" s="35"/>
      <c r="I2282"/>
      <c r="O2282"/>
      <c r="P2282" s="37"/>
      <c r="U2282"/>
    </row>
    <row r="2283" spans="1:21" ht="12.75">
      <c r="A2283"/>
      <c r="B2283"/>
      <c r="F2283" s="35"/>
      <c r="I2283"/>
      <c r="O2283"/>
      <c r="P2283" s="37"/>
      <c r="U2283"/>
    </row>
    <row r="2284" spans="1:21" ht="12.75">
      <c r="A2284"/>
      <c r="B2284"/>
      <c r="F2284" s="35"/>
      <c r="I2284"/>
      <c r="O2284"/>
      <c r="P2284" s="37"/>
      <c r="U2284"/>
    </row>
    <row r="2285" spans="1:21" ht="12.75">
      <c r="A2285"/>
      <c r="B2285"/>
      <c r="F2285" s="35"/>
      <c r="I2285"/>
      <c r="O2285"/>
      <c r="P2285" s="37"/>
      <c r="U2285"/>
    </row>
    <row r="2286" spans="1:21" ht="12.75">
      <c r="A2286"/>
      <c r="B2286"/>
      <c r="F2286" s="35"/>
      <c r="I2286"/>
      <c r="O2286"/>
      <c r="P2286" s="37"/>
      <c r="U2286"/>
    </row>
    <row r="2287" spans="1:21" ht="12.75">
      <c r="A2287"/>
      <c r="B2287"/>
      <c r="F2287" s="35"/>
      <c r="I2287"/>
      <c r="O2287"/>
      <c r="P2287" s="37"/>
      <c r="U2287"/>
    </row>
    <row r="2288" spans="1:21" ht="12.75">
      <c r="A2288"/>
      <c r="B2288"/>
      <c r="F2288" s="35"/>
      <c r="I2288"/>
      <c r="O2288"/>
      <c r="P2288" s="37"/>
      <c r="U2288"/>
    </row>
    <row r="2289" spans="1:21" ht="12.75">
      <c r="A2289"/>
      <c r="B2289"/>
      <c r="F2289" s="35"/>
      <c r="I2289"/>
      <c r="O2289"/>
      <c r="P2289" s="37"/>
      <c r="U2289"/>
    </row>
    <row r="2290" spans="1:21" ht="12.75">
      <c r="A2290"/>
      <c r="B2290"/>
      <c r="F2290" s="35"/>
      <c r="I2290"/>
      <c r="O2290"/>
      <c r="P2290" s="37"/>
      <c r="U2290"/>
    </row>
    <row r="2291" spans="1:21" ht="12.75">
      <c r="A2291"/>
      <c r="B2291"/>
      <c r="F2291" s="35"/>
      <c r="I2291"/>
      <c r="O2291"/>
      <c r="P2291" s="37"/>
      <c r="U2291"/>
    </row>
    <row r="2292" spans="1:21" ht="12.75">
      <c r="A2292"/>
      <c r="B2292"/>
      <c r="F2292" s="35"/>
      <c r="I2292"/>
      <c r="O2292"/>
      <c r="P2292" s="37"/>
      <c r="U2292"/>
    </row>
    <row r="2293" spans="1:21" ht="12.75">
      <c r="A2293"/>
      <c r="B2293"/>
      <c r="F2293" s="35"/>
      <c r="I2293"/>
      <c r="O2293"/>
      <c r="P2293" s="37"/>
      <c r="U2293"/>
    </row>
    <row r="2294" spans="1:21" ht="12.75">
      <c r="A2294"/>
      <c r="B2294"/>
      <c r="F2294" s="35"/>
      <c r="I2294"/>
      <c r="O2294"/>
      <c r="P2294" s="37"/>
      <c r="U2294"/>
    </row>
    <row r="2295" spans="1:21" ht="12.75">
      <c r="A2295"/>
      <c r="B2295"/>
      <c r="F2295" s="35"/>
      <c r="I2295"/>
      <c r="O2295"/>
      <c r="P2295" s="37"/>
      <c r="U2295"/>
    </row>
    <row r="2296" spans="1:21" ht="12.75">
      <c r="A2296"/>
      <c r="B2296"/>
      <c r="F2296" s="35"/>
      <c r="I2296"/>
      <c r="O2296"/>
      <c r="P2296" s="37"/>
      <c r="U2296"/>
    </row>
    <row r="2297" spans="1:21" ht="12.75">
      <c r="A2297"/>
      <c r="B2297"/>
      <c r="F2297" s="35"/>
      <c r="I2297"/>
      <c r="O2297"/>
      <c r="P2297" s="37"/>
      <c r="U2297"/>
    </row>
    <row r="2298" spans="1:21" ht="12.75">
      <c r="A2298"/>
      <c r="B2298"/>
      <c r="F2298" s="35"/>
      <c r="I2298"/>
      <c r="O2298"/>
      <c r="P2298" s="37"/>
      <c r="U2298"/>
    </row>
    <row r="2299" spans="1:21" ht="12.75">
      <c r="A2299"/>
      <c r="B2299"/>
      <c r="F2299" s="35"/>
      <c r="I2299"/>
      <c r="O2299"/>
      <c r="P2299" s="37"/>
      <c r="U2299"/>
    </row>
    <row r="2300" spans="1:21" ht="12.75">
      <c r="A2300"/>
      <c r="B2300"/>
      <c r="F2300" s="35"/>
      <c r="I2300"/>
      <c r="O2300"/>
      <c r="P2300" s="37"/>
      <c r="U2300"/>
    </row>
    <row r="2301" spans="1:21" ht="12.75">
      <c r="A2301"/>
      <c r="B2301"/>
      <c r="F2301" s="35"/>
      <c r="I2301"/>
      <c r="O2301"/>
      <c r="P2301" s="37"/>
      <c r="U2301"/>
    </row>
    <row r="2302" spans="1:21" ht="12.75">
      <c r="A2302"/>
      <c r="B2302"/>
      <c r="F2302" s="35"/>
      <c r="I2302"/>
      <c r="O2302"/>
      <c r="P2302" s="37"/>
      <c r="U2302"/>
    </row>
    <row r="2303" spans="1:21" ht="12.75">
      <c r="A2303"/>
      <c r="B2303"/>
      <c r="F2303" s="35"/>
      <c r="I2303"/>
      <c r="O2303"/>
      <c r="P2303" s="37"/>
      <c r="U2303"/>
    </row>
    <row r="2304" spans="1:21" ht="12.75">
      <c r="A2304"/>
      <c r="B2304"/>
      <c r="F2304" s="35"/>
      <c r="I2304"/>
      <c r="O2304"/>
      <c r="P2304" s="37"/>
      <c r="U2304"/>
    </row>
    <row r="2305" spans="1:21" ht="12.75">
      <c r="A2305"/>
      <c r="B2305"/>
      <c r="F2305" s="35"/>
      <c r="I2305"/>
      <c r="O2305"/>
      <c r="P2305" s="37"/>
      <c r="U2305"/>
    </row>
    <row r="2306" spans="1:21" ht="12.75">
      <c r="A2306"/>
      <c r="B2306"/>
      <c r="F2306" s="35"/>
      <c r="I2306"/>
      <c r="O2306"/>
      <c r="P2306" s="37"/>
      <c r="U2306"/>
    </row>
    <row r="2307" spans="1:21" ht="12.75">
      <c r="A2307"/>
      <c r="B2307"/>
      <c r="F2307" s="35"/>
      <c r="I2307"/>
      <c r="O2307"/>
      <c r="P2307" s="37"/>
      <c r="U2307"/>
    </row>
    <row r="2308" spans="1:21" ht="12.75">
      <c r="A2308"/>
      <c r="B2308"/>
      <c r="F2308" s="35"/>
      <c r="I2308"/>
      <c r="O2308"/>
      <c r="P2308" s="37"/>
      <c r="U2308"/>
    </row>
    <row r="2309" spans="1:21" ht="12.75">
      <c r="A2309"/>
      <c r="B2309"/>
      <c r="F2309" s="35"/>
      <c r="I2309"/>
      <c r="O2309"/>
      <c r="P2309" s="37"/>
      <c r="U2309"/>
    </row>
    <row r="2310" spans="1:21" ht="12.75">
      <c r="A2310"/>
      <c r="B2310"/>
      <c r="F2310" s="35"/>
      <c r="I2310"/>
      <c r="O2310"/>
      <c r="P2310" s="37"/>
      <c r="U2310"/>
    </row>
    <row r="2311" spans="1:21" ht="12.75">
      <c r="A2311"/>
      <c r="B2311"/>
      <c r="F2311" s="35"/>
      <c r="I2311"/>
      <c r="O2311"/>
      <c r="P2311" s="37"/>
      <c r="U2311"/>
    </row>
    <row r="2312" spans="1:21" ht="12.75">
      <c r="A2312"/>
      <c r="B2312"/>
      <c r="F2312" s="35"/>
      <c r="I2312"/>
      <c r="O2312"/>
      <c r="P2312" s="37"/>
      <c r="U2312"/>
    </row>
    <row r="2313" spans="1:21" ht="12.75">
      <c r="A2313"/>
      <c r="B2313"/>
      <c r="F2313" s="35"/>
      <c r="I2313"/>
      <c r="O2313"/>
      <c r="P2313" s="37"/>
      <c r="U2313"/>
    </row>
    <row r="2314" spans="1:21" ht="12.75">
      <c r="A2314"/>
      <c r="B2314"/>
      <c r="F2314" s="35"/>
      <c r="I2314"/>
      <c r="O2314"/>
      <c r="P2314" s="37"/>
      <c r="U2314"/>
    </row>
    <row r="2315" spans="1:21" ht="12.75">
      <c r="A2315"/>
      <c r="B2315"/>
      <c r="F2315" s="35"/>
      <c r="I2315"/>
      <c r="O2315"/>
      <c r="P2315" s="37"/>
      <c r="U2315"/>
    </row>
    <row r="2316" spans="1:21" ht="12.75">
      <c r="A2316"/>
      <c r="B2316"/>
      <c r="F2316" s="35"/>
      <c r="I2316"/>
      <c r="O2316"/>
      <c r="P2316" s="37"/>
      <c r="U2316"/>
    </row>
    <row r="2317" spans="1:21" ht="12.75">
      <c r="A2317"/>
      <c r="B2317"/>
      <c r="F2317" s="35"/>
      <c r="I2317"/>
      <c r="O2317"/>
      <c r="P2317" s="37"/>
      <c r="U2317"/>
    </row>
    <row r="2318" spans="1:21" ht="12.75">
      <c r="A2318"/>
      <c r="B2318"/>
      <c r="F2318" s="35"/>
      <c r="I2318"/>
      <c r="O2318"/>
      <c r="P2318" s="37"/>
      <c r="U2318"/>
    </row>
    <row r="2319" spans="1:21" ht="12.75">
      <c r="A2319"/>
      <c r="B2319"/>
      <c r="F2319" s="35"/>
      <c r="I2319"/>
      <c r="O2319"/>
      <c r="P2319" s="37"/>
      <c r="U2319"/>
    </row>
    <row r="2320" spans="1:21" ht="12.75">
      <c r="A2320"/>
      <c r="B2320"/>
      <c r="F2320" s="35"/>
      <c r="I2320"/>
      <c r="O2320"/>
      <c r="P2320" s="37"/>
      <c r="U2320"/>
    </row>
    <row r="2321" spans="1:21" ht="12.75">
      <c r="A2321"/>
      <c r="B2321"/>
      <c r="F2321" s="35"/>
      <c r="I2321"/>
      <c r="O2321"/>
      <c r="P2321" s="37"/>
      <c r="U2321"/>
    </row>
    <row r="2322" spans="1:21" ht="12.75">
      <c r="A2322"/>
      <c r="B2322"/>
      <c r="F2322" s="35"/>
      <c r="I2322"/>
      <c r="O2322"/>
      <c r="P2322" s="37"/>
      <c r="U2322"/>
    </row>
    <row r="2323" spans="1:21" ht="12.75">
      <c r="A2323"/>
      <c r="B2323"/>
      <c r="F2323" s="35"/>
      <c r="I2323"/>
      <c r="O2323"/>
      <c r="P2323" s="37"/>
      <c r="U2323"/>
    </row>
    <row r="2324" spans="1:21" ht="12.75">
      <c r="A2324"/>
      <c r="B2324"/>
      <c r="F2324" s="35"/>
      <c r="I2324"/>
      <c r="O2324"/>
      <c r="P2324" s="37"/>
      <c r="U2324"/>
    </row>
    <row r="2325" spans="1:21" ht="12.75">
      <c r="A2325"/>
      <c r="B2325"/>
      <c r="F2325" s="35"/>
      <c r="I2325"/>
      <c r="O2325"/>
      <c r="P2325" s="37"/>
      <c r="U2325"/>
    </row>
    <row r="2326" spans="1:21" ht="12.75">
      <c r="A2326"/>
      <c r="B2326"/>
      <c r="F2326" s="35"/>
      <c r="I2326"/>
      <c r="O2326"/>
      <c r="P2326" s="37"/>
      <c r="U2326"/>
    </row>
    <row r="2327" spans="1:21" ht="12.75">
      <c r="A2327"/>
      <c r="B2327"/>
      <c r="F2327" s="35"/>
      <c r="I2327"/>
      <c r="O2327"/>
      <c r="P2327" s="37"/>
      <c r="U2327"/>
    </row>
    <row r="2328" spans="1:21" ht="12.75">
      <c r="A2328"/>
      <c r="B2328"/>
      <c r="F2328" s="35"/>
      <c r="I2328"/>
      <c r="O2328"/>
      <c r="P2328" s="37"/>
      <c r="U2328"/>
    </row>
    <row r="2329" spans="1:21" ht="12.75">
      <c r="A2329"/>
      <c r="B2329"/>
      <c r="F2329" s="35"/>
      <c r="I2329"/>
      <c r="O2329"/>
      <c r="P2329" s="37"/>
      <c r="U2329"/>
    </row>
    <row r="2330" spans="1:21" ht="12.75">
      <c r="A2330"/>
      <c r="B2330"/>
      <c r="F2330" s="35"/>
      <c r="I2330"/>
      <c r="O2330"/>
      <c r="P2330" s="37"/>
      <c r="U2330"/>
    </row>
    <row r="2331" spans="1:21" ht="12.75">
      <c r="A2331"/>
      <c r="B2331"/>
      <c r="F2331" s="35"/>
      <c r="I2331"/>
      <c r="O2331"/>
      <c r="P2331" s="37"/>
      <c r="U2331"/>
    </row>
    <row r="2332" spans="1:21" ht="12.75">
      <c r="A2332"/>
      <c r="B2332"/>
      <c r="F2332" s="35"/>
      <c r="I2332"/>
      <c r="O2332"/>
      <c r="P2332" s="37"/>
      <c r="U2332"/>
    </row>
    <row r="2333" spans="1:21" ht="12.75">
      <c r="A2333"/>
      <c r="B2333"/>
      <c r="F2333" s="35"/>
      <c r="I2333"/>
      <c r="O2333"/>
      <c r="P2333" s="37"/>
      <c r="U2333"/>
    </row>
    <row r="2334" spans="1:21" ht="12.75">
      <c r="A2334"/>
      <c r="B2334"/>
      <c r="F2334" s="35"/>
      <c r="I2334"/>
      <c r="O2334"/>
      <c r="P2334" s="37"/>
      <c r="U2334"/>
    </row>
    <row r="2335" spans="1:21" ht="12.75">
      <c r="A2335"/>
      <c r="B2335"/>
      <c r="F2335" s="35"/>
      <c r="I2335"/>
      <c r="O2335"/>
      <c r="P2335" s="37"/>
      <c r="U2335"/>
    </row>
    <row r="2336" spans="1:21" ht="12.75">
      <c r="A2336"/>
      <c r="B2336"/>
      <c r="F2336" s="35"/>
      <c r="I2336"/>
      <c r="O2336"/>
      <c r="P2336" s="37"/>
      <c r="U2336"/>
    </row>
    <row r="2337" spans="1:21" ht="12.75">
      <c r="A2337"/>
      <c r="B2337"/>
      <c r="F2337" s="35"/>
      <c r="I2337"/>
      <c r="O2337"/>
      <c r="P2337" s="37"/>
      <c r="U2337"/>
    </row>
    <row r="2338" spans="1:21" ht="12.75">
      <c r="A2338"/>
      <c r="B2338"/>
      <c r="F2338" s="35"/>
      <c r="I2338"/>
      <c r="O2338"/>
      <c r="P2338" s="37"/>
      <c r="U2338"/>
    </row>
    <row r="2339" spans="1:21" ht="12.75">
      <c r="A2339"/>
      <c r="B2339"/>
      <c r="F2339" s="35"/>
      <c r="I2339"/>
      <c r="O2339"/>
      <c r="P2339" s="37"/>
      <c r="U2339"/>
    </row>
    <row r="2340" spans="1:21" ht="12.75">
      <c r="A2340"/>
      <c r="B2340"/>
      <c r="F2340" s="35"/>
      <c r="I2340"/>
      <c r="O2340"/>
      <c r="P2340" s="37"/>
      <c r="U2340"/>
    </row>
    <row r="2341" spans="1:21" ht="12.75">
      <c r="A2341"/>
      <c r="B2341"/>
      <c r="F2341" s="35"/>
      <c r="I2341"/>
      <c r="O2341"/>
      <c r="P2341" s="37"/>
      <c r="U2341"/>
    </row>
    <row r="2342" spans="1:21" ht="12.75">
      <c r="A2342"/>
      <c r="B2342"/>
      <c r="F2342" s="35"/>
      <c r="I2342"/>
      <c r="O2342"/>
      <c r="P2342" s="37"/>
      <c r="U2342"/>
    </row>
    <row r="2343" spans="1:21" ht="12.75">
      <c r="A2343"/>
      <c r="B2343"/>
      <c r="F2343" s="35"/>
      <c r="I2343"/>
      <c r="O2343"/>
      <c r="P2343" s="37"/>
      <c r="U2343"/>
    </row>
    <row r="2344" spans="1:21" ht="12.75">
      <c r="A2344"/>
      <c r="B2344"/>
      <c r="F2344" s="35"/>
      <c r="I2344"/>
      <c r="O2344"/>
      <c r="P2344" s="37"/>
      <c r="U2344"/>
    </row>
    <row r="2345" spans="1:21" ht="12.75">
      <c r="A2345"/>
      <c r="B2345"/>
      <c r="F2345" s="35"/>
      <c r="I2345"/>
      <c r="O2345"/>
      <c r="P2345" s="37"/>
      <c r="U2345"/>
    </row>
    <row r="2346" spans="1:21" ht="12.75">
      <c r="A2346"/>
      <c r="B2346"/>
      <c r="F2346" s="35"/>
      <c r="I2346"/>
      <c r="O2346"/>
      <c r="P2346" s="37"/>
      <c r="U2346"/>
    </row>
    <row r="2347" spans="1:21" ht="12.75">
      <c r="A2347"/>
      <c r="B2347"/>
      <c r="F2347" s="35"/>
      <c r="I2347"/>
      <c r="O2347"/>
      <c r="P2347" s="37"/>
      <c r="U2347"/>
    </row>
    <row r="2348" spans="1:21" ht="12.75">
      <c r="A2348"/>
      <c r="B2348"/>
      <c r="F2348" s="35"/>
      <c r="I2348"/>
      <c r="O2348"/>
      <c r="P2348" s="37"/>
      <c r="U2348"/>
    </row>
    <row r="2349" spans="1:21" ht="12.75">
      <c r="A2349"/>
      <c r="B2349"/>
      <c r="F2349" s="35"/>
      <c r="I2349"/>
      <c r="O2349"/>
      <c r="P2349" s="37"/>
      <c r="U2349"/>
    </row>
    <row r="2350" spans="1:21" ht="12.75">
      <c r="A2350"/>
      <c r="B2350"/>
      <c r="F2350" s="35"/>
      <c r="I2350"/>
      <c r="O2350"/>
      <c r="P2350" s="37"/>
      <c r="U2350"/>
    </row>
    <row r="2351" spans="1:21" ht="12.75">
      <c r="A2351"/>
      <c r="B2351"/>
      <c r="F2351" s="35"/>
      <c r="I2351"/>
      <c r="O2351"/>
      <c r="P2351" s="37"/>
      <c r="U2351"/>
    </row>
    <row r="2352" spans="1:21" ht="12.75">
      <c r="A2352"/>
      <c r="B2352"/>
      <c r="F2352" s="35"/>
      <c r="I2352"/>
      <c r="O2352"/>
      <c r="P2352" s="37"/>
      <c r="U2352"/>
    </row>
    <row r="2353" spans="1:21" ht="12.75">
      <c r="A2353"/>
      <c r="B2353"/>
      <c r="F2353" s="35"/>
      <c r="I2353"/>
      <c r="O2353"/>
      <c r="P2353" s="37"/>
      <c r="U2353"/>
    </row>
    <row r="2354" spans="1:21" ht="12.75">
      <c r="A2354"/>
      <c r="B2354"/>
      <c r="F2354" s="35"/>
      <c r="I2354"/>
      <c r="O2354"/>
      <c r="P2354" s="37"/>
      <c r="U2354"/>
    </row>
    <row r="2355" spans="1:21" ht="12.75">
      <c r="A2355"/>
      <c r="B2355"/>
      <c r="F2355" s="35"/>
      <c r="I2355"/>
      <c r="O2355"/>
      <c r="P2355" s="37"/>
      <c r="U2355"/>
    </row>
    <row r="2356" spans="1:21" ht="12.75">
      <c r="A2356"/>
      <c r="B2356"/>
      <c r="F2356" s="35"/>
      <c r="I2356"/>
      <c r="O2356"/>
      <c r="P2356" s="37"/>
      <c r="U2356"/>
    </row>
    <row r="2357" spans="1:21" ht="12.75">
      <c r="A2357"/>
      <c r="B2357"/>
      <c r="F2357" s="35"/>
      <c r="I2357"/>
      <c r="O2357"/>
      <c r="P2357" s="37"/>
      <c r="U2357"/>
    </row>
    <row r="2358" spans="1:21" ht="12.75">
      <c r="A2358"/>
      <c r="B2358"/>
      <c r="F2358" s="35"/>
      <c r="I2358"/>
      <c r="O2358"/>
      <c r="P2358" s="37"/>
      <c r="U2358"/>
    </row>
    <row r="2359" spans="1:21" ht="12.75">
      <c r="A2359"/>
      <c r="B2359"/>
      <c r="F2359" s="35"/>
      <c r="I2359"/>
      <c r="O2359"/>
      <c r="P2359" s="37"/>
      <c r="U2359"/>
    </row>
    <row r="2360" spans="1:21" ht="12.75">
      <c r="A2360"/>
      <c r="B2360"/>
      <c r="F2360" s="35"/>
      <c r="I2360"/>
      <c r="O2360"/>
      <c r="P2360" s="37"/>
      <c r="U2360"/>
    </row>
    <row r="2361" spans="1:21" ht="12.75">
      <c r="A2361"/>
      <c r="B2361"/>
      <c r="F2361" s="35"/>
      <c r="I2361"/>
      <c r="O2361"/>
      <c r="P2361" s="37"/>
      <c r="U2361"/>
    </row>
    <row r="2362" spans="1:21" ht="12.75">
      <c r="A2362"/>
      <c r="B2362"/>
      <c r="F2362" s="35"/>
      <c r="I2362"/>
      <c r="O2362"/>
      <c r="P2362" s="37"/>
      <c r="U2362"/>
    </row>
    <row r="2363" spans="1:21" ht="12.75">
      <c r="A2363"/>
      <c r="B2363"/>
      <c r="F2363" s="35"/>
      <c r="I2363"/>
      <c r="O2363"/>
      <c r="P2363" s="37"/>
      <c r="U2363"/>
    </row>
    <row r="2364" spans="1:21" ht="12.75">
      <c r="A2364"/>
      <c r="B2364"/>
      <c r="F2364" s="35"/>
      <c r="I2364"/>
      <c r="O2364"/>
      <c r="P2364" s="37"/>
      <c r="U2364"/>
    </row>
    <row r="2365" spans="1:21" ht="12.75">
      <c r="A2365"/>
      <c r="B2365"/>
      <c r="F2365" s="35"/>
      <c r="I2365"/>
      <c r="O2365"/>
      <c r="P2365" s="37"/>
      <c r="U2365"/>
    </row>
    <row r="2366" spans="1:21" ht="12.75">
      <c r="A2366"/>
      <c r="B2366"/>
      <c r="F2366" s="35"/>
      <c r="I2366"/>
      <c r="O2366"/>
      <c r="P2366" s="37"/>
      <c r="U2366"/>
    </row>
    <row r="2367" spans="1:21" ht="12.75">
      <c r="A2367"/>
      <c r="B2367"/>
      <c r="F2367" s="35"/>
      <c r="I2367"/>
      <c r="O2367"/>
      <c r="P2367" s="37"/>
      <c r="U2367"/>
    </row>
    <row r="2368" spans="1:21" ht="12.75">
      <c r="A2368"/>
      <c r="B2368"/>
      <c r="F2368" s="35"/>
      <c r="I2368"/>
      <c r="O2368"/>
      <c r="P2368" s="37"/>
      <c r="U2368"/>
    </row>
    <row r="2369" spans="1:21" ht="12.75">
      <c r="A2369"/>
      <c r="B2369"/>
      <c r="F2369" s="35"/>
      <c r="I2369"/>
      <c r="O2369"/>
      <c r="P2369" s="37"/>
      <c r="U2369"/>
    </row>
    <row r="2370" spans="1:21" ht="12.75">
      <c r="A2370"/>
      <c r="B2370"/>
      <c r="F2370" s="35"/>
      <c r="I2370"/>
      <c r="O2370"/>
      <c r="P2370" s="37"/>
      <c r="U2370"/>
    </row>
    <row r="2371" spans="1:21" ht="12.75">
      <c r="A2371"/>
      <c r="B2371"/>
      <c r="F2371" s="35"/>
      <c r="I2371"/>
      <c r="O2371"/>
      <c r="P2371" s="37"/>
      <c r="U2371"/>
    </row>
    <row r="2372" spans="1:21" ht="12.75">
      <c r="A2372"/>
      <c r="B2372"/>
      <c r="F2372" s="35"/>
      <c r="I2372"/>
      <c r="O2372"/>
      <c r="P2372" s="37"/>
      <c r="U2372"/>
    </row>
    <row r="2373" spans="1:21" ht="12.75">
      <c r="A2373"/>
      <c r="B2373"/>
      <c r="F2373" s="35"/>
      <c r="I2373"/>
      <c r="O2373"/>
      <c r="P2373" s="37"/>
      <c r="U2373"/>
    </row>
    <row r="2374" spans="1:21" ht="12.75">
      <c r="A2374"/>
      <c r="B2374"/>
      <c r="F2374" s="35"/>
      <c r="I2374"/>
      <c r="O2374"/>
      <c r="P2374" s="37"/>
      <c r="U2374"/>
    </row>
    <row r="2375" spans="1:21" ht="12.75">
      <c r="A2375"/>
      <c r="B2375"/>
      <c r="F2375" s="35"/>
      <c r="I2375"/>
      <c r="O2375"/>
      <c r="P2375" s="37"/>
      <c r="U2375"/>
    </row>
    <row r="2376" spans="1:21" ht="12.75">
      <c r="A2376"/>
      <c r="B2376"/>
      <c r="F2376" s="35"/>
      <c r="I2376"/>
      <c r="O2376"/>
      <c r="P2376" s="37"/>
      <c r="U2376"/>
    </row>
    <row r="2377" spans="1:21" ht="12.75">
      <c r="A2377"/>
      <c r="B2377"/>
      <c r="F2377" s="35"/>
      <c r="I2377"/>
      <c r="O2377"/>
      <c r="P2377" s="37"/>
      <c r="U2377"/>
    </row>
    <row r="2378" spans="1:21" ht="12.75">
      <c r="A2378"/>
      <c r="B2378"/>
      <c r="F2378" s="35"/>
      <c r="I2378"/>
      <c r="O2378"/>
      <c r="P2378" s="37"/>
      <c r="U2378"/>
    </row>
    <row r="2379" spans="1:21" ht="12.75">
      <c r="A2379"/>
      <c r="B2379"/>
      <c r="F2379" s="35"/>
      <c r="I2379"/>
      <c r="O2379"/>
      <c r="P2379" s="37"/>
      <c r="U2379"/>
    </row>
    <row r="2380" spans="1:21" ht="12.75">
      <c r="A2380"/>
      <c r="B2380"/>
      <c r="F2380" s="35"/>
      <c r="I2380"/>
      <c r="O2380"/>
      <c r="P2380" s="37"/>
      <c r="U2380"/>
    </row>
    <row r="2381" spans="1:21" ht="12.75">
      <c r="A2381"/>
      <c r="B2381"/>
      <c r="F2381" s="35"/>
      <c r="I2381"/>
      <c r="O2381"/>
      <c r="P2381" s="37"/>
      <c r="U2381"/>
    </row>
    <row r="2382" spans="1:21" ht="12.75">
      <c r="A2382"/>
      <c r="B2382"/>
      <c r="F2382" s="35"/>
      <c r="I2382"/>
      <c r="O2382"/>
      <c r="P2382" s="37"/>
      <c r="U2382"/>
    </row>
    <row r="2383" spans="1:21" ht="12.75">
      <c r="A2383"/>
      <c r="B2383"/>
      <c r="F2383" s="35"/>
      <c r="I2383"/>
      <c r="O2383"/>
      <c r="P2383" s="37"/>
      <c r="U2383"/>
    </row>
    <row r="2384" spans="1:21" ht="12.75">
      <c r="A2384"/>
      <c r="B2384"/>
      <c r="F2384" s="35"/>
      <c r="I2384"/>
      <c r="O2384"/>
      <c r="P2384" s="37"/>
      <c r="U2384"/>
    </row>
    <row r="2385" spans="1:21" ht="12.75">
      <c r="A2385"/>
      <c r="B2385"/>
      <c r="F2385" s="35"/>
      <c r="I2385"/>
      <c r="O2385"/>
      <c r="P2385" s="37"/>
      <c r="U2385"/>
    </row>
    <row r="2386" spans="1:21" ht="12.75">
      <c r="A2386"/>
      <c r="B2386"/>
      <c r="F2386" s="35"/>
      <c r="I2386"/>
      <c r="O2386"/>
      <c r="P2386" s="37"/>
      <c r="U2386"/>
    </row>
    <row r="2387" spans="1:21" ht="12.75">
      <c r="A2387"/>
      <c r="B2387"/>
      <c r="F2387" s="35"/>
      <c r="I2387"/>
      <c r="O2387"/>
      <c r="P2387" s="37"/>
      <c r="U2387"/>
    </row>
    <row r="2388" spans="1:21" ht="12.75">
      <c r="A2388"/>
      <c r="B2388"/>
      <c r="F2388" s="35"/>
      <c r="I2388"/>
      <c r="O2388"/>
      <c r="P2388" s="37"/>
      <c r="U2388"/>
    </row>
    <row r="2389" spans="1:21" ht="12.75">
      <c r="A2389"/>
      <c r="B2389"/>
      <c r="F2389" s="35"/>
      <c r="I2389"/>
      <c r="O2389"/>
      <c r="P2389" s="37"/>
      <c r="U2389"/>
    </row>
    <row r="2390" spans="1:21" ht="12.75">
      <c r="A2390"/>
      <c r="B2390"/>
      <c r="F2390" s="35"/>
      <c r="I2390"/>
      <c r="O2390"/>
      <c r="P2390" s="37"/>
      <c r="U2390"/>
    </row>
    <row r="2391" spans="1:21" ht="12.75">
      <c r="A2391"/>
      <c r="B2391"/>
      <c r="F2391" s="35"/>
      <c r="I2391"/>
      <c r="O2391"/>
      <c r="P2391" s="37"/>
      <c r="U2391"/>
    </row>
    <row r="2392" spans="1:21" ht="12.75">
      <c r="A2392"/>
      <c r="B2392"/>
      <c r="F2392" s="35"/>
      <c r="I2392"/>
      <c r="O2392"/>
      <c r="P2392" s="37"/>
      <c r="U2392"/>
    </row>
    <row r="2393" spans="1:21" ht="12.75">
      <c r="A2393"/>
      <c r="B2393"/>
      <c r="F2393" s="35"/>
      <c r="I2393"/>
      <c r="O2393"/>
      <c r="P2393" s="37"/>
      <c r="U2393"/>
    </row>
    <row r="2394" spans="1:21" ht="12.75">
      <c r="A2394"/>
      <c r="B2394"/>
      <c r="F2394" s="35"/>
      <c r="I2394"/>
      <c r="O2394"/>
      <c r="P2394" s="37"/>
      <c r="U2394"/>
    </row>
    <row r="2395" spans="1:21" ht="12.75">
      <c r="A2395"/>
      <c r="B2395"/>
      <c r="F2395" s="35"/>
      <c r="I2395"/>
      <c r="O2395"/>
      <c r="P2395" s="37"/>
      <c r="U2395"/>
    </row>
    <row r="2396" spans="1:21" ht="12.75">
      <c r="A2396"/>
      <c r="B2396"/>
      <c r="F2396" s="35"/>
      <c r="I2396"/>
      <c r="O2396"/>
      <c r="P2396" s="37"/>
      <c r="U2396"/>
    </row>
    <row r="2397" spans="1:21" ht="12.75">
      <c r="A2397"/>
      <c r="B2397"/>
      <c r="F2397" s="35"/>
      <c r="I2397"/>
      <c r="O2397"/>
      <c r="P2397" s="37"/>
      <c r="U2397"/>
    </row>
    <row r="2398" spans="1:21" ht="12.75">
      <c r="A2398"/>
      <c r="B2398"/>
      <c r="F2398" s="35"/>
      <c r="I2398"/>
      <c r="O2398"/>
      <c r="P2398" s="37"/>
      <c r="U2398"/>
    </row>
    <row r="2399" spans="1:21" ht="12.75">
      <c r="A2399"/>
      <c r="B2399"/>
      <c r="F2399" s="35"/>
      <c r="I2399"/>
      <c r="O2399"/>
      <c r="P2399" s="37"/>
      <c r="U2399"/>
    </row>
    <row r="2400" spans="1:21" ht="12.75">
      <c r="A2400"/>
      <c r="B2400"/>
      <c r="F2400" s="35"/>
      <c r="I2400"/>
      <c r="O2400"/>
      <c r="P2400" s="37"/>
      <c r="U2400"/>
    </row>
    <row r="2401" spans="1:21" ht="12.75">
      <c r="A2401"/>
      <c r="B2401"/>
      <c r="F2401" s="35"/>
      <c r="I2401"/>
      <c r="O2401"/>
      <c r="P2401" s="37"/>
      <c r="U2401"/>
    </row>
    <row r="2402" spans="1:21" ht="12.75">
      <c r="A2402"/>
      <c r="B2402"/>
      <c r="F2402" s="35"/>
      <c r="I2402"/>
      <c r="O2402"/>
      <c r="P2402" s="37"/>
      <c r="U2402"/>
    </row>
    <row r="2403" spans="1:21" ht="12.75">
      <c r="A2403"/>
      <c r="B2403"/>
      <c r="F2403" s="35"/>
      <c r="I2403"/>
      <c r="O2403"/>
      <c r="P2403" s="37"/>
      <c r="U2403"/>
    </row>
    <row r="2404" spans="1:21" ht="12.75">
      <c r="A2404"/>
      <c r="B2404"/>
      <c r="F2404" s="35"/>
      <c r="I2404"/>
      <c r="O2404"/>
      <c r="P2404" s="37"/>
      <c r="U2404"/>
    </row>
    <row r="2405" spans="1:21" ht="12.75">
      <c r="A2405"/>
      <c r="B2405"/>
      <c r="F2405" s="35"/>
      <c r="I2405"/>
      <c r="O2405"/>
      <c r="P2405" s="37"/>
      <c r="U2405"/>
    </row>
    <row r="2406" spans="1:21" ht="12.75">
      <c r="A2406"/>
      <c r="B2406"/>
      <c r="F2406" s="35"/>
      <c r="I2406"/>
      <c r="O2406"/>
      <c r="P2406" s="37"/>
      <c r="U2406"/>
    </row>
    <row r="2407" spans="1:21" ht="12.75">
      <c r="A2407"/>
      <c r="B2407"/>
      <c r="F2407" s="35"/>
      <c r="I2407"/>
      <c r="O2407"/>
      <c r="P2407" s="37"/>
      <c r="U2407"/>
    </row>
    <row r="2408" spans="1:21" ht="12.75">
      <c r="A2408"/>
      <c r="B2408"/>
      <c r="F2408" s="35"/>
      <c r="I2408"/>
      <c r="O2408"/>
      <c r="P2408" s="37"/>
      <c r="U2408"/>
    </row>
    <row r="2409" spans="1:21" ht="12.75">
      <c r="A2409"/>
      <c r="B2409"/>
      <c r="F2409" s="35"/>
      <c r="I2409"/>
      <c r="O2409"/>
      <c r="P2409" s="37"/>
      <c r="U2409"/>
    </row>
    <row r="2410" spans="1:21" ht="12.75">
      <c r="A2410"/>
      <c r="B2410"/>
      <c r="F2410" s="35"/>
      <c r="I2410"/>
      <c r="O2410"/>
      <c r="P2410" s="37"/>
      <c r="U2410"/>
    </row>
    <row r="2411" spans="1:21" ht="12.75">
      <c r="A2411"/>
      <c r="B2411"/>
      <c r="F2411" s="35"/>
      <c r="I2411"/>
      <c r="O2411"/>
      <c r="P2411" s="37"/>
      <c r="U2411"/>
    </row>
    <row r="2412" spans="1:21" ht="12.75">
      <c r="A2412"/>
      <c r="B2412"/>
      <c r="F2412" s="35"/>
      <c r="I2412"/>
      <c r="O2412"/>
      <c r="P2412" s="37"/>
      <c r="U2412"/>
    </row>
    <row r="2413" spans="1:21" ht="12.75">
      <c r="A2413"/>
      <c r="B2413"/>
      <c r="F2413" s="35"/>
      <c r="I2413"/>
      <c r="O2413"/>
      <c r="P2413" s="37"/>
      <c r="U2413"/>
    </row>
    <row r="2414" spans="1:21" ht="12.75">
      <c r="A2414"/>
      <c r="B2414"/>
      <c r="F2414" s="35"/>
      <c r="I2414"/>
      <c r="O2414"/>
      <c r="P2414" s="37"/>
      <c r="U2414"/>
    </row>
    <row r="2415" spans="1:21" ht="12.75">
      <c r="A2415"/>
      <c r="B2415"/>
      <c r="F2415" s="35"/>
      <c r="I2415"/>
      <c r="O2415"/>
      <c r="P2415" s="37"/>
      <c r="U2415"/>
    </row>
    <row r="2416" spans="1:21" ht="12.75">
      <c r="A2416"/>
      <c r="B2416"/>
      <c r="F2416" s="35"/>
      <c r="I2416"/>
      <c r="O2416"/>
      <c r="P2416" s="37"/>
      <c r="U2416"/>
    </row>
    <row r="2417" spans="1:21" ht="12.75">
      <c r="A2417"/>
      <c r="B2417"/>
      <c r="F2417" s="35"/>
      <c r="I2417"/>
      <c r="O2417"/>
      <c r="P2417" s="37"/>
      <c r="U2417"/>
    </row>
    <row r="2418" spans="1:21" ht="12.75">
      <c r="A2418"/>
      <c r="B2418"/>
      <c r="F2418" s="35"/>
      <c r="I2418"/>
      <c r="O2418"/>
      <c r="P2418" s="37"/>
      <c r="U2418"/>
    </row>
    <row r="2419" spans="1:21" ht="12.75">
      <c r="A2419"/>
      <c r="B2419"/>
      <c r="F2419" s="35"/>
      <c r="I2419"/>
      <c r="O2419"/>
      <c r="P2419" s="37"/>
      <c r="U2419"/>
    </row>
    <row r="2420" spans="1:21" ht="12.75">
      <c r="A2420"/>
      <c r="B2420"/>
      <c r="F2420" s="35"/>
      <c r="I2420"/>
      <c r="O2420"/>
      <c r="P2420" s="37"/>
      <c r="U2420"/>
    </row>
    <row r="2421" spans="1:21" ht="12.75">
      <c r="A2421"/>
      <c r="B2421"/>
      <c r="F2421" s="35"/>
      <c r="I2421"/>
      <c r="O2421"/>
      <c r="P2421" s="37"/>
      <c r="U2421"/>
    </row>
    <row r="2422" spans="1:21" ht="12.75">
      <c r="A2422"/>
      <c r="B2422"/>
      <c r="F2422" s="35"/>
      <c r="I2422"/>
      <c r="O2422"/>
      <c r="P2422" s="37"/>
      <c r="U2422"/>
    </row>
    <row r="2423" spans="1:21" ht="12.75">
      <c r="A2423"/>
      <c r="B2423"/>
      <c r="F2423" s="35"/>
      <c r="I2423"/>
      <c r="O2423"/>
      <c r="P2423" s="37"/>
      <c r="U2423"/>
    </row>
    <row r="2424" spans="1:21" ht="12.75">
      <c r="A2424"/>
      <c r="B2424"/>
      <c r="F2424" s="35"/>
      <c r="I2424"/>
      <c r="O2424"/>
      <c r="P2424" s="37"/>
      <c r="U2424"/>
    </row>
    <row r="2425" spans="1:21" ht="12.75">
      <c r="A2425"/>
      <c r="B2425"/>
      <c r="F2425" s="35"/>
      <c r="I2425"/>
      <c r="O2425"/>
      <c r="P2425" s="37"/>
      <c r="U2425"/>
    </row>
    <row r="2426" spans="1:21" ht="12.75">
      <c r="A2426"/>
      <c r="B2426"/>
      <c r="F2426" s="35"/>
      <c r="I2426"/>
      <c r="O2426"/>
      <c r="P2426" s="37"/>
      <c r="U2426"/>
    </row>
    <row r="2427" spans="1:21" ht="12.75">
      <c r="A2427"/>
      <c r="B2427"/>
      <c r="F2427" s="35"/>
      <c r="I2427"/>
      <c r="O2427"/>
      <c r="P2427" s="37"/>
      <c r="U2427"/>
    </row>
    <row r="2428" spans="1:21" ht="12.75">
      <c r="A2428"/>
      <c r="B2428"/>
      <c r="F2428" s="35"/>
      <c r="I2428"/>
      <c r="O2428"/>
      <c r="P2428" s="37"/>
      <c r="U2428"/>
    </row>
    <row r="2429" spans="1:21" ht="12.75">
      <c r="A2429"/>
      <c r="B2429"/>
      <c r="F2429" s="35"/>
      <c r="I2429"/>
      <c r="O2429"/>
      <c r="P2429" s="37"/>
      <c r="U2429"/>
    </row>
    <row r="2430" spans="1:21" ht="12.75">
      <c r="A2430"/>
      <c r="B2430"/>
      <c r="F2430" s="35"/>
      <c r="I2430"/>
      <c r="O2430"/>
      <c r="P2430" s="37"/>
      <c r="U2430"/>
    </row>
    <row r="2431" spans="1:21" ht="12.75">
      <c r="A2431"/>
      <c r="B2431"/>
      <c r="F2431" s="35"/>
      <c r="I2431"/>
      <c r="O2431"/>
      <c r="P2431" s="37"/>
      <c r="U2431"/>
    </row>
    <row r="2432" spans="1:21" ht="12.75">
      <c r="A2432"/>
      <c r="B2432"/>
      <c r="F2432" s="35"/>
      <c r="I2432"/>
      <c r="O2432"/>
      <c r="P2432" s="37"/>
      <c r="U2432"/>
    </row>
    <row r="2433" spans="1:21" ht="12.75">
      <c r="A2433"/>
      <c r="B2433"/>
      <c r="F2433" s="35"/>
      <c r="I2433"/>
      <c r="O2433"/>
      <c r="P2433" s="37"/>
      <c r="U2433"/>
    </row>
    <row r="2434" spans="1:21" ht="12.75">
      <c r="A2434"/>
      <c r="B2434"/>
      <c r="F2434" s="35"/>
      <c r="I2434"/>
      <c r="O2434"/>
      <c r="P2434" s="37"/>
      <c r="U2434"/>
    </row>
    <row r="2435" spans="1:21" ht="12.75">
      <c r="A2435"/>
      <c r="B2435"/>
      <c r="F2435" s="35"/>
      <c r="I2435"/>
      <c r="O2435"/>
      <c r="P2435" s="37"/>
      <c r="U2435"/>
    </row>
    <row r="2436" spans="1:21" ht="12.75">
      <c r="A2436"/>
      <c r="B2436"/>
      <c r="F2436" s="35"/>
      <c r="I2436"/>
      <c r="O2436"/>
      <c r="P2436" s="37"/>
      <c r="U2436"/>
    </row>
    <row r="2437" spans="1:21" ht="12.75">
      <c r="A2437"/>
      <c r="B2437"/>
      <c r="F2437" s="35"/>
      <c r="I2437"/>
      <c r="O2437"/>
      <c r="P2437" s="37"/>
      <c r="U2437"/>
    </row>
    <row r="2438" spans="1:21" ht="12.75">
      <c r="A2438"/>
      <c r="B2438"/>
      <c r="F2438" s="35"/>
      <c r="I2438"/>
      <c r="O2438"/>
      <c r="P2438" s="37"/>
      <c r="U2438"/>
    </row>
    <row r="2439" spans="1:21" ht="12.75">
      <c r="A2439"/>
      <c r="B2439"/>
      <c r="F2439" s="35"/>
      <c r="I2439"/>
      <c r="O2439"/>
      <c r="P2439" s="37"/>
      <c r="U2439"/>
    </row>
    <row r="2440" spans="1:21" ht="12.75">
      <c r="A2440"/>
      <c r="B2440"/>
      <c r="F2440" s="35"/>
      <c r="I2440"/>
      <c r="O2440"/>
      <c r="P2440" s="37"/>
      <c r="U2440"/>
    </row>
    <row r="2441" spans="1:21" ht="12.75">
      <c r="A2441"/>
      <c r="B2441"/>
      <c r="F2441" s="35"/>
      <c r="I2441"/>
      <c r="O2441"/>
      <c r="P2441" s="37"/>
      <c r="U2441"/>
    </row>
    <row r="2442" spans="1:21" ht="12.75">
      <c r="A2442"/>
      <c r="B2442"/>
      <c r="F2442" s="35"/>
      <c r="I2442"/>
      <c r="O2442"/>
      <c r="P2442" s="37"/>
      <c r="U2442"/>
    </row>
    <row r="2443" spans="1:21" ht="12.75">
      <c r="A2443"/>
      <c r="B2443"/>
      <c r="F2443" s="35"/>
      <c r="I2443"/>
      <c r="O2443"/>
      <c r="P2443" s="37"/>
      <c r="U2443"/>
    </row>
    <row r="2444" spans="1:21" ht="12.75">
      <c r="A2444"/>
      <c r="B2444"/>
      <c r="F2444" s="35"/>
      <c r="I2444"/>
      <c r="O2444"/>
      <c r="P2444" s="37"/>
      <c r="U2444"/>
    </row>
    <row r="2445" spans="1:21" ht="12.75">
      <c r="A2445"/>
      <c r="B2445"/>
      <c r="F2445" s="35"/>
      <c r="I2445"/>
      <c r="O2445"/>
      <c r="P2445" s="37"/>
      <c r="U2445"/>
    </row>
    <row r="2446" spans="1:21" ht="12.75">
      <c r="A2446"/>
      <c r="B2446"/>
      <c r="F2446" s="35"/>
      <c r="I2446"/>
      <c r="O2446"/>
      <c r="P2446" s="37"/>
      <c r="U2446"/>
    </row>
    <row r="2447" spans="1:21" ht="12.75">
      <c r="A2447"/>
      <c r="B2447"/>
      <c r="F2447" s="35"/>
      <c r="I2447"/>
      <c r="O2447"/>
      <c r="P2447" s="37"/>
      <c r="U2447"/>
    </row>
    <row r="2448" spans="1:21" ht="12.75">
      <c r="A2448"/>
      <c r="B2448"/>
      <c r="F2448" s="35"/>
      <c r="I2448"/>
      <c r="O2448"/>
      <c r="P2448" s="37"/>
      <c r="U2448"/>
    </row>
    <row r="2449" spans="1:21" ht="12.75">
      <c r="A2449"/>
      <c r="B2449"/>
      <c r="F2449" s="35"/>
      <c r="I2449"/>
      <c r="O2449"/>
      <c r="P2449" s="37"/>
      <c r="U2449"/>
    </row>
    <row r="2450" spans="1:21" ht="12.75">
      <c r="A2450"/>
      <c r="B2450"/>
      <c r="F2450" s="35"/>
      <c r="I2450"/>
      <c r="O2450"/>
      <c r="P2450" s="37"/>
      <c r="U2450"/>
    </row>
    <row r="2451" spans="1:21" ht="12.75">
      <c r="A2451"/>
      <c r="B2451"/>
      <c r="F2451" s="35"/>
      <c r="I2451"/>
      <c r="O2451"/>
      <c r="P2451" s="37"/>
      <c r="U2451"/>
    </row>
    <row r="2452" spans="1:21" ht="12.75">
      <c r="A2452"/>
      <c r="B2452"/>
      <c r="F2452" s="35"/>
      <c r="I2452"/>
      <c r="O2452"/>
      <c r="P2452" s="37"/>
      <c r="U2452"/>
    </row>
    <row r="2453" spans="1:21" ht="12.75">
      <c r="A2453"/>
      <c r="B2453"/>
      <c r="F2453" s="35"/>
      <c r="I2453"/>
      <c r="O2453"/>
      <c r="P2453" s="37"/>
      <c r="U2453"/>
    </row>
    <row r="2454" spans="1:21" ht="12.75">
      <c r="A2454"/>
      <c r="B2454"/>
      <c r="F2454" s="35"/>
      <c r="I2454"/>
      <c r="O2454"/>
      <c r="P2454" s="37"/>
      <c r="U2454"/>
    </row>
    <row r="2455" spans="1:21" ht="12.75">
      <c r="A2455"/>
      <c r="B2455"/>
      <c r="F2455" s="35"/>
      <c r="I2455"/>
      <c r="O2455"/>
      <c r="P2455" s="37"/>
      <c r="U2455"/>
    </row>
    <row r="2456" spans="1:21" ht="12.75">
      <c r="A2456"/>
      <c r="B2456"/>
      <c r="F2456" s="35"/>
      <c r="I2456"/>
      <c r="O2456"/>
      <c r="P2456" s="37"/>
      <c r="U2456"/>
    </row>
    <row r="2457" spans="1:21" ht="12.75">
      <c r="A2457"/>
      <c r="B2457"/>
      <c r="F2457" s="35"/>
      <c r="I2457"/>
      <c r="O2457"/>
      <c r="P2457" s="37"/>
      <c r="U2457"/>
    </row>
    <row r="2458" spans="1:21" ht="12.75">
      <c r="A2458"/>
      <c r="B2458"/>
      <c r="F2458" s="35"/>
      <c r="I2458"/>
      <c r="O2458"/>
      <c r="P2458" s="37"/>
      <c r="U2458"/>
    </row>
    <row r="2459" spans="1:21" ht="12.75">
      <c r="A2459"/>
      <c r="B2459"/>
      <c r="F2459" s="35"/>
      <c r="I2459"/>
      <c r="O2459"/>
      <c r="P2459" s="37"/>
      <c r="U2459"/>
    </row>
    <row r="2460" spans="1:21" ht="12.75">
      <c r="A2460"/>
      <c r="B2460"/>
      <c r="F2460" s="35"/>
      <c r="I2460"/>
      <c r="O2460"/>
      <c r="P2460" s="37"/>
      <c r="U2460"/>
    </row>
    <row r="2461" spans="1:21" ht="12.75">
      <c r="A2461"/>
      <c r="B2461"/>
      <c r="F2461" s="35"/>
      <c r="I2461"/>
      <c r="O2461"/>
      <c r="P2461" s="37"/>
      <c r="U2461"/>
    </row>
    <row r="2462" spans="1:21" ht="12.75">
      <c r="A2462"/>
      <c r="B2462"/>
      <c r="F2462" s="35"/>
      <c r="I2462"/>
      <c r="O2462"/>
      <c r="P2462" s="37"/>
      <c r="U2462"/>
    </row>
    <row r="2463" spans="1:21" ht="12.75">
      <c r="A2463"/>
      <c r="B2463"/>
      <c r="F2463" s="35"/>
      <c r="I2463"/>
      <c r="O2463"/>
      <c r="P2463" s="37"/>
      <c r="U2463"/>
    </row>
    <row r="2464" spans="1:21" ht="12.75">
      <c r="A2464"/>
      <c r="B2464"/>
      <c r="F2464" s="35"/>
      <c r="I2464"/>
      <c r="O2464"/>
      <c r="P2464" s="37"/>
      <c r="U2464"/>
    </row>
    <row r="2465" spans="1:21" ht="12.75">
      <c r="A2465"/>
      <c r="B2465"/>
      <c r="F2465" s="35"/>
      <c r="I2465"/>
      <c r="O2465"/>
      <c r="P2465" s="37"/>
      <c r="U2465"/>
    </row>
    <row r="2466" spans="1:21" ht="12.75">
      <c r="A2466"/>
      <c r="B2466"/>
      <c r="F2466" s="35"/>
      <c r="I2466"/>
      <c r="O2466"/>
      <c r="P2466" s="37"/>
      <c r="U2466"/>
    </row>
    <row r="2467" spans="1:21" ht="12.75">
      <c r="A2467"/>
      <c r="B2467"/>
      <c r="F2467" s="35"/>
      <c r="I2467"/>
      <c r="O2467"/>
      <c r="P2467" s="37"/>
      <c r="U2467"/>
    </row>
    <row r="2468" spans="1:21" ht="12.75">
      <c r="A2468"/>
      <c r="B2468"/>
      <c r="F2468" s="35"/>
      <c r="I2468"/>
      <c r="O2468"/>
      <c r="P2468" s="37"/>
      <c r="U2468"/>
    </row>
    <row r="2469" spans="1:21" ht="12.75">
      <c r="A2469"/>
      <c r="B2469"/>
      <c r="F2469" s="35"/>
      <c r="I2469"/>
      <c r="O2469"/>
      <c r="P2469" s="37"/>
      <c r="U2469"/>
    </row>
    <row r="2470" ht="12.75">
      <c r="P2470" s="37"/>
    </row>
    <row r="2471" ht="12.75">
      <c r="P2471" s="37"/>
    </row>
    <row r="2472" ht="12.75">
      <c r="P2472" s="37"/>
    </row>
    <row r="2473" ht="12.75">
      <c r="P2473" s="37"/>
    </row>
    <row r="2474" ht="12.75">
      <c r="P2474" s="37"/>
    </row>
    <row r="2475" ht="12.75">
      <c r="P2475" s="37"/>
    </row>
    <row r="2476" ht="12.75">
      <c r="P2476" s="37"/>
    </row>
    <row r="2477" ht="12.75">
      <c r="P2477" s="37"/>
    </row>
    <row r="2478" ht="12.75">
      <c r="P2478" s="37"/>
    </row>
    <row r="2479" ht="12.75">
      <c r="P2479" s="37"/>
    </row>
    <row r="2480" ht="12.75">
      <c r="P2480" s="37"/>
    </row>
    <row r="2481" ht="12.75">
      <c r="P2481" s="37"/>
    </row>
    <row r="2482" ht="12.75">
      <c r="P2482" s="37"/>
    </row>
    <row r="2483" ht="12.75">
      <c r="P2483" s="37"/>
    </row>
    <row r="2484" ht="12.75">
      <c r="P2484" s="37"/>
    </row>
    <row r="2485" ht="12.75">
      <c r="P2485" s="37"/>
    </row>
    <row r="2486" ht="12.75">
      <c r="P2486" s="37"/>
    </row>
    <row r="2487" ht="12.75">
      <c r="P2487" s="37"/>
    </row>
    <row r="2488" ht="12.75">
      <c r="P2488" s="37"/>
    </row>
    <row r="2489" ht="12.75">
      <c r="P2489" s="37"/>
    </row>
    <row r="2490" ht="12.75">
      <c r="P2490" s="37"/>
    </row>
    <row r="2491" ht="12.75">
      <c r="P2491" s="37"/>
    </row>
    <row r="2492" ht="12.75">
      <c r="P2492" s="37"/>
    </row>
    <row r="2493" ht="12.75">
      <c r="P2493" s="37"/>
    </row>
    <row r="2494" ht="12.75">
      <c r="P2494" s="37"/>
    </row>
    <row r="2495" ht="12.75">
      <c r="P2495" s="37"/>
    </row>
    <row r="2496" ht="12.75">
      <c r="P2496" s="37"/>
    </row>
    <row r="2497" ht="12.75">
      <c r="P2497" s="37"/>
    </row>
    <row r="2498" ht="12.75">
      <c r="P2498" s="37"/>
    </row>
    <row r="2499" ht="12.75">
      <c r="P2499" s="37"/>
    </row>
    <row r="2500" ht="12.75">
      <c r="P2500" s="37"/>
    </row>
    <row r="2501" ht="12.75">
      <c r="P2501" s="37"/>
    </row>
    <row r="2502" ht="12.75">
      <c r="P2502" s="37"/>
    </row>
    <row r="2503" ht="12.75">
      <c r="P2503" s="37"/>
    </row>
    <row r="2504" ht="12.75">
      <c r="P2504" s="37"/>
    </row>
    <row r="2505" ht="12.75">
      <c r="P2505" s="37"/>
    </row>
    <row r="2506" ht="12.75">
      <c r="P2506" s="37"/>
    </row>
    <row r="2507" ht="12.75">
      <c r="P2507" s="37"/>
    </row>
    <row r="2508" ht="12.75">
      <c r="P2508" s="37"/>
    </row>
    <row r="2509" ht="12.75">
      <c r="P2509" s="37"/>
    </row>
    <row r="2510" ht="12.75">
      <c r="P2510" s="37"/>
    </row>
    <row r="2511" ht="12.75">
      <c r="P2511" s="37"/>
    </row>
    <row r="2512" ht="12.75">
      <c r="P2512" s="37"/>
    </row>
    <row r="2513" ht="12.75">
      <c r="P2513" s="37"/>
    </row>
    <row r="2514" ht="12.75">
      <c r="P2514" s="37"/>
    </row>
    <row r="2515" ht="12.75">
      <c r="P2515" s="37"/>
    </row>
    <row r="2516" ht="12.75">
      <c r="P2516" s="37"/>
    </row>
    <row r="2517" ht="12.75">
      <c r="P2517" s="37"/>
    </row>
    <row r="2518" ht="12.75">
      <c r="P2518" s="37"/>
    </row>
    <row r="2519" ht="12.75">
      <c r="P2519" s="37"/>
    </row>
    <row r="2520" ht="12.75">
      <c r="P2520" s="37"/>
    </row>
    <row r="2521" ht="12.75">
      <c r="P2521" s="37"/>
    </row>
    <row r="2522" ht="12.75">
      <c r="P2522" s="37"/>
    </row>
    <row r="2523" ht="12.75">
      <c r="P2523" s="37"/>
    </row>
    <row r="2524" ht="12.75">
      <c r="P2524" s="37"/>
    </row>
    <row r="2525" ht="12.75">
      <c r="P2525" s="37"/>
    </row>
    <row r="2526" ht="12.75">
      <c r="P2526" s="37"/>
    </row>
    <row r="2527" ht="12.75">
      <c r="P2527" s="37"/>
    </row>
    <row r="2528" ht="12.75">
      <c r="P2528" s="37"/>
    </row>
    <row r="2529" ht="12.75">
      <c r="P2529" s="37"/>
    </row>
    <row r="2530" ht="12.75">
      <c r="P2530" s="37"/>
    </row>
    <row r="2531" ht="12.75">
      <c r="P2531" s="37"/>
    </row>
    <row r="2532" ht="12.75">
      <c r="P2532" s="37"/>
    </row>
    <row r="2533" ht="12.75">
      <c r="P2533" s="37"/>
    </row>
    <row r="2534" ht="12.75">
      <c r="P2534" s="37"/>
    </row>
    <row r="2535" ht="12.75">
      <c r="P2535" s="37"/>
    </row>
    <row r="2536" ht="12.75">
      <c r="P2536" s="37"/>
    </row>
    <row r="2537" ht="12.75">
      <c r="P2537" s="37"/>
    </row>
    <row r="2538" ht="12.75">
      <c r="P2538" s="37"/>
    </row>
    <row r="2539" ht="12.75">
      <c r="P2539" s="37"/>
    </row>
    <row r="2540" ht="12.75">
      <c r="P2540" s="37"/>
    </row>
    <row r="2541" ht="12.75">
      <c r="P2541" s="37"/>
    </row>
    <row r="2542" ht="12.75">
      <c r="P2542" s="37"/>
    </row>
    <row r="2543" ht="12.75">
      <c r="P2543" s="37"/>
    </row>
    <row r="2544" ht="12.75">
      <c r="P2544" s="37"/>
    </row>
    <row r="2545" ht="12.75">
      <c r="P2545" s="37"/>
    </row>
    <row r="2546" ht="12.75">
      <c r="P2546" s="37"/>
    </row>
    <row r="2547" ht="12.75">
      <c r="P2547" s="37"/>
    </row>
    <row r="2548" ht="12.75">
      <c r="P2548" s="37"/>
    </row>
    <row r="2549" ht="12.75">
      <c r="P2549" s="37"/>
    </row>
    <row r="2550" ht="12.75">
      <c r="P2550" s="37"/>
    </row>
    <row r="2551" ht="12.75">
      <c r="P2551" s="37"/>
    </row>
    <row r="2552" ht="12.75">
      <c r="P2552" s="37"/>
    </row>
    <row r="2553" ht="12.75">
      <c r="P2553" s="37"/>
    </row>
    <row r="2554" ht="12.75">
      <c r="P2554" s="37"/>
    </row>
    <row r="2555" ht="12.75">
      <c r="P2555" s="37"/>
    </row>
    <row r="2556" ht="12.75">
      <c r="P2556" s="37"/>
    </row>
    <row r="2557" ht="12.75">
      <c r="P2557" s="37"/>
    </row>
    <row r="2558" ht="12.75">
      <c r="P2558" s="37"/>
    </row>
    <row r="2559" ht="12.75">
      <c r="P2559" s="37"/>
    </row>
    <row r="2560" ht="12.75">
      <c r="P2560" s="37"/>
    </row>
    <row r="2561" ht="12.75">
      <c r="P2561" s="37"/>
    </row>
    <row r="2562" ht="12.75">
      <c r="P2562" s="37"/>
    </row>
    <row r="2563" ht="12.75">
      <c r="P2563" s="37"/>
    </row>
    <row r="2564" ht="12.75">
      <c r="P2564" s="37"/>
    </row>
    <row r="2565" ht="12.75">
      <c r="P2565" s="37"/>
    </row>
    <row r="2566" ht="12.75">
      <c r="P2566" s="37"/>
    </row>
    <row r="2567" ht="12.75">
      <c r="P2567" s="37"/>
    </row>
    <row r="2568" ht="12.75">
      <c r="P2568" s="37"/>
    </row>
    <row r="2569" ht="12.75">
      <c r="P2569" s="37"/>
    </row>
    <row r="2570" ht="12.75">
      <c r="P2570" s="37"/>
    </row>
    <row r="2571" ht="12.75">
      <c r="P2571" s="37"/>
    </row>
    <row r="2572" ht="12.75">
      <c r="P2572" s="37"/>
    </row>
    <row r="2573" ht="12.75">
      <c r="P2573" s="37"/>
    </row>
    <row r="2574" ht="12.75">
      <c r="P2574" s="37"/>
    </row>
    <row r="2575" ht="12.75">
      <c r="P2575" s="37"/>
    </row>
    <row r="2576" ht="12.75">
      <c r="P2576" s="37"/>
    </row>
    <row r="2577" ht="12.75">
      <c r="P2577" s="37"/>
    </row>
    <row r="2578" ht="12.75">
      <c r="P2578" s="37"/>
    </row>
    <row r="2579" ht="12.75">
      <c r="P2579" s="37"/>
    </row>
    <row r="2580" ht="12.75">
      <c r="P2580" s="37"/>
    </row>
    <row r="2581" ht="12.75">
      <c r="P2581" s="37"/>
    </row>
    <row r="2582" ht="12.75">
      <c r="P2582" s="37"/>
    </row>
    <row r="2583" ht="12.75">
      <c r="P2583" s="37"/>
    </row>
    <row r="2584" ht="12.75">
      <c r="P2584" s="37"/>
    </row>
    <row r="2585" ht="12.75">
      <c r="P2585" s="37"/>
    </row>
    <row r="2586" ht="12.75">
      <c r="P2586" s="37"/>
    </row>
    <row r="2587" ht="12.75">
      <c r="P2587" s="37"/>
    </row>
    <row r="2588" ht="12.75">
      <c r="P2588" s="37"/>
    </row>
    <row r="2589" ht="12.75">
      <c r="P2589" s="37"/>
    </row>
    <row r="2590" ht="12.75">
      <c r="P2590" s="37"/>
    </row>
    <row r="2591" ht="12.75">
      <c r="P2591" s="37"/>
    </row>
    <row r="2592" ht="12.75">
      <c r="P2592" s="37"/>
    </row>
    <row r="2593" ht="12.75">
      <c r="P2593" s="37"/>
    </row>
    <row r="2594" ht="12.75">
      <c r="P2594" s="37"/>
    </row>
    <row r="2595" ht="12.75">
      <c r="P2595" s="37"/>
    </row>
    <row r="2596" ht="12.75">
      <c r="P2596" s="37"/>
    </row>
    <row r="2597" ht="12.75">
      <c r="P2597" s="37"/>
    </row>
    <row r="2598" ht="12.75">
      <c r="P2598" s="37"/>
    </row>
    <row r="2599" ht="12.75">
      <c r="P2599" s="37"/>
    </row>
    <row r="2600" ht="12.75">
      <c r="P2600" s="37"/>
    </row>
    <row r="2601" ht="12.75">
      <c r="P2601" s="37"/>
    </row>
    <row r="2602" ht="12.75">
      <c r="P2602" s="37"/>
    </row>
    <row r="2603" ht="12.75">
      <c r="P2603" s="37"/>
    </row>
    <row r="2604" ht="12.75">
      <c r="P2604" s="37"/>
    </row>
    <row r="2605" ht="12.75">
      <c r="P2605" s="37"/>
    </row>
    <row r="2606" ht="12.75">
      <c r="P2606" s="37"/>
    </row>
    <row r="2607" ht="12.75">
      <c r="P2607" s="37"/>
    </row>
    <row r="2608" ht="12.75">
      <c r="P2608" s="37"/>
    </row>
    <row r="2609" ht="12.75">
      <c r="P2609" s="37"/>
    </row>
    <row r="2610" ht="12.75">
      <c r="P2610" s="37"/>
    </row>
    <row r="2611" ht="12.75">
      <c r="P2611" s="37"/>
    </row>
    <row r="2612" ht="12.75">
      <c r="P2612" s="37"/>
    </row>
    <row r="2613" ht="12.75">
      <c r="P2613" s="37"/>
    </row>
    <row r="2614" ht="12.75">
      <c r="P2614" s="37"/>
    </row>
    <row r="2615" ht="12.75">
      <c r="P2615" s="37"/>
    </row>
    <row r="2616" ht="12.75">
      <c r="P2616" s="37"/>
    </row>
    <row r="2617" ht="12.75">
      <c r="P2617" s="37"/>
    </row>
    <row r="2618" ht="12.75">
      <c r="P2618" s="37"/>
    </row>
    <row r="2619" ht="12.75">
      <c r="P2619" s="37"/>
    </row>
    <row r="2620" ht="12.75">
      <c r="P2620" s="37"/>
    </row>
    <row r="2621" ht="12.75">
      <c r="P2621" s="37"/>
    </row>
    <row r="2622" ht="12.75">
      <c r="P2622" s="37"/>
    </row>
    <row r="2623" ht="12.75">
      <c r="P2623" s="37"/>
    </row>
    <row r="2624" ht="12.75">
      <c r="P2624" s="37"/>
    </row>
    <row r="2625" ht="12.75">
      <c r="P2625" s="37"/>
    </row>
    <row r="2626" ht="12.75">
      <c r="P2626" s="37"/>
    </row>
    <row r="2627" ht="12.75">
      <c r="P2627" s="37"/>
    </row>
    <row r="2628" ht="12.75">
      <c r="P2628" s="37"/>
    </row>
    <row r="2629" ht="12.75">
      <c r="P2629" s="37"/>
    </row>
    <row r="2630" ht="12.75">
      <c r="P2630" s="37"/>
    </row>
    <row r="2631" ht="12.75">
      <c r="P2631" s="37"/>
    </row>
    <row r="2632" ht="12.75">
      <c r="P2632" s="37"/>
    </row>
    <row r="2633" ht="12.75">
      <c r="P2633" s="37"/>
    </row>
    <row r="2634" ht="12.75">
      <c r="P2634" s="37"/>
    </row>
    <row r="2635" ht="12.75">
      <c r="P2635" s="37"/>
    </row>
    <row r="2636" ht="12.75">
      <c r="P2636" s="37"/>
    </row>
    <row r="2637" ht="12.75">
      <c r="P2637" s="37"/>
    </row>
    <row r="2638" ht="12.75">
      <c r="P2638" s="37"/>
    </row>
    <row r="2639" ht="12.75">
      <c r="P2639" s="37"/>
    </row>
    <row r="2640" ht="12.75">
      <c r="P2640" s="37"/>
    </row>
    <row r="2641" ht="12.75">
      <c r="P2641" s="37"/>
    </row>
    <row r="2642" ht="12.75">
      <c r="P2642" s="37"/>
    </row>
    <row r="2643" ht="12.75">
      <c r="P2643" s="37"/>
    </row>
    <row r="2644" ht="12.75">
      <c r="P2644" s="37"/>
    </row>
    <row r="2645" ht="12.75">
      <c r="P2645" s="37"/>
    </row>
    <row r="2646" ht="12.75">
      <c r="P2646" s="37"/>
    </row>
    <row r="2647" ht="12.75">
      <c r="P2647" s="37"/>
    </row>
    <row r="2648" ht="12.75">
      <c r="P2648" s="37"/>
    </row>
    <row r="2649" ht="12.75">
      <c r="P2649" s="37"/>
    </row>
    <row r="2650" ht="12.75">
      <c r="P2650" s="37"/>
    </row>
    <row r="2651" ht="12.75">
      <c r="P2651" s="37"/>
    </row>
    <row r="2652" ht="12.75">
      <c r="P2652" s="37"/>
    </row>
    <row r="2653" ht="12.75">
      <c r="P2653" s="37"/>
    </row>
    <row r="2654" ht="12.75">
      <c r="P2654" s="37"/>
    </row>
    <row r="2655" ht="12.75">
      <c r="P2655" s="37"/>
    </row>
    <row r="2656" ht="12.75">
      <c r="P2656" s="37"/>
    </row>
    <row r="2657" ht="12.75">
      <c r="P2657" s="37"/>
    </row>
    <row r="2658" ht="12.75">
      <c r="P2658" s="37"/>
    </row>
    <row r="2659" ht="12.75">
      <c r="P2659" s="37"/>
    </row>
    <row r="2660" ht="12.75">
      <c r="P2660" s="37"/>
    </row>
    <row r="2661" ht="12.75">
      <c r="P2661" s="37"/>
    </row>
    <row r="2662" ht="12.75">
      <c r="P2662" s="37"/>
    </row>
    <row r="2663" ht="12.75">
      <c r="P2663" s="37"/>
    </row>
    <row r="2664" ht="12.75">
      <c r="P2664" s="37"/>
    </row>
    <row r="2665" ht="12.75">
      <c r="P2665" s="37"/>
    </row>
    <row r="2666" ht="12.75">
      <c r="P2666" s="37"/>
    </row>
    <row r="2667" ht="12.75">
      <c r="P2667" s="37"/>
    </row>
    <row r="2668" ht="12.75">
      <c r="P2668" s="37"/>
    </row>
    <row r="2669" ht="12.75">
      <c r="P2669" s="37"/>
    </row>
    <row r="2670" ht="12.75">
      <c r="P2670" s="37"/>
    </row>
    <row r="2671" ht="12.75">
      <c r="P2671" s="37"/>
    </row>
    <row r="2672" ht="12.75">
      <c r="P2672" s="37"/>
    </row>
    <row r="2673" ht="12.75">
      <c r="P2673" s="37"/>
    </row>
    <row r="2674" ht="12.75">
      <c r="P2674" s="37"/>
    </row>
    <row r="2675" ht="12.75">
      <c r="P2675" s="37"/>
    </row>
    <row r="2676" ht="12.75">
      <c r="P2676" s="37"/>
    </row>
    <row r="2677" ht="12.75">
      <c r="P2677" s="37"/>
    </row>
    <row r="2678" ht="12.75">
      <c r="P2678" s="37"/>
    </row>
    <row r="2679" ht="12.75">
      <c r="P2679" s="37"/>
    </row>
    <row r="2680" ht="12.75">
      <c r="P2680" s="37"/>
    </row>
    <row r="2681" ht="12.75">
      <c r="P2681" s="37"/>
    </row>
    <row r="2682" ht="12.75">
      <c r="P2682" s="37"/>
    </row>
    <row r="2683" ht="12.75">
      <c r="P2683" s="37"/>
    </row>
    <row r="2684" ht="12.75">
      <c r="P2684" s="37"/>
    </row>
    <row r="2685" ht="12.75">
      <c r="P2685" s="37"/>
    </row>
    <row r="2686" ht="12.75">
      <c r="P2686" s="37"/>
    </row>
    <row r="2687" ht="12.75">
      <c r="P2687" s="37"/>
    </row>
    <row r="2688" ht="12.75">
      <c r="P2688" s="37"/>
    </row>
    <row r="2689" ht="12.75">
      <c r="P2689" s="37"/>
    </row>
    <row r="2690" ht="12.75">
      <c r="P2690" s="37"/>
    </row>
    <row r="2691" ht="12.75">
      <c r="P2691" s="37"/>
    </row>
    <row r="2692" ht="12.75">
      <c r="P2692" s="37"/>
    </row>
    <row r="2693" ht="12.75">
      <c r="P2693" s="37"/>
    </row>
    <row r="2694" ht="12.75">
      <c r="P2694" s="37"/>
    </row>
    <row r="2695" ht="12.75">
      <c r="P2695" s="37"/>
    </row>
    <row r="2696" ht="12.75">
      <c r="P2696" s="37"/>
    </row>
    <row r="2697" ht="12.75">
      <c r="P2697" s="37"/>
    </row>
    <row r="2698" ht="12.75">
      <c r="P2698" s="37"/>
    </row>
    <row r="2699" ht="12.75">
      <c r="P2699" s="37"/>
    </row>
    <row r="2700" ht="12.75">
      <c r="P2700" s="37"/>
    </row>
    <row r="2701" ht="12.75">
      <c r="P2701" s="37"/>
    </row>
    <row r="2702" ht="12.75">
      <c r="P2702" s="37"/>
    </row>
    <row r="2703" ht="12.75">
      <c r="P2703" s="37"/>
    </row>
    <row r="2704" ht="12.75">
      <c r="P2704" s="37"/>
    </row>
    <row r="2705" ht="12.75">
      <c r="P2705" s="37"/>
    </row>
    <row r="2706" ht="12.75">
      <c r="P2706" s="37"/>
    </row>
    <row r="2707" ht="12.75">
      <c r="P2707" s="37"/>
    </row>
    <row r="2708" ht="12.75">
      <c r="P2708" s="37"/>
    </row>
    <row r="2709" ht="12.75">
      <c r="P2709" s="37"/>
    </row>
    <row r="2710" ht="12.75">
      <c r="P2710" s="37"/>
    </row>
    <row r="2711" ht="12.75">
      <c r="P2711" s="37"/>
    </row>
    <row r="2712" ht="12.75">
      <c r="P2712" s="37"/>
    </row>
    <row r="2713" ht="12.75">
      <c r="P2713" s="37"/>
    </row>
    <row r="2714" ht="12.75">
      <c r="P2714" s="37"/>
    </row>
    <row r="2715" ht="12.75">
      <c r="P2715" s="37"/>
    </row>
    <row r="2716" ht="12.75">
      <c r="P2716" s="37"/>
    </row>
    <row r="2717" ht="12.75">
      <c r="P2717" s="37"/>
    </row>
    <row r="2718" ht="12.75">
      <c r="P2718" s="37"/>
    </row>
    <row r="2719" ht="12.75">
      <c r="P2719" s="37"/>
    </row>
    <row r="2720" ht="12.75">
      <c r="P2720" s="37"/>
    </row>
    <row r="2721" ht="12.75">
      <c r="P2721" s="37"/>
    </row>
    <row r="2722" ht="12.75">
      <c r="P2722" s="37"/>
    </row>
    <row r="2723" ht="12.75">
      <c r="P2723" s="37"/>
    </row>
    <row r="2724" ht="12.75">
      <c r="P2724" s="37"/>
    </row>
    <row r="2725" ht="12.75">
      <c r="P2725" s="37"/>
    </row>
    <row r="2726" ht="12.75">
      <c r="P2726" s="37"/>
    </row>
    <row r="2727" ht="12.75">
      <c r="P2727" s="37"/>
    </row>
    <row r="2728" ht="12.75">
      <c r="P2728" s="37"/>
    </row>
    <row r="2729" ht="12.75">
      <c r="P2729" s="37"/>
    </row>
    <row r="2730" ht="12.75">
      <c r="P2730" s="37"/>
    </row>
    <row r="2731" ht="12.75">
      <c r="P2731" s="37"/>
    </row>
    <row r="2732" ht="12.75">
      <c r="P2732" s="37"/>
    </row>
    <row r="2733" ht="12.75">
      <c r="P2733" s="37"/>
    </row>
    <row r="2734" ht="12.75">
      <c r="P2734" s="37"/>
    </row>
    <row r="2735" ht="12.75">
      <c r="P2735" s="37"/>
    </row>
    <row r="2736" ht="12.75">
      <c r="P2736" s="37"/>
    </row>
    <row r="2737" ht="12.75">
      <c r="P2737" s="37"/>
    </row>
    <row r="2738" ht="12.75">
      <c r="P2738" s="37"/>
    </row>
    <row r="2739" ht="12.75">
      <c r="P2739" s="37"/>
    </row>
    <row r="2740" ht="12.75">
      <c r="P2740" s="37"/>
    </row>
    <row r="2741" ht="12.75">
      <c r="P2741" s="37"/>
    </row>
    <row r="2742" ht="12.75">
      <c r="P2742" s="37"/>
    </row>
    <row r="2743" ht="12.75">
      <c r="P2743" s="37"/>
    </row>
    <row r="2744" ht="12.75">
      <c r="P2744" s="37"/>
    </row>
    <row r="2745" ht="12.75">
      <c r="P2745" s="37"/>
    </row>
    <row r="2746" ht="12.75">
      <c r="P2746" s="37"/>
    </row>
    <row r="2747" ht="12.75">
      <c r="P2747" s="37"/>
    </row>
    <row r="2748" ht="12.75">
      <c r="P2748" s="37"/>
    </row>
    <row r="2749" ht="12.75">
      <c r="P2749" s="37"/>
    </row>
    <row r="2750" ht="12.75">
      <c r="P2750" s="37"/>
    </row>
    <row r="2751" ht="12.75">
      <c r="P2751" s="37"/>
    </row>
    <row r="2752" ht="12.75">
      <c r="P2752" s="37"/>
    </row>
    <row r="2753" ht="12.75">
      <c r="P2753" s="37"/>
    </row>
    <row r="2754" ht="12.75">
      <c r="P2754" s="37"/>
    </row>
    <row r="2755" ht="12.75">
      <c r="P2755" s="37"/>
    </row>
    <row r="2756" ht="12.75">
      <c r="P2756" s="37"/>
    </row>
    <row r="2757" ht="12.75">
      <c r="P2757" s="37"/>
    </row>
    <row r="2758" ht="12.75">
      <c r="P2758" s="37"/>
    </row>
    <row r="2759" ht="12.75">
      <c r="P2759" s="37"/>
    </row>
    <row r="2760" ht="12.75">
      <c r="P2760" s="37"/>
    </row>
    <row r="2761" ht="12.75">
      <c r="P2761" s="37"/>
    </row>
    <row r="2762" ht="12.75">
      <c r="P2762" s="37"/>
    </row>
    <row r="2763" ht="12.75">
      <c r="P2763" s="37"/>
    </row>
    <row r="2764" ht="12.75">
      <c r="P2764" s="37"/>
    </row>
    <row r="2765" ht="12.75">
      <c r="P2765" s="37"/>
    </row>
    <row r="2766" ht="12.75">
      <c r="P2766" s="37"/>
    </row>
    <row r="2767" ht="12.75">
      <c r="P2767" s="37"/>
    </row>
    <row r="2768" ht="12.75">
      <c r="P2768" s="37"/>
    </row>
    <row r="2769" ht="12.75">
      <c r="P2769" s="37"/>
    </row>
    <row r="2770" ht="12.75">
      <c r="P2770" s="37"/>
    </row>
    <row r="2771" ht="12.75">
      <c r="P2771" s="37"/>
    </row>
    <row r="2772" ht="12.75">
      <c r="P2772" s="37"/>
    </row>
    <row r="2773" ht="12.75">
      <c r="P2773" s="37"/>
    </row>
    <row r="2774" ht="12.75">
      <c r="P2774" s="37"/>
    </row>
    <row r="2775" ht="12.75">
      <c r="P2775" s="37"/>
    </row>
    <row r="2776" ht="12.75">
      <c r="P2776" s="37"/>
    </row>
    <row r="2777" ht="12.75">
      <c r="P2777" s="37"/>
    </row>
    <row r="2778" ht="12.75">
      <c r="P2778" s="37"/>
    </row>
    <row r="2779" ht="12.75">
      <c r="P2779" s="37"/>
    </row>
    <row r="2780" ht="12.75">
      <c r="P2780" s="37"/>
    </row>
    <row r="2781" ht="12.75">
      <c r="P2781" s="37"/>
    </row>
    <row r="2782" ht="12.75">
      <c r="P2782" s="37"/>
    </row>
    <row r="2783" ht="12.75">
      <c r="P2783" s="37"/>
    </row>
    <row r="2784" ht="12.75">
      <c r="P2784" s="37"/>
    </row>
    <row r="2785" ht="12.75">
      <c r="P2785" s="37"/>
    </row>
    <row r="2786" ht="12.75">
      <c r="P2786" s="37"/>
    </row>
    <row r="2787" ht="12.75">
      <c r="P2787" s="37"/>
    </row>
    <row r="2788" ht="12.75">
      <c r="P2788" s="37"/>
    </row>
    <row r="2789" ht="12.75">
      <c r="P2789" s="37"/>
    </row>
    <row r="2790" ht="12.75">
      <c r="P2790" s="37"/>
    </row>
    <row r="2791" ht="12.75">
      <c r="P2791" s="37"/>
    </row>
    <row r="2792" ht="12.75">
      <c r="P2792" s="37"/>
    </row>
    <row r="2793" ht="12.75">
      <c r="P2793" s="37"/>
    </row>
    <row r="2794" ht="12.75">
      <c r="P2794" s="37"/>
    </row>
    <row r="2795" ht="12.75">
      <c r="P2795" s="37"/>
    </row>
    <row r="2796" ht="12.75">
      <c r="P2796" s="37"/>
    </row>
    <row r="2797" ht="12.75">
      <c r="P2797" s="37"/>
    </row>
    <row r="2798" ht="12.75">
      <c r="P2798" s="37"/>
    </row>
    <row r="2799" ht="12.75">
      <c r="P2799" s="37"/>
    </row>
    <row r="2800" ht="12.75">
      <c r="P2800" s="37"/>
    </row>
    <row r="2801" ht="12.75">
      <c r="P2801" s="37"/>
    </row>
    <row r="2802" ht="12.75">
      <c r="P2802" s="37"/>
    </row>
    <row r="2803" ht="12.75">
      <c r="P2803" s="37"/>
    </row>
    <row r="2804" ht="12.75">
      <c r="P2804" s="37"/>
    </row>
    <row r="2805" ht="12.75">
      <c r="P2805" s="37"/>
    </row>
    <row r="2806" ht="12.75">
      <c r="P2806" s="37"/>
    </row>
    <row r="2807" ht="12.75">
      <c r="P2807" s="37"/>
    </row>
    <row r="2808" ht="12.75">
      <c r="P2808" s="37"/>
    </row>
    <row r="2809" ht="12.75">
      <c r="P2809" s="37"/>
    </row>
    <row r="2810" ht="12.75">
      <c r="P2810" s="37"/>
    </row>
    <row r="2811" ht="12.75">
      <c r="P2811" s="37"/>
    </row>
    <row r="2812" ht="12.75">
      <c r="P2812" s="37"/>
    </row>
    <row r="2813" ht="12.75">
      <c r="P2813" s="37"/>
    </row>
    <row r="2814" ht="12.75">
      <c r="P2814" s="37"/>
    </row>
    <row r="2815" ht="12.75">
      <c r="P2815" s="37"/>
    </row>
    <row r="2816" ht="12.75">
      <c r="P2816" s="37"/>
    </row>
    <row r="2817" ht="12.75">
      <c r="P2817" s="37"/>
    </row>
    <row r="2818" ht="12.75">
      <c r="P2818" s="37"/>
    </row>
    <row r="2819" ht="12.75">
      <c r="P2819" s="37"/>
    </row>
    <row r="2820" ht="12.75">
      <c r="P2820" s="37"/>
    </row>
    <row r="2821" ht="12.75">
      <c r="P2821" s="37"/>
    </row>
    <row r="2822" ht="12.75">
      <c r="P2822" s="37"/>
    </row>
    <row r="2823" ht="12.75">
      <c r="P2823" s="37"/>
    </row>
    <row r="2824" ht="12.75">
      <c r="P2824" s="37"/>
    </row>
    <row r="2825" ht="12.75">
      <c r="P2825" s="37"/>
    </row>
    <row r="2826" ht="12.75">
      <c r="P2826" s="37"/>
    </row>
    <row r="2827" ht="12.75">
      <c r="P2827" s="37"/>
    </row>
    <row r="2828" ht="12.75">
      <c r="P2828" s="37"/>
    </row>
    <row r="2829" ht="12.75">
      <c r="P2829" s="37"/>
    </row>
    <row r="2830" ht="12.75">
      <c r="P2830" s="37"/>
    </row>
    <row r="2831" ht="12.75">
      <c r="P2831" s="37"/>
    </row>
    <row r="2832" ht="12.75">
      <c r="P2832" s="37"/>
    </row>
    <row r="2833" ht="12.75">
      <c r="P2833" s="37"/>
    </row>
    <row r="2834" ht="12.75">
      <c r="P2834" s="37"/>
    </row>
    <row r="2835" ht="12.75">
      <c r="P2835" s="37"/>
    </row>
    <row r="2836" ht="12.75">
      <c r="P2836" s="37"/>
    </row>
    <row r="2837" ht="12.75">
      <c r="P2837" s="37"/>
    </row>
    <row r="2838" ht="12.75">
      <c r="P2838" s="37"/>
    </row>
    <row r="2839" ht="12.75">
      <c r="P2839" s="37"/>
    </row>
    <row r="2840" ht="12.75">
      <c r="P2840" s="37"/>
    </row>
    <row r="2841" ht="12.75">
      <c r="P2841" s="37"/>
    </row>
    <row r="2842" ht="12.75">
      <c r="P2842" s="37"/>
    </row>
    <row r="2843" ht="12.75">
      <c r="P2843" s="37"/>
    </row>
    <row r="2844" ht="12.75">
      <c r="P2844" s="37"/>
    </row>
    <row r="2845" ht="12.75">
      <c r="P2845" s="37"/>
    </row>
    <row r="2846" ht="12.75">
      <c r="P2846" s="37"/>
    </row>
    <row r="2847" ht="12.75">
      <c r="P2847" s="37"/>
    </row>
    <row r="2848" ht="12.75">
      <c r="P2848" s="37"/>
    </row>
    <row r="2849" ht="12.75">
      <c r="P2849" s="37"/>
    </row>
    <row r="2850" ht="12.75">
      <c r="P2850" s="37"/>
    </row>
    <row r="2851" ht="12.75">
      <c r="P2851" s="37"/>
    </row>
    <row r="2852" ht="12.75">
      <c r="P2852" s="37"/>
    </row>
    <row r="2853" ht="12.75">
      <c r="P2853" s="37"/>
    </row>
    <row r="2854" ht="12.75">
      <c r="P2854" s="37"/>
    </row>
    <row r="2855" ht="12.75">
      <c r="P2855" s="37"/>
    </row>
    <row r="2856" ht="12.75">
      <c r="P2856" s="37"/>
    </row>
    <row r="2857" ht="12.75">
      <c r="P2857" s="37"/>
    </row>
    <row r="2858" ht="12.75">
      <c r="P2858" s="37"/>
    </row>
    <row r="2859" ht="12.75">
      <c r="P2859" s="37"/>
    </row>
    <row r="2860" ht="12.75">
      <c r="P2860" s="37"/>
    </row>
    <row r="2861" ht="12.75">
      <c r="P2861" s="37"/>
    </row>
    <row r="2862" ht="12.75">
      <c r="P2862" s="37"/>
    </row>
    <row r="2863" ht="12.75">
      <c r="P2863" s="37"/>
    </row>
    <row r="2864" ht="12.75">
      <c r="P2864" s="37"/>
    </row>
    <row r="2865" ht="12.75">
      <c r="P2865" s="37"/>
    </row>
    <row r="2866" ht="12.75">
      <c r="P2866" s="37"/>
    </row>
    <row r="2867" ht="12.75">
      <c r="P2867" s="37"/>
    </row>
    <row r="2868" ht="12.75">
      <c r="P2868" s="37"/>
    </row>
    <row r="2869" ht="12.75">
      <c r="P2869" s="37"/>
    </row>
    <row r="2870" ht="12.75">
      <c r="P2870" s="37"/>
    </row>
    <row r="2871" ht="12.75">
      <c r="P2871" s="37"/>
    </row>
    <row r="2872" ht="12.75">
      <c r="P2872" s="37"/>
    </row>
    <row r="2873" ht="12.75">
      <c r="P2873" s="37"/>
    </row>
    <row r="2874" ht="12.75">
      <c r="P2874" s="37"/>
    </row>
    <row r="2875" ht="12.75">
      <c r="P2875" s="37"/>
    </row>
    <row r="2876" ht="12.75">
      <c r="P2876" s="37"/>
    </row>
    <row r="2877" ht="12.75">
      <c r="P2877" s="37"/>
    </row>
    <row r="2878" ht="12.75">
      <c r="P2878" s="37"/>
    </row>
    <row r="2879" ht="12.75">
      <c r="P2879" s="37"/>
    </row>
    <row r="2880" ht="12.75">
      <c r="P2880" s="37"/>
    </row>
    <row r="2881" ht="12.75">
      <c r="P2881" s="37"/>
    </row>
    <row r="2882" ht="12.75">
      <c r="P2882" s="37"/>
    </row>
    <row r="2883" ht="12.75">
      <c r="P2883" s="37"/>
    </row>
    <row r="2884" ht="12.75">
      <c r="P2884" s="37"/>
    </row>
    <row r="2885" ht="12.75">
      <c r="P2885" s="37"/>
    </row>
    <row r="2886" ht="12.75">
      <c r="P2886" s="37"/>
    </row>
    <row r="2887" ht="12.75">
      <c r="P2887" s="37"/>
    </row>
    <row r="2888" ht="12.75">
      <c r="P2888" s="37"/>
    </row>
    <row r="2889" ht="12.75">
      <c r="P2889" s="37"/>
    </row>
    <row r="2890" ht="12.75">
      <c r="P2890" s="37"/>
    </row>
    <row r="2891" ht="12.75">
      <c r="P2891" s="37"/>
    </row>
    <row r="2892" ht="12.75">
      <c r="P2892" s="37"/>
    </row>
    <row r="2893" ht="12.75">
      <c r="P2893" s="37"/>
    </row>
    <row r="2894" ht="12.75">
      <c r="P2894" s="37"/>
    </row>
    <row r="2895" ht="12.75">
      <c r="P2895" s="37"/>
    </row>
    <row r="2896" ht="12.75">
      <c r="P2896" s="37"/>
    </row>
    <row r="2897" ht="12.75">
      <c r="P2897" s="37"/>
    </row>
    <row r="2898" ht="12.75">
      <c r="P2898" s="37"/>
    </row>
    <row r="2899" ht="12.75">
      <c r="P2899" s="37"/>
    </row>
    <row r="2900" ht="12.75">
      <c r="P2900" s="37"/>
    </row>
    <row r="2901" ht="12.75">
      <c r="P2901" s="37"/>
    </row>
    <row r="2902" ht="12.75">
      <c r="P2902" s="37"/>
    </row>
    <row r="2903" ht="12.75">
      <c r="P2903" s="37"/>
    </row>
    <row r="2904" ht="12.75">
      <c r="P2904" s="37"/>
    </row>
    <row r="2905" ht="12.75">
      <c r="P2905" s="37"/>
    </row>
    <row r="2906" ht="12.75">
      <c r="P2906" s="37"/>
    </row>
    <row r="2907" ht="12.75">
      <c r="P2907" s="37"/>
    </row>
    <row r="2908" ht="12.75">
      <c r="P2908" s="37"/>
    </row>
    <row r="2909" ht="12.75">
      <c r="P2909" s="37"/>
    </row>
    <row r="2910" ht="12.75">
      <c r="P2910" s="37"/>
    </row>
    <row r="2911" ht="12.75">
      <c r="P2911" s="37"/>
    </row>
    <row r="2912" ht="12.75">
      <c r="P2912" s="37"/>
    </row>
    <row r="2913" ht="12.75">
      <c r="P2913" s="37"/>
    </row>
    <row r="2914" ht="12.75">
      <c r="P2914" s="37"/>
    </row>
    <row r="2915" ht="12.75">
      <c r="P2915" s="37"/>
    </row>
    <row r="2916" ht="12.75">
      <c r="P2916" s="37"/>
    </row>
    <row r="2917" ht="12.75">
      <c r="P2917" s="37"/>
    </row>
    <row r="2918" ht="12.75">
      <c r="P2918" s="37"/>
    </row>
    <row r="2919" ht="12.75">
      <c r="P2919" s="37"/>
    </row>
    <row r="2920" ht="12.75">
      <c r="P2920" s="37"/>
    </row>
    <row r="2921" ht="12.75">
      <c r="P2921" s="37"/>
    </row>
    <row r="2922" ht="12.75">
      <c r="P2922" s="37"/>
    </row>
    <row r="2923" ht="12.75">
      <c r="P2923" s="37"/>
    </row>
    <row r="2924" ht="12.75">
      <c r="P2924" s="37"/>
    </row>
    <row r="2925" ht="12.75">
      <c r="P2925" s="37"/>
    </row>
    <row r="2926" ht="12.75">
      <c r="P2926" s="37"/>
    </row>
    <row r="2927" ht="12.75">
      <c r="P2927" s="37"/>
    </row>
    <row r="2928" ht="12.75">
      <c r="P2928" s="37"/>
    </row>
    <row r="2929" ht="12.75">
      <c r="P2929" s="37"/>
    </row>
    <row r="2930" ht="12.75">
      <c r="P2930" s="37"/>
    </row>
    <row r="2931" ht="12.75">
      <c r="P2931" s="37"/>
    </row>
    <row r="2932" ht="12.75">
      <c r="P2932" s="37"/>
    </row>
    <row r="2933" ht="12.75">
      <c r="P2933" s="37"/>
    </row>
    <row r="2934" ht="12.75">
      <c r="P2934" s="37"/>
    </row>
    <row r="2935" ht="12.75">
      <c r="P2935" s="37"/>
    </row>
    <row r="2936" ht="12.75">
      <c r="P2936" s="37"/>
    </row>
    <row r="2937" ht="12.75">
      <c r="P2937" s="37"/>
    </row>
    <row r="2938" ht="12.75">
      <c r="P2938" s="37"/>
    </row>
    <row r="2939" ht="12.75">
      <c r="P2939" s="37"/>
    </row>
    <row r="2940" ht="12.75">
      <c r="P2940" s="37"/>
    </row>
    <row r="2941" ht="12.75">
      <c r="P2941" s="37"/>
    </row>
    <row r="2942" ht="12.75">
      <c r="P2942" s="37"/>
    </row>
    <row r="2943" ht="12.75">
      <c r="P2943" s="37"/>
    </row>
    <row r="2944" ht="12.75">
      <c r="P2944" s="37"/>
    </row>
    <row r="2945" ht="12.75">
      <c r="P2945" s="37"/>
    </row>
    <row r="2946" ht="12.75">
      <c r="P2946" s="37"/>
    </row>
    <row r="2947" ht="12.75">
      <c r="P2947" s="37"/>
    </row>
    <row r="2948" ht="12.75">
      <c r="P2948" s="37"/>
    </row>
    <row r="2949" ht="12.75">
      <c r="P2949" s="37"/>
    </row>
    <row r="2950" ht="12.75">
      <c r="P2950" s="37"/>
    </row>
    <row r="2951" ht="12.75">
      <c r="P2951" s="37"/>
    </row>
    <row r="2952" ht="12.75">
      <c r="P2952" s="37"/>
    </row>
    <row r="2953" ht="12.75">
      <c r="P2953" s="37"/>
    </row>
    <row r="2954" ht="12.75">
      <c r="P2954" s="37"/>
    </row>
    <row r="2955" ht="12.75">
      <c r="P2955" s="37"/>
    </row>
    <row r="2956" ht="12.75">
      <c r="P2956" s="37"/>
    </row>
    <row r="2957" ht="12.75">
      <c r="P2957" s="37"/>
    </row>
    <row r="2958" ht="12.75">
      <c r="P2958" s="37"/>
    </row>
    <row r="2959" ht="12.75">
      <c r="P2959" s="37"/>
    </row>
    <row r="2960" ht="12.75">
      <c r="P2960" s="37"/>
    </row>
    <row r="2961" ht="12.75">
      <c r="P2961" s="37"/>
    </row>
    <row r="2962" ht="12.75">
      <c r="P2962" s="37"/>
    </row>
    <row r="2963" ht="12.75">
      <c r="P2963" s="37"/>
    </row>
    <row r="2964" ht="12.75">
      <c r="P2964" s="37"/>
    </row>
    <row r="2965" ht="12.75">
      <c r="P2965" s="37"/>
    </row>
    <row r="2966" ht="12.75">
      <c r="P2966" s="37"/>
    </row>
    <row r="2967" ht="12.75">
      <c r="P2967" s="37"/>
    </row>
    <row r="2968" ht="12.75">
      <c r="P2968" s="37"/>
    </row>
    <row r="2969" ht="12.75">
      <c r="P2969" s="37"/>
    </row>
    <row r="2970" ht="12.75">
      <c r="P2970" s="37"/>
    </row>
    <row r="2971" ht="12.75">
      <c r="P2971" s="37"/>
    </row>
    <row r="2972" ht="12.75">
      <c r="P2972" s="37"/>
    </row>
    <row r="2973" ht="12.75">
      <c r="P2973" s="37"/>
    </row>
    <row r="2974" ht="12.75">
      <c r="P2974" s="37"/>
    </row>
    <row r="2975" ht="12.75">
      <c r="P2975" s="37"/>
    </row>
    <row r="2976" ht="12.75">
      <c r="P2976" s="37"/>
    </row>
    <row r="2977" ht="12.75">
      <c r="P2977" s="37"/>
    </row>
    <row r="2978" ht="12.75">
      <c r="P2978" s="37"/>
    </row>
    <row r="2979" ht="12.75">
      <c r="P2979" s="37"/>
    </row>
    <row r="2980" ht="12.75">
      <c r="P2980" s="37"/>
    </row>
    <row r="2981" ht="12.75">
      <c r="P2981" s="37"/>
    </row>
    <row r="2982" ht="12.75">
      <c r="P2982" s="37"/>
    </row>
    <row r="2983" ht="12.75">
      <c r="P2983" s="37"/>
    </row>
    <row r="2984" ht="12.75">
      <c r="P2984" s="37"/>
    </row>
    <row r="2985" ht="12.75">
      <c r="P2985" s="37"/>
    </row>
    <row r="2986" ht="12.75">
      <c r="P2986" s="37"/>
    </row>
    <row r="2987" ht="12.75">
      <c r="P2987" s="37"/>
    </row>
    <row r="2988" ht="12.75">
      <c r="P2988" s="37"/>
    </row>
    <row r="2989" ht="12.75">
      <c r="P2989" s="37"/>
    </row>
    <row r="2990" ht="12.75">
      <c r="P2990" s="37"/>
    </row>
    <row r="2991" ht="12.75">
      <c r="P2991" s="37"/>
    </row>
    <row r="2992" ht="12.75">
      <c r="P2992" s="37"/>
    </row>
    <row r="2993" ht="12.75">
      <c r="P2993" s="37"/>
    </row>
    <row r="2994" ht="12.75">
      <c r="P2994" s="37"/>
    </row>
    <row r="2995" ht="12.75">
      <c r="P2995" s="37"/>
    </row>
    <row r="2996" ht="12.75">
      <c r="P2996" s="37"/>
    </row>
    <row r="2997" ht="12.75">
      <c r="P2997" s="37"/>
    </row>
    <row r="2998" ht="12.75">
      <c r="P2998" s="37"/>
    </row>
    <row r="2999" ht="12.75">
      <c r="P2999" s="37"/>
    </row>
    <row r="3000" ht="12.75">
      <c r="P3000" s="37"/>
    </row>
    <row r="3001" ht="12.75">
      <c r="P3001" s="37"/>
    </row>
    <row r="3002" ht="12.75">
      <c r="P3002" s="37"/>
    </row>
    <row r="3003" ht="12.75">
      <c r="P3003" s="37"/>
    </row>
    <row r="3004" ht="12.75">
      <c r="P3004" s="37"/>
    </row>
    <row r="3005" ht="12.75">
      <c r="P3005" s="37"/>
    </row>
    <row r="3006" ht="12.75">
      <c r="P3006" s="37"/>
    </row>
    <row r="3007" ht="12.75">
      <c r="P3007" s="37"/>
    </row>
    <row r="3008" ht="12.75">
      <c r="P3008" s="37"/>
    </row>
    <row r="3009" ht="12.75">
      <c r="P3009" s="37"/>
    </row>
    <row r="3010" ht="12.75">
      <c r="P3010" s="37"/>
    </row>
    <row r="3011" ht="12.75">
      <c r="P3011" s="37"/>
    </row>
    <row r="3012" ht="12.75">
      <c r="P3012" s="37"/>
    </row>
    <row r="3013" ht="12.75">
      <c r="P3013" s="37"/>
    </row>
    <row r="3014" ht="12.75">
      <c r="P3014" s="37"/>
    </row>
    <row r="3015" ht="12.75">
      <c r="P3015" s="37"/>
    </row>
    <row r="3016" ht="12.75">
      <c r="P3016" s="37"/>
    </row>
    <row r="3017" ht="12.75">
      <c r="P3017" s="37"/>
    </row>
    <row r="3018" ht="12.75">
      <c r="P3018" s="37"/>
    </row>
    <row r="3019" ht="12.75">
      <c r="P3019" s="37"/>
    </row>
    <row r="3020" ht="12.75">
      <c r="P3020" s="37"/>
    </row>
    <row r="3021" ht="12.75">
      <c r="P3021" s="37"/>
    </row>
    <row r="3022" ht="12.75">
      <c r="P3022" s="37"/>
    </row>
    <row r="3023" ht="12.75">
      <c r="P3023" s="37"/>
    </row>
    <row r="3024" ht="12.75">
      <c r="P3024" s="37"/>
    </row>
    <row r="3025" ht="12.75">
      <c r="P3025" s="37"/>
    </row>
    <row r="3026" ht="12.75">
      <c r="P3026" s="37"/>
    </row>
    <row r="3027" ht="12.75">
      <c r="P3027" s="37"/>
    </row>
    <row r="3028" ht="12.75">
      <c r="P3028" s="37"/>
    </row>
    <row r="3029" ht="12.75">
      <c r="P3029" s="37"/>
    </row>
    <row r="3030" ht="12.75">
      <c r="P3030" s="37"/>
    </row>
    <row r="3031" ht="12.75">
      <c r="P3031" s="37"/>
    </row>
    <row r="3032" ht="12.75">
      <c r="P3032" s="37"/>
    </row>
    <row r="3033" ht="12.75">
      <c r="P3033" s="37"/>
    </row>
    <row r="3034" ht="12.75">
      <c r="P3034" s="37"/>
    </row>
    <row r="3035" ht="12.75">
      <c r="P3035" s="37"/>
    </row>
    <row r="3036" ht="12.75">
      <c r="P3036" s="37"/>
    </row>
    <row r="3037" ht="12.75">
      <c r="P3037" s="37"/>
    </row>
    <row r="3038" ht="12.75">
      <c r="P3038" s="37"/>
    </row>
    <row r="3039" ht="12.75">
      <c r="P3039" s="37"/>
    </row>
    <row r="3040" ht="12.75">
      <c r="P3040" s="37"/>
    </row>
    <row r="3041" ht="12.75">
      <c r="P3041" s="37"/>
    </row>
    <row r="3042" ht="12.75">
      <c r="P3042" s="37"/>
    </row>
    <row r="3043" ht="12.75">
      <c r="P3043" s="37"/>
    </row>
    <row r="3044" ht="12.75">
      <c r="P3044" s="37"/>
    </row>
    <row r="3045" ht="12.75">
      <c r="P3045" s="37"/>
    </row>
    <row r="3046" ht="12.75">
      <c r="P3046" s="37"/>
    </row>
    <row r="3047" ht="12.75">
      <c r="P3047" s="37"/>
    </row>
    <row r="3048" ht="12.75">
      <c r="P3048" s="37"/>
    </row>
    <row r="3049" ht="12.75">
      <c r="P3049" s="37"/>
    </row>
    <row r="3050" ht="12.75">
      <c r="P3050" s="37"/>
    </row>
    <row r="3051" ht="12.75">
      <c r="P3051" s="37"/>
    </row>
    <row r="3052" ht="12.75">
      <c r="P3052" s="37"/>
    </row>
    <row r="3053" ht="12.75">
      <c r="P3053" s="37"/>
    </row>
    <row r="3054" ht="12.75">
      <c r="P3054" s="37"/>
    </row>
    <row r="3055" ht="12.75">
      <c r="P3055" s="37"/>
    </row>
    <row r="3056" ht="12.75">
      <c r="P3056" s="37"/>
    </row>
    <row r="3057" ht="12.75">
      <c r="P3057" s="37"/>
    </row>
    <row r="3058" ht="12.75">
      <c r="P3058" s="37"/>
    </row>
    <row r="3059" ht="12.75">
      <c r="P3059" s="37"/>
    </row>
    <row r="3060" ht="12.75">
      <c r="P3060" s="37"/>
    </row>
    <row r="3061" ht="12.75">
      <c r="P3061" s="37"/>
    </row>
    <row r="3062" ht="12.75">
      <c r="P3062" s="37"/>
    </row>
    <row r="3063" ht="12.75">
      <c r="P3063" s="37"/>
    </row>
    <row r="3064" ht="12.75">
      <c r="P3064" s="37"/>
    </row>
    <row r="3065" ht="12.75">
      <c r="P3065" s="37"/>
    </row>
    <row r="3066" ht="12.75">
      <c r="P3066" s="37"/>
    </row>
    <row r="3067" ht="12.75">
      <c r="P3067" s="37"/>
    </row>
    <row r="3068" ht="12.75">
      <c r="P3068" s="37"/>
    </row>
    <row r="3069" ht="12.75">
      <c r="P3069" s="37"/>
    </row>
    <row r="3070" ht="12.75">
      <c r="P3070" s="37"/>
    </row>
    <row r="3071" ht="12.75">
      <c r="P3071" s="37"/>
    </row>
    <row r="3072" ht="12.75">
      <c r="P3072" s="37"/>
    </row>
    <row r="3073" ht="12.75">
      <c r="P3073" s="37"/>
    </row>
    <row r="3074" ht="12.75">
      <c r="P3074" s="37"/>
    </row>
    <row r="3075" ht="12.75">
      <c r="P3075" s="37"/>
    </row>
    <row r="3076" ht="12.75">
      <c r="P3076" s="37"/>
    </row>
    <row r="3077" ht="12.75">
      <c r="P3077" s="37"/>
    </row>
    <row r="3078" ht="12.75">
      <c r="P3078" s="37"/>
    </row>
    <row r="3079" ht="12.75">
      <c r="P3079" s="37"/>
    </row>
    <row r="3080" ht="12.75">
      <c r="P3080" s="37"/>
    </row>
    <row r="3081" ht="12.75">
      <c r="P3081" s="37"/>
    </row>
    <row r="3082" ht="12.75">
      <c r="P3082" s="37"/>
    </row>
    <row r="3083" ht="12.75">
      <c r="P3083" s="37"/>
    </row>
    <row r="3084" ht="12.75">
      <c r="P3084" s="37"/>
    </row>
    <row r="3085" ht="12.75">
      <c r="P3085" s="37"/>
    </row>
    <row r="3086" ht="12.75">
      <c r="P3086" s="37"/>
    </row>
    <row r="3087" ht="12.75">
      <c r="P3087" s="37"/>
    </row>
    <row r="3088" ht="12.75">
      <c r="P3088" s="37"/>
    </row>
    <row r="3089" ht="12.75">
      <c r="P3089" s="37"/>
    </row>
    <row r="3090" ht="12.75">
      <c r="P3090" s="37"/>
    </row>
    <row r="3091" ht="12.75">
      <c r="P3091" s="37"/>
    </row>
    <row r="3092" ht="12.75">
      <c r="P3092" s="37"/>
    </row>
    <row r="3093" ht="12.75">
      <c r="P3093" s="37"/>
    </row>
    <row r="3094" ht="12.75">
      <c r="P3094" s="37"/>
    </row>
    <row r="3095" ht="12.75">
      <c r="P3095" s="37"/>
    </row>
    <row r="3096" ht="12.75">
      <c r="P3096" s="37"/>
    </row>
    <row r="3097" ht="12.75">
      <c r="P3097" s="37"/>
    </row>
    <row r="3098" ht="12.75">
      <c r="P3098" s="37"/>
    </row>
    <row r="3099" ht="12.75">
      <c r="P3099" s="37"/>
    </row>
    <row r="3100" ht="12.75">
      <c r="P3100" s="37"/>
    </row>
    <row r="3101" ht="12.75">
      <c r="P3101" s="37"/>
    </row>
    <row r="3102" ht="12.75">
      <c r="P3102" s="37"/>
    </row>
    <row r="3103" ht="12.75">
      <c r="P3103" s="37"/>
    </row>
    <row r="3104" ht="12.75">
      <c r="P3104" s="37"/>
    </row>
    <row r="3105" ht="12.75">
      <c r="P3105" s="37"/>
    </row>
    <row r="3106" ht="12.75">
      <c r="P3106" s="37"/>
    </row>
    <row r="3107" ht="12.75">
      <c r="P3107" s="37"/>
    </row>
    <row r="3108" ht="12.75">
      <c r="P3108" s="37"/>
    </row>
    <row r="3109" ht="12.75">
      <c r="P3109" s="37"/>
    </row>
    <row r="3110" ht="12.75">
      <c r="P3110" s="37"/>
    </row>
    <row r="3111" ht="12.75">
      <c r="P3111" s="37"/>
    </row>
    <row r="3112" ht="12.75">
      <c r="P3112" s="37"/>
    </row>
    <row r="3113" ht="12.75">
      <c r="P3113" s="37"/>
    </row>
    <row r="3114" ht="12.75">
      <c r="P3114" s="37"/>
    </row>
    <row r="3115" ht="12.75">
      <c r="P3115" s="37"/>
    </row>
    <row r="3116" ht="12.75">
      <c r="P3116" s="37"/>
    </row>
    <row r="3117" ht="12.75">
      <c r="P3117" s="37"/>
    </row>
    <row r="3118" ht="12.75">
      <c r="P3118" s="37"/>
    </row>
    <row r="3119" ht="12.75">
      <c r="P3119" s="37"/>
    </row>
    <row r="3120" ht="12.75">
      <c r="P3120" s="37"/>
    </row>
    <row r="3121" ht="12.75">
      <c r="P3121" s="37"/>
    </row>
    <row r="3122" ht="12.75">
      <c r="P3122" s="37"/>
    </row>
    <row r="3123" ht="12.75">
      <c r="P3123" s="37"/>
    </row>
    <row r="3124" ht="12.75">
      <c r="P3124" s="37"/>
    </row>
    <row r="3125" ht="12.75">
      <c r="P3125" s="37"/>
    </row>
    <row r="3126" ht="12.75">
      <c r="P3126" s="37"/>
    </row>
    <row r="3127" ht="12.75">
      <c r="P3127" s="37"/>
    </row>
    <row r="3128" ht="12.75">
      <c r="P3128" s="37"/>
    </row>
    <row r="3129" ht="12.75">
      <c r="P3129" s="37"/>
    </row>
    <row r="3130" ht="12.75">
      <c r="P3130" s="37"/>
    </row>
    <row r="3131" ht="12.75">
      <c r="P3131" s="37"/>
    </row>
    <row r="3132" ht="12.75">
      <c r="P3132" s="37"/>
    </row>
    <row r="3133" ht="12.75">
      <c r="P3133" s="37"/>
    </row>
    <row r="3134" ht="12.75">
      <c r="P3134" s="37"/>
    </row>
    <row r="3135" ht="12.75">
      <c r="P3135" s="37"/>
    </row>
    <row r="3136" ht="12.75">
      <c r="P3136" s="37"/>
    </row>
    <row r="3137" ht="12.75">
      <c r="P3137" s="37"/>
    </row>
    <row r="3138" ht="12.75">
      <c r="P3138" s="37"/>
    </row>
    <row r="3139" ht="12.75">
      <c r="P3139" s="37"/>
    </row>
    <row r="3140" ht="12.75">
      <c r="P3140" s="37"/>
    </row>
    <row r="3141" ht="12.75">
      <c r="P3141" s="37"/>
    </row>
    <row r="3142" ht="12.75">
      <c r="P3142" s="37"/>
    </row>
    <row r="3143" ht="12.75">
      <c r="P3143" s="37"/>
    </row>
    <row r="3144" ht="12.75">
      <c r="P3144" s="37"/>
    </row>
    <row r="3145" ht="12.75">
      <c r="P3145" s="37"/>
    </row>
    <row r="3146" ht="12.75">
      <c r="P3146" s="37"/>
    </row>
    <row r="3147" ht="12.75">
      <c r="P3147" s="37"/>
    </row>
    <row r="3148" ht="12.75">
      <c r="P3148" s="37"/>
    </row>
    <row r="3149" ht="12.75">
      <c r="P3149" s="37"/>
    </row>
    <row r="3150" ht="12.75">
      <c r="P3150" s="37"/>
    </row>
    <row r="3151" ht="12.75">
      <c r="P3151" s="37"/>
    </row>
    <row r="3152" ht="12.75">
      <c r="P3152" s="37"/>
    </row>
    <row r="3153" ht="12.75">
      <c r="P3153" s="37"/>
    </row>
    <row r="3154" ht="12.75">
      <c r="P3154" s="37"/>
    </row>
    <row r="3155" ht="12.75">
      <c r="P3155" s="37"/>
    </row>
    <row r="3156" ht="12.75">
      <c r="P3156" s="37"/>
    </row>
    <row r="3157" ht="12.75">
      <c r="P3157" s="37"/>
    </row>
    <row r="3158" ht="12.75">
      <c r="P3158" s="37"/>
    </row>
    <row r="3159" ht="12.75">
      <c r="P3159" s="37"/>
    </row>
    <row r="3160" ht="12.75">
      <c r="P3160" s="37"/>
    </row>
    <row r="3161" ht="12.75">
      <c r="P3161" s="37"/>
    </row>
    <row r="3162" ht="12.75">
      <c r="P3162" s="37"/>
    </row>
    <row r="3163" ht="12.75">
      <c r="P3163" s="37"/>
    </row>
    <row r="3164" ht="12.75">
      <c r="P3164" s="37"/>
    </row>
    <row r="3165" ht="12.75">
      <c r="P3165" s="37"/>
    </row>
    <row r="3166" ht="12.75">
      <c r="P3166" s="37"/>
    </row>
    <row r="3167" ht="12.75">
      <c r="P3167" s="37"/>
    </row>
    <row r="3168" ht="12.75">
      <c r="P3168" s="37"/>
    </row>
    <row r="3169" ht="12.75">
      <c r="P3169" s="37"/>
    </row>
    <row r="3170" ht="12.75">
      <c r="P3170" s="37"/>
    </row>
    <row r="3171" ht="12.75">
      <c r="P3171" s="37"/>
    </row>
    <row r="3172" ht="12.75">
      <c r="P3172" s="37"/>
    </row>
    <row r="3173" ht="12.75">
      <c r="P3173" s="37"/>
    </row>
    <row r="3174" ht="12.75">
      <c r="P3174" s="37"/>
    </row>
    <row r="3175" ht="12.75">
      <c r="P3175" s="37"/>
    </row>
    <row r="3176" ht="12.75">
      <c r="P3176" s="37"/>
    </row>
    <row r="3177" ht="12.75">
      <c r="P3177" s="37"/>
    </row>
    <row r="3178" ht="12.75">
      <c r="P3178" s="37"/>
    </row>
    <row r="3179" ht="12.75">
      <c r="P3179" s="37"/>
    </row>
    <row r="3180" ht="12.75">
      <c r="P3180" s="37"/>
    </row>
    <row r="3181" ht="12.75">
      <c r="P3181" s="37"/>
    </row>
    <row r="3182" ht="12.75">
      <c r="P3182" s="37"/>
    </row>
    <row r="3183" ht="12.75">
      <c r="P3183" s="37"/>
    </row>
    <row r="3184" ht="12.75">
      <c r="P3184" s="37"/>
    </row>
    <row r="3185" ht="12.75">
      <c r="P3185" s="37"/>
    </row>
    <row r="3186" ht="12.75">
      <c r="P3186" s="37"/>
    </row>
    <row r="3187" ht="12.75">
      <c r="P3187" s="37"/>
    </row>
    <row r="3188" ht="12.75">
      <c r="P3188" s="37"/>
    </row>
    <row r="3189" ht="12.75">
      <c r="P3189" s="37"/>
    </row>
    <row r="3190" ht="12.75">
      <c r="P3190" s="37"/>
    </row>
    <row r="3191" ht="12.75">
      <c r="P3191" s="37"/>
    </row>
    <row r="3192" ht="12.75">
      <c r="P3192" s="37"/>
    </row>
    <row r="3193" ht="12.75">
      <c r="P3193" s="37"/>
    </row>
    <row r="3194" ht="12.75">
      <c r="P3194" s="37"/>
    </row>
    <row r="3195" ht="12.75">
      <c r="P3195" s="37"/>
    </row>
    <row r="3196" ht="12.75">
      <c r="P3196" s="37"/>
    </row>
    <row r="3197" ht="12.75">
      <c r="P3197" s="37"/>
    </row>
    <row r="3198" ht="12.75">
      <c r="P3198" s="37"/>
    </row>
    <row r="3199" ht="12.75">
      <c r="P3199" s="37"/>
    </row>
    <row r="3200" ht="12.75">
      <c r="P3200" s="37"/>
    </row>
    <row r="3201" ht="12.75">
      <c r="P3201" s="37"/>
    </row>
    <row r="3202" ht="12.75">
      <c r="P3202" s="37"/>
    </row>
    <row r="3203" ht="12.75">
      <c r="P3203" s="37"/>
    </row>
    <row r="3204" ht="12.75">
      <c r="P3204" s="37"/>
    </row>
    <row r="3205" ht="12.75">
      <c r="P3205" s="37"/>
    </row>
    <row r="3206" ht="12.75">
      <c r="P3206" s="37"/>
    </row>
    <row r="3207" ht="12.75">
      <c r="P3207" s="37"/>
    </row>
    <row r="3208" ht="12.75">
      <c r="P3208" s="37"/>
    </row>
    <row r="3209" ht="12.75">
      <c r="P3209" s="37"/>
    </row>
    <row r="3210" ht="12.75">
      <c r="P3210" s="37"/>
    </row>
    <row r="3211" ht="12.75">
      <c r="P3211" s="37"/>
    </row>
    <row r="3212" ht="12.75">
      <c r="P3212" s="37"/>
    </row>
    <row r="3213" ht="12.75">
      <c r="P3213" s="37"/>
    </row>
    <row r="3214" ht="12.75">
      <c r="P3214" s="37"/>
    </row>
    <row r="3215" ht="12.75">
      <c r="P3215" s="37"/>
    </row>
    <row r="3216" ht="12.75">
      <c r="P3216" s="37"/>
    </row>
    <row r="3217" ht="12.75">
      <c r="P3217" s="37"/>
    </row>
    <row r="3218" ht="12.75">
      <c r="P3218" s="37"/>
    </row>
    <row r="3219" ht="12.75">
      <c r="P3219" s="37"/>
    </row>
    <row r="3220" ht="12.75">
      <c r="P3220" s="37"/>
    </row>
    <row r="3221" ht="12.75">
      <c r="P3221" s="37"/>
    </row>
    <row r="3222" ht="12.75">
      <c r="P3222" s="37"/>
    </row>
    <row r="3223" ht="12.75">
      <c r="P3223" s="37"/>
    </row>
    <row r="3224" ht="12.75">
      <c r="P3224" s="37"/>
    </row>
    <row r="3225" ht="12.75">
      <c r="P3225" s="37"/>
    </row>
    <row r="3226" ht="12.75">
      <c r="P3226" s="37"/>
    </row>
    <row r="3227" ht="12.75">
      <c r="P3227" s="37"/>
    </row>
    <row r="3228" ht="12.75">
      <c r="P3228" s="37"/>
    </row>
    <row r="3229" ht="12.75">
      <c r="P3229" s="37"/>
    </row>
    <row r="3230" ht="12.75">
      <c r="P3230" s="37"/>
    </row>
    <row r="3231" ht="12.75">
      <c r="P3231" s="37"/>
    </row>
    <row r="3232" ht="12.75">
      <c r="P3232" s="37"/>
    </row>
    <row r="3233" ht="12.75">
      <c r="P3233" s="37"/>
    </row>
    <row r="3234" ht="12.75">
      <c r="P3234" s="37"/>
    </row>
    <row r="3235" ht="12.75">
      <c r="P3235" s="37"/>
    </row>
    <row r="3236" ht="12.75">
      <c r="P3236" s="37"/>
    </row>
    <row r="3237" ht="12.75">
      <c r="P3237" s="37"/>
    </row>
    <row r="3238" ht="12.75">
      <c r="P3238" s="37"/>
    </row>
    <row r="3239" ht="12.75">
      <c r="P3239" s="37"/>
    </row>
    <row r="3240" ht="12.75">
      <c r="P3240" s="37"/>
    </row>
    <row r="3241" ht="12.75">
      <c r="P3241" s="37"/>
    </row>
    <row r="3242" ht="12.75">
      <c r="P3242" s="37"/>
    </row>
    <row r="3243" ht="12.75">
      <c r="P3243" s="37"/>
    </row>
    <row r="3244" ht="12.75">
      <c r="P3244" s="37"/>
    </row>
    <row r="3245" ht="12.75">
      <c r="P3245" s="37"/>
    </row>
    <row r="3246" ht="12.75">
      <c r="P3246" s="37"/>
    </row>
    <row r="3247" ht="12.75">
      <c r="P3247" s="37"/>
    </row>
    <row r="3248" ht="12.75">
      <c r="P3248" s="37"/>
    </row>
    <row r="3249" ht="12.75">
      <c r="P3249" s="37"/>
    </row>
    <row r="3250" ht="12.75">
      <c r="P3250" s="37"/>
    </row>
    <row r="3251" ht="12.75">
      <c r="P3251" s="37"/>
    </row>
    <row r="3252" ht="12.75">
      <c r="P3252" s="37"/>
    </row>
    <row r="3253" ht="12.75">
      <c r="P3253" s="37"/>
    </row>
    <row r="3254" ht="12.75">
      <c r="P3254" s="37"/>
    </row>
    <row r="3255" ht="12.75">
      <c r="P3255" s="37"/>
    </row>
    <row r="3256" ht="12.75">
      <c r="P3256" s="37"/>
    </row>
    <row r="3257" ht="12.75">
      <c r="P3257" s="37"/>
    </row>
    <row r="3258" ht="12.75">
      <c r="P3258" s="37"/>
    </row>
    <row r="3259" ht="12.75">
      <c r="P3259" s="37"/>
    </row>
    <row r="3260" ht="12.75">
      <c r="P3260" s="37"/>
    </row>
    <row r="3261" ht="12.75">
      <c r="P3261" s="37"/>
    </row>
    <row r="3262" ht="12.75">
      <c r="P3262" s="37"/>
    </row>
    <row r="3263" ht="12.75">
      <c r="P3263" s="37"/>
    </row>
    <row r="3264" ht="12.75">
      <c r="P3264" s="37"/>
    </row>
    <row r="3265" ht="12.75">
      <c r="P3265" s="37"/>
    </row>
    <row r="3266" ht="12.75">
      <c r="P3266" s="37"/>
    </row>
    <row r="3267" ht="12.75">
      <c r="P3267" s="37"/>
    </row>
    <row r="3268" ht="12.75">
      <c r="P3268" s="37"/>
    </row>
    <row r="3269" ht="12.75">
      <c r="P3269" s="37"/>
    </row>
    <row r="3270" ht="12.75">
      <c r="P3270" s="37"/>
    </row>
    <row r="3271" ht="12.75">
      <c r="P3271" s="37"/>
    </row>
    <row r="3272" ht="12.75">
      <c r="P3272" s="37"/>
    </row>
    <row r="3273" ht="12.75">
      <c r="P3273" s="37"/>
    </row>
    <row r="3274" ht="12.75">
      <c r="P3274" s="37"/>
    </row>
    <row r="3275" ht="12.75">
      <c r="P3275" s="37"/>
    </row>
    <row r="3276" ht="12.75">
      <c r="P3276" s="37"/>
    </row>
    <row r="3277" ht="12.75">
      <c r="P3277" s="37"/>
    </row>
    <row r="3278" ht="12.75">
      <c r="P3278" s="37"/>
    </row>
    <row r="3279" ht="12.75">
      <c r="P3279" s="37"/>
    </row>
    <row r="3280" ht="12.75">
      <c r="P3280" s="37"/>
    </row>
    <row r="3281" ht="12.75">
      <c r="P3281" s="37"/>
    </row>
    <row r="3282" ht="12.75">
      <c r="P3282" s="37"/>
    </row>
    <row r="3283" ht="12.75">
      <c r="P3283" s="37"/>
    </row>
    <row r="3284" ht="12.75">
      <c r="P3284" s="37"/>
    </row>
    <row r="3285" ht="12.75">
      <c r="P3285" s="37"/>
    </row>
    <row r="3286" ht="12.75">
      <c r="P3286" s="37"/>
    </row>
    <row r="3287" ht="12.75">
      <c r="P3287" s="37"/>
    </row>
    <row r="3288" ht="12.75">
      <c r="P3288" s="37"/>
    </row>
    <row r="3289" ht="12.75">
      <c r="P3289" s="37"/>
    </row>
    <row r="3290" ht="12.75">
      <c r="P3290" s="37"/>
    </row>
    <row r="3291" ht="12.75">
      <c r="P3291" s="37"/>
    </row>
    <row r="3292" ht="12.75">
      <c r="P3292" s="37"/>
    </row>
    <row r="3293" ht="12.75">
      <c r="P3293" s="37"/>
    </row>
    <row r="3294" ht="12.75">
      <c r="P3294" s="37"/>
    </row>
    <row r="3295" ht="12.75">
      <c r="P3295" s="37"/>
    </row>
    <row r="3296" ht="12.75">
      <c r="P3296" s="37"/>
    </row>
    <row r="3297" ht="12.75">
      <c r="P3297" s="37"/>
    </row>
    <row r="3298" ht="12.75">
      <c r="P3298" s="37"/>
    </row>
    <row r="3299" ht="12.75">
      <c r="P3299" s="37"/>
    </row>
    <row r="3300" ht="12.75">
      <c r="P3300" s="37"/>
    </row>
    <row r="3301" ht="12.75">
      <c r="P3301" s="37"/>
    </row>
    <row r="3302" ht="12.75">
      <c r="P3302" s="37"/>
    </row>
    <row r="3303" ht="12.75">
      <c r="P3303" s="37"/>
    </row>
    <row r="3304" ht="12.75">
      <c r="P3304" s="37"/>
    </row>
    <row r="3305" ht="12.75">
      <c r="P3305" s="37"/>
    </row>
    <row r="3306" ht="12.75">
      <c r="P3306" s="37"/>
    </row>
    <row r="3307" ht="12.75">
      <c r="P3307" s="37"/>
    </row>
    <row r="3308" ht="12.75">
      <c r="P3308" s="37"/>
    </row>
    <row r="3309" ht="12.75">
      <c r="P3309" s="37"/>
    </row>
    <row r="3310" ht="12.75">
      <c r="P3310" s="37"/>
    </row>
    <row r="3311" ht="12.75">
      <c r="P3311" s="37"/>
    </row>
    <row r="3312" ht="12.75">
      <c r="P3312" s="37"/>
    </row>
    <row r="3313" ht="12.75">
      <c r="P3313" s="37"/>
    </row>
    <row r="3314" ht="12.75">
      <c r="P3314" s="37"/>
    </row>
    <row r="3315" ht="12.75">
      <c r="P3315" s="37"/>
    </row>
    <row r="3316" ht="12.75">
      <c r="P3316" s="37"/>
    </row>
    <row r="3317" ht="12.75">
      <c r="P3317" s="37"/>
    </row>
    <row r="3318" ht="12.75">
      <c r="P3318" s="37"/>
    </row>
    <row r="3319" ht="12.75">
      <c r="P3319" s="37"/>
    </row>
    <row r="3320" ht="12.75">
      <c r="P3320" s="37"/>
    </row>
    <row r="3321" ht="12.75">
      <c r="P3321" s="37"/>
    </row>
    <row r="3322" ht="12.75">
      <c r="P3322" s="37"/>
    </row>
    <row r="3323" ht="12.75">
      <c r="P3323" s="37"/>
    </row>
    <row r="3324" ht="12.75">
      <c r="P3324" s="37"/>
    </row>
    <row r="3325" ht="12.75">
      <c r="P3325" s="37"/>
    </row>
    <row r="3326" ht="12.75">
      <c r="P3326" s="37"/>
    </row>
    <row r="3327" ht="12.75">
      <c r="P3327" s="37"/>
    </row>
    <row r="3328" ht="12.75">
      <c r="P3328" s="37"/>
    </row>
    <row r="3329" ht="12.75">
      <c r="P3329" s="37"/>
    </row>
    <row r="3330" ht="12.75">
      <c r="P3330" s="37"/>
    </row>
    <row r="3331" ht="12.75">
      <c r="P3331" s="37"/>
    </row>
    <row r="3332" ht="12.75">
      <c r="P3332" s="37"/>
    </row>
    <row r="3333" ht="12.75">
      <c r="P3333" s="37"/>
    </row>
    <row r="3334" ht="12.75">
      <c r="P3334" s="37"/>
    </row>
    <row r="3335" ht="12.75">
      <c r="P3335" s="37"/>
    </row>
    <row r="3336" ht="12.75">
      <c r="P3336" s="37"/>
    </row>
    <row r="3337" ht="12.75">
      <c r="P3337" s="37"/>
    </row>
    <row r="3338" ht="12.75">
      <c r="P3338" s="37"/>
    </row>
    <row r="3339" ht="12.75">
      <c r="P3339" s="37"/>
    </row>
    <row r="3340" ht="12.75">
      <c r="P3340" s="37"/>
    </row>
    <row r="3341" ht="12.75">
      <c r="P3341" s="37"/>
    </row>
    <row r="3342" ht="12.75">
      <c r="P3342" s="37"/>
    </row>
    <row r="3343" ht="12.75">
      <c r="P3343" s="37"/>
    </row>
    <row r="3344" ht="12.75">
      <c r="P3344" s="37"/>
    </row>
    <row r="3345" ht="12.75">
      <c r="P3345" s="37"/>
    </row>
    <row r="3346" ht="12.75">
      <c r="P3346" s="37"/>
    </row>
    <row r="3347" ht="12.75">
      <c r="P3347" s="37"/>
    </row>
    <row r="3348" ht="12.75">
      <c r="P3348" s="37"/>
    </row>
    <row r="3349" ht="12.75">
      <c r="P3349" s="37"/>
    </row>
    <row r="3350" ht="12.75">
      <c r="P3350" s="37"/>
    </row>
    <row r="3351" ht="12.75">
      <c r="P3351" s="37"/>
    </row>
    <row r="3352" ht="12.75">
      <c r="P3352" s="37"/>
    </row>
    <row r="3353" ht="12.75">
      <c r="P3353" s="37"/>
    </row>
    <row r="3354" ht="12.75">
      <c r="P3354" s="37"/>
    </row>
    <row r="3355" ht="12.75">
      <c r="P3355" s="37"/>
    </row>
    <row r="3356" ht="12.75">
      <c r="P3356" s="37"/>
    </row>
    <row r="3357" ht="12.75">
      <c r="P3357" s="37"/>
    </row>
    <row r="3358" ht="12.75">
      <c r="P3358" s="37"/>
    </row>
    <row r="3359" ht="12.75">
      <c r="P3359" s="37"/>
    </row>
    <row r="3360" ht="12.75">
      <c r="P3360" s="37"/>
    </row>
    <row r="3361" ht="12.75">
      <c r="P3361" s="37"/>
    </row>
    <row r="3362" ht="12.75">
      <c r="P3362" s="37"/>
    </row>
    <row r="3363" ht="12.75">
      <c r="P3363" s="37"/>
    </row>
    <row r="3364" ht="12.75">
      <c r="P3364" s="37"/>
    </row>
    <row r="3365" ht="12.75">
      <c r="P3365" s="37"/>
    </row>
    <row r="3366" ht="12.75">
      <c r="P3366" s="37"/>
    </row>
    <row r="3367" ht="12.75">
      <c r="P3367" s="37"/>
    </row>
    <row r="3368" ht="12.75">
      <c r="P3368" s="37"/>
    </row>
    <row r="3369" ht="12.75">
      <c r="P3369" s="37"/>
    </row>
    <row r="3370" ht="12.75">
      <c r="P3370" s="37"/>
    </row>
    <row r="3371" ht="12.75">
      <c r="P3371" s="37"/>
    </row>
    <row r="3372" ht="12.75">
      <c r="P3372" s="37"/>
    </row>
    <row r="3373" ht="12.75">
      <c r="P3373" s="37"/>
    </row>
    <row r="3374" ht="12.75">
      <c r="P3374" s="37"/>
    </row>
    <row r="3375" ht="12.75">
      <c r="P3375" s="37"/>
    </row>
    <row r="3376" ht="12.75">
      <c r="P3376" s="37"/>
    </row>
    <row r="3377" ht="12.75">
      <c r="P3377" s="37"/>
    </row>
    <row r="3378" ht="12.75">
      <c r="P3378" s="37"/>
    </row>
    <row r="3379" ht="12.75">
      <c r="P3379" s="37"/>
    </row>
    <row r="3380" ht="12.75">
      <c r="P3380" s="37"/>
    </row>
    <row r="3381" ht="12.75">
      <c r="P3381" s="37"/>
    </row>
    <row r="3382" ht="12.75">
      <c r="P3382" s="37"/>
    </row>
    <row r="3383" ht="12.75">
      <c r="P3383" s="37"/>
    </row>
    <row r="3384" ht="12.75">
      <c r="P3384" s="37"/>
    </row>
    <row r="3385" ht="12.75">
      <c r="P3385" s="37"/>
    </row>
    <row r="3386" ht="12.75">
      <c r="P3386" s="37"/>
    </row>
    <row r="3387" ht="12.75">
      <c r="P3387" s="37"/>
    </row>
    <row r="3388" ht="12.75">
      <c r="P3388" s="37"/>
    </row>
    <row r="3389" ht="12.75">
      <c r="P3389" s="37"/>
    </row>
    <row r="3390" ht="12.75">
      <c r="P3390" s="37"/>
    </row>
    <row r="3391" ht="12.75">
      <c r="P3391" s="37"/>
    </row>
    <row r="3392" ht="12.75">
      <c r="P3392" s="37"/>
    </row>
    <row r="3393" ht="12.75">
      <c r="P3393" s="37"/>
    </row>
    <row r="3394" ht="12.75">
      <c r="P3394" s="37"/>
    </row>
    <row r="3395" ht="12.75">
      <c r="P3395" s="37"/>
    </row>
    <row r="3396" ht="12.75">
      <c r="P3396" s="37"/>
    </row>
    <row r="3397" ht="12.75">
      <c r="P3397" s="37"/>
    </row>
    <row r="3398" ht="12.75">
      <c r="P3398" s="37"/>
    </row>
    <row r="3399" ht="12.75">
      <c r="P3399" s="37"/>
    </row>
    <row r="3400" ht="12.75">
      <c r="P3400" s="37"/>
    </row>
    <row r="3401" ht="12.75">
      <c r="P3401" s="37"/>
    </row>
    <row r="3402" ht="12.75">
      <c r="P3402" s="37"/>
    </row>
    <row r="3403" ht="12.75">
      <c r="P3403" s="37"/>
    </row>
    <row r="3404" ht="12.75">
      <c r="P3404" s="37"/>
    </row>
    <row r="3405" ht="12.75">
      <c r="P3405" s="37"/>
    </row>
    <row r="3406" ht="12.75">
      <c r="P3406" s="37"/>
    </row>
    <row r="3407" ht="12.75">
      <c r="P3407" s="37"/>
    </row>
    <row r="3408" ht="12.75">
      <c r="P3408" s="37"/>
    </row>
    <row r="3409" ht="12.75">
      <c r="P3409" s="37"/>
    </row>
    <row r="3410" ht="12.75">
      <c r="P3410" s="37"/>
    </row>
    <row r="3411" ht="12.75">
      <c r="P3411" s="37"/>
    </row>
    <row r="3412" ht="12.75">
      <c r="P3412" s="37"/>
    </row>
    <row r="3413" ht="12.75">
      <c r="P3413" s="37"/>
    </row>
    <row r="3414" ht="12.75">
      <c r="P3414" s="37"/>
    </row>
    <row r="3415" ht="12.75">
      <c r="P3415" s="37"/>
    </row>
    <row r="3416" ht="12.75">
      <c r="P3416" s="37"/>
    </row>
    <row r="3417" ht="12.75">
      <c r="P3417" s="37"/>
    </row>
    <row r="3418" ht="12.75">
      <c r="P3418" s="37"/>
    </row>
    <row r="3419" ht="12.75">
      <c r="P3419" s="37"/>
    </row>
    <row r="3420" ht="12.75">
      <c r="P3420" s="37"/>
    </row>
    <row r="3421" ht="12.75">
      <c r="P3421" s="37"/>
    </row>
    <row r="3422" ht="12.75">
      <c r="P3422" s="37"/>
    </row>
    <row r="3423" ht="12.75">
      <c r="P3423" s="37"/>
    </row>
    <row r="3424" ht="12.75">
      <c r="P3424" s="37"/>
    </row>
    <row r="3425" ht="12.75">
      <c r="P3425" s="37"/>
    </row>
    <row r="3426" ht="12.75">
      <c r="P3426" s="37"/>
    </row>
    <row r="3427" ht="12.75">
      <c r="P3427" s="37"/>
    </row>
    <row r="3428" ht="12.75">
      <c r="P3428" s="37"/>
    </row>
    <row r="3429" ht="12.75">
      <c r="P3429" s="37"/>
    </row>
    <row r="3430" ht="12.75">
      <c r="P3430" s="37"/>
    </row>
    <row r="3431" ht="12.75">
      <c r="P3431" s="37"/>
    </row>
    <row r="3432" ht="12.75">
      <c r="P3432" s="37"/>
    </row>
    <row r="3433" ht="12.75">
      <c r="P3433" s="37"/>
    </row>
    <row r="3434" ht="12.75">
      <c r="P3434" s="37"/>
    </row>
    <row r="3435" ht="12.75">
      <c r="P3435" s="37"/>
    </row>
    <row r="3436" ht="12.75">
      <c r="P3436" s="37"/>
    </row>
    <row r="3437" ht="12.75">
      <c r="P3437" s="37"/>
    </row>
    <row r="3438" ht="12.75">
      <c r="P3438" s="37"/>
    </row>
    <row r="3439" ht="12.75">
      <c r="P3439" s="37"/>
    </row>
    <row r="3440" ht="12.75">
      <c r="P3440" s="37"/>
    </row>
    <row r="3441" ht="12.75">
      <c r="P3441" s="37"/>
    </row>
    <row r="3442" ht="12.75">
      <c r="P3442" s="37"/>
    </row>
    <row r="3443" ht="12.75">
      <c r="P3443" s="37"/>
    </row>
    <row r="3444" ht="12.75">
      <c r="P3444" s="37"/>
    </row>
    <row r="3445" ht="12.75">
      <c r="P3445" s="37"/>
    </row>
    <row r="3446" ht="12.75">
      <c r="P3446" s="37"/>
    </row>
    <row r="3447" ht="12.75">
      <c r="P3447" s="37"/>
    </row>
    <row r="3448" ht="12.75">
      <c r="P3448" s="37"/>
    </row>
    <row r="3449" ht="12.75">
      <c r="P3449" s="37"/>
    </row>
    <row r="3450" ht="12.75">
      <c r="P3450" s="37"/>
    </row>
    <row r="3451" ht="12.75">
      <c r="P3451" s="37"/>
    </row>
    <row r="3452" ht="12.75">
      <c r="P3452" s="37"/>
    </row>
    <row r="3453" ht="12.75">
      <c r="P3453" s="37"/>
    </row>
    <row r="3454" ht="12.75">
      <c r="P3454" s="37"/>
    </row>
    <row r="3455" ht="12.75">
      <c r="P3455" s="37"/>
    </row>
    <row r="3456" ht="12.75">
      <c r="P3456" s="37"/>
    </row>
    <row r="3457" ht="12.75">
      <c r="P3457" s="37"/>
    </row>
    <row r="3458" ht="12.75">
      <c r="P3458" s="37"/>
    </row>
    <row r="3459" ht="12.75">
      <c r="P3459" s="37"/>
    </row>
    <row r="3460" ht="12.75">
      <c r="P3460" s="37"/>
    </row>
    <row r="3461" ht="12.75">
      <c r="P3461" s="37"/>
    </row>
    <row r="3462" ht="12.75">
      <c r="P3462" s="37"/>
    </row>
    <row r="3463" ht="12.75">
      <c r="P3463" s="37"/>
    </row>
    <row r="3464" ht="12.75">
      <c r="P3464" s="37"/>
    </row>
    <row r="3465" ht="12.75">
      <c r="P3465" s="37"/>
    </row>
    <row r="3466" ht="12.75">
      <c r="P3466" s="37"/>
    </row>
    <row r="3467" ht="12.75">
      <c r="P3467" s="37"/>
    </row>
    <row r="3468" ht="12.75">
      <c r="P3468" s="37"/>
    </row>
    <row r="3469" ht="12.75">
      <c r="P3469" s="37"/>
    </row>
    <row r="3470" ht="12.75">
      <c r="P3470" s="37"/>
    </row>
    <row r="3471" ht="12.75">
      <c r="P3471" s="37"/>
    </row>
    <row r="3472" ht="12.75">
      <c r="P3472" s="37"/>
    </row>
    <row r="3473" ht="12.75">
      <c r="P3473" s="37"/>
    </row>
    <row r="3474" ht="12.75">
      <c r="P3474" s="37"/>
    </row>
    <row r="3475" ht="12.75">
      <c r="P3475" s="37"/>
    </row>
    <row r="3476" ht="12.75">
      <c r="P3476" s="37"/>
    </row>
    <row r="3477" ht="12.75">
      <c r="P3477" s="37"/>
    </row>
    <row r="3478" ht="12.75">
      <c r="P3478" s="37"/>
    </row>
    <row r="3479" ht="12.75">
      <c r="P3479" s="37"/>
    </row>
    <row r="3480" ht="12.75">
      <c r="P3480" s="37"/>
    </row>
    <row r="3481" ht="12.75">
      <c r="P3481" s="37"/>
    </row>
    <row r="3482" ht="12.75">
      <c r="P3482" s="37"/>
    </row>
    <row r="3483" ht="12.75">
      <c r="P3483" s="37"/>
    </row>
    <row r="3484" ht="12.75">
      <c r="P3484" s="37"/>
    </row>
    <row r="3485" ht="12.75">
      <c r="P3485" s="37"/>
    </row>
    <row r="3486" ht="12.75">
      <c r="P3486" s="37"/>
    </row>
    <row r="3487" ht="12.75">
      <c r="P3487" s="37"/>
    </row>
    <row r="3488" ht="12.75">
      <c r="P3488" s="37"/>
    </row>
    <row r="3489" ht="12.75">
      <c r="P3489" s="37"/>
    </row>
    <row r="3490" ht="12.75">
      <c r="P3490" s="37"/>
    </row>
    <row r="3491" ht="12.75">
      <c r="P3491" s="37"/>
    </row>
    <row r="3492" ht="12.75">
      <c r="P3492" s="37"/>
    </row>
    <row r="3493" ht="12.75">
      <c r="P3493" s="37"/>
    </row>
    <row r="3494" ht="12.75">
      <c r="P3494" s="37"/>
    </row>
    <row r="3495" ht="12.75">
      <c r="P3495" s="37"/>
    </row>
    <row r="3496" ht="12.75">
      <c r="P3496" s="37"/>
    </row>
    <row r="3497" ht="12.75">
      <c r="P3497" s="37"/>
    </row>
    <row r="3498" ht="12.75">
      <c r="P3498" s="37"/>
    </row>
    <row r="3499" ht="12.75">
      <c r="P3499" s="37"/>
    </row>
    <row r="3500" ht="12.75">
      <c r="P3500" s="37"/>
    </row>
    <row r="3501" ht="12.75">
      <c r="P3501" s="37"/>
    </row>
    <row r="3502" ht="12.75">
      <c r="P3502" s="37"/>
    </row>
    <row r="3503" ht="12.75">
      <c r="P3503" s="37"/>
    </row>
    <row r="3504" ht="12.75">
      <c r="P3504" s="37"/>
    </row>
    <row r="3505" ht="12.75">
      <c r="P3505" s="37"/>
    </row>
    <row r="3506" ht="12.75">
      <c r="P3506" s="37"/>
    </row>
    <row r="3507" ht="12.75">
      <c r="P3507" s="37"/>
    </row>
    <row r="3508" ht="12.75">
      <c r="P3508" s="37"/>
    </row>
    <row r="3509" ht="12.75">
      <c r="P3509" s="37"/>
    </row>
    <row r="3510" ht="12.75">
      <c r="P3510" s="37"/>
    </row>
    <row r="3511" ht="12.75">
      <c r="P3511" s="37"/>
    </row>
    <row r="3512" ht="12.75">
      <c r="P3512" s="37"/>
    </row>
    <row r="3513" ht="12.75">
      <c r="P3513" s="37"/>
    </row>
    <row r="3514" ht="12.75">
      <c r="P3514" s="37"/>
    </row>
    <row r="3515" ht="12.75">
      <c r="P3515" s="37"/>
    </row>
    <row r="3516" ht="12.75">
      <c r="P3516" s="37"/>
    </row>
    <row r="3517" ht="12.75">
      <c r="P3517" s="37"/>
    </row>
    <row r="3518" ht="12.75">
      <c r="P3518" s="37"/>
    </row>
    <row r="3519" ht="12.75">
      <c r="P3519" s="37"/>
    </row>
    <row r="3520" ht="12.75">
      <c r="P3520" s="37"/>
    </row>
    <row r="3521" ht="12.75">
      <c r="P3521" s="37"/>
    </row>
    <row r="3522" ht="12.75">
      <c r="P3522" s="37"/>
    </row>
    <row r="3523" ht="12.75">
      <c r="P3523" s="37"/>
    </row>
    <row r="3524" ht="12.75">
      <c r="P3524" s="37"/>
    </row>
    <row r="3525" ht="12.75">
      <c r="P3525" s="37"/>
    </row>
    <row r="3526" ht="12.75">
      <c r="P3526" s="37"/>
    </row>
    <row r="3527" ht="12.75">
      <c r="P3527" s="37"/>
    </row>
    <row r="3528" ht="12.75">
      <c r="P3528" s="37"/>
    </row>
    <row r="3529" ht="12.75">
      <c r="P3529" s="37"/>
    </row>
    <row r="3530" ht="12.75">
      <c r="P3530" s="37"/>
    </row>
    <row r="3531" ht="12.75">
      <c r="P3531" s="37"/>
    </row>
    <row r="3532" ht="12.75">
      <c r="P3532" s="37"/>
    </row>
    <row r="3533" ht="12.75">
      <c r="P3533" s="37"/>
    </row>
    <row r="3534" ht="12.75">
      <c r="P3534" s="37"/>
    </row>
    <row r="3535" ht="12.75">
      <c r="P3535" s="37"/>
    </row>
    <row r="3536" ht="12.75">
      <c r="P3536" s="37"/>
    </row>
    <row r="3537" ht="12.75">
      <c r="P3537" s="37"/>
    </row>
    <row r="3538" ht="12.75">
      <c r="P3538" s="37"/>
    </row>
    <row r="3539" ht="12.75">
      <c r="P3539" s="37"/>
    </row>
    <row r="3540" ht="12.75">
      <c r="P3540" s="37"/>
    </row>
    <row r="3541" ht="12.75">
      <c r="P3541" s="37"/>
    </row>
    <row r="3542" ht="12.75">
      <c r="P3542" s="37"/>
    </row>
    <row r="3543" ht="12.75">
      <c r="P3543" s="37"/>
    </row>
    <row r="3544" ht="12.75">
      <c r="P3544" s="37"/>
    </row>
    <row r="3545" ht="12.75">
      <c r="P3545" s="37"/>
    </row>
    <row r="3546" ht="12.75">
      <c r="P3546" s="37"/>
    </row>
    <row r="3547" ht="12.75">
      <c r="P3547" s="37"/>
    </row>
    <row r="3548" ht="12.75">
      <c r="P3548" s="37"/>
    </row>
    <row r="3549" ht="12.75">
      <c r="P3549" s="37"/>
    </row>
    <row r="3550" ht="12.75">
      <c r="P3550" s="37"/>
    </row>
    <row r="3551" ht="12.75">
      <c r="P3551" s="37"/>
    </row>
    <row r="3552" ht="12.75">
      <c r="P3552" s="37"/>
    </row>
    <row r="3553" ht="12.75">
      <c r="P3553" s="37"/>
    </row>
    <row r="3554" ht="12.75">
      <c r="P3554" s="37"/>
    </row>
    <row r="3555" ht="12.75">
      <c r="P3555" s="37"/>
    </row>
    <row r="3556" ht="12.75">
      <c r="P3556" s="37"/>
    </row>
    <row r="3557" ht="12.75">
      <c r="P3557" s="37"/>
    </row>
    <row r="3558" ht="12.75">
      <c r="P3558" s="37"/>
    </row>
    <row r="3559" ht="12.75">
      <c r="P3559" s="37"/>
    </row>
    <row r="3560" ht="12.75">
      <c r="P3560" s="37"/>
    </row>
    <row r="3561" ht="12.75">
      <c r="P3561" s="37"/>
    </row>
    <row r="3562" ht="12.75">
      <c r="P3562" s="37"/>
    </row>
    <row r="3563" ht="12.75">
      <c r="P3563" s="37"/>
    </row>
    <row r="3564" ht="12.75">
      <c r="P3564" s="37"/>
    </row>
    <row r="3565" ht="12.75">
      <c r="P3565" s="37"/>
    </row>
    <row r="3566" ht="12.75">
      <c r="P3566" s="37"/>
    </row>
    <row r="3567" ht="12.75">
      <c r="P3567" s="37"/>
    </row>
    <row r="3568" ht="12.75">
      <c r="P3568" s="37"/>
    </row>
    <row r="3569" ht="12.75">
      <c r="P3569" s="37"/>
    </row>
    <row r="3570" ht="12.75">
      <c r="P3570" s="37"/>
    </row>
    <row r="3571" ht="12.75">
      <c r="P3571" s="37"/>
    </row>
    <row r="3572" ht="12.75">
      <c r="P3572" s="37"/>
    </row>
    <row r="3573" ht="12.75">
      <c r="P3573" s="37"/>
    </row>
    <row r="3574" ht="12.75">
      <c r="P3574" s="37"/>
    </row>
    <row r="3575" ht="12.75">
      <c r="P3575" s="37"/>
    </row>
    <row r="3576" ht="12.75">
      <c r="P3576" s="37"/>
    </row>
    <row r="3577" ht="12.75">
      <c r="P3577" s="37"/>
    </row>
    <row r="3578" ht="12.75">
      <c r="P3578" s="37"/>
    </row>
    <row r="3579" ht="12.75">
      <c r="P3579" s="37"/>
    </row>
    <row r="3580" ht="12.75">
      <c r="P3580" s="37"/>
    </row>
    <row r="3581" ht="12.75">
      <c r="P3581" s="37"/>
    </row>
    <row r="3582" ht="12.75">
      <c r="P3582" s="37"/>
    </row>
    <row r="3583" ht="12.75">
      <c r="P3583" s="37"/>
    </row>
    <row r="3584" ht="12.75">
      <c r="P3584" s="37"/>
    </row>
    <row r="3585" ht="12.75">
      <c r="P3585" s="37"/>
    </row>
    <row r="3586" ht="12.75">
      <c r="P3586" s="37"/>
    </row>
    <row r="3587" ht="12.75">
      <c r="P3587" s="37"/>
    </row>
    <row r="3588" ht="12.75">
      <c r="P3588" s="37"/>
    </row>
    <row r="3589" ht="12.75">
      <c r="P3589" s="37"/>
    </row>
    <row r="3590" ht="12.75">
      <c r="P3590" s="37"/>
    </row>
    <row r="3591" ht="12.75">
      <c r="P3591" s="37"/>
    </row>
    <row r="3592" ht="12.75">
      <c r="P3592" s="37"/>
    </row>
    <row r="3593" ht="12.75">
      <c r="P3593" s="37"/>
    </row>
    <row r="3594" ht="12.75">
      <c r="P3594" s="37"/>
    </row>
    <row r="3595" ht="12.75">
      <c r="P3595" s="37"/>
    </row>
    <row r="3596" ht="12.75">
      <c r="P3596" s="37"/>
    </row>
    <row r="3597" ht="12.75">
      <c r="P3597" s="37"/>
    </row>
    <row r="3598" ht="12.75">
      <c r="P3598" s="37"/>
    </row>
    <row r="3599" ht="12.75">
      <c r="P3599" s="37"/>
    </row>
    <row r="3600" ht="12.75">
      <c r="P3600" s="37"/>
    </row>
    <row r="3601" ht="12.75">
      <c r="P3601" s="37"/>
    </row>
    <row r="3602" ht="12.75">
      <c r="P3602" s="37"/>
    </row>
    <row r="3603" ht="12.75">
      <c r="P3603" s="37"/>
    </row>
    <row r="3604" ht="12.75">
      <c r="P3604" s="37"/>
    </row>
    <row r="3605" ht="12.75">
      <c r="P3605" s="37"/>
    </row>
    <row r="3606" ht="12.75">
      <c r="P3606" s="37"/>
    </row>
    <row r="3607" ht="12.75">
      <c r="P3607" s="37"/>
    </row>
    <row r="3608" ht="12.75">
      <c r="P3608" s="37"/>
    </row>
    <row r="3609" ht="12.75">
      <c r="P3609" s="37"/>
    </row>
    <row r="3610" ht="12.75">
      <c r="P3610" s="37"/>
    </row>
    <row r="3611" ht="12.75">
      <c r="P3611" s="37"/>
    </row>
    <row r="3612" ht="12.75">
      <c r="P3612" s="37"/>
    </row>
    <row r="3613" ht="12.75">
      <c r="P3613" s="37"/>
    </row>
    <row r="3614" ht="12.75">
      <c r="P3614" s="37"/>
    </row>
    <row r="3615" ht="12.75">
      <c r="P3615" s="37"/>
    </row>
    <row r="3616" ht="12.75">
      <c r="P3616" s="37"/>
    </row>
    <row r="3617" ht="12.75">
      <c r="P3617" s="37"/>
    </row>
    <row r="3618" ht="12.75">
      <c r="P3618" s="37"/>
    </row>
    <row r="3619" ht="12.75">
      <c r="P3619" s="37"/>
    </row>
    <row r="3620" ht="12.75">
      <c r="P3620" s="37"/>
    </row>
    <row r="3621" ht="12.75">
      <c r="P3621" s="37"/>
    </row>
    <row r="3622" ht="12.75">
      <c r="P3622" s="37"/>
    </row>
    <row r="3623" ht="12.75">
      <c r="P3623" s="37"/>
    </row>
    <row r="3624" ht="12.75">
      <c r="P3624" s="37"/>
    </row>
    <row r="3625" ht="12.75">
      <c r="P3625" s="37"/>
    </row>
    <row r="3626" ht="12.75">
      <c r="P3626" s="37"/>
    </row>
    <row r="3627" ht="12.75">
      <c r="P3627" s="37"/>
    </row>
    <row r="3628" ht="12.75">
      <c r="P3628" s="37"/>
    </row>
    <row r="3629" ht="12.75">
      <c r="P3629" s="37"/>
    </row>
    <row r="3630" ht="12.75">
      <c r="P3630" s="37"/>
    </row>
    <row r="3631" ht="12.75">
      <c r="P3631" s="37"/>
    </row>
    <row r="3632" ht="12.75">
      <c r="P3632" s="37"/>
    </row>
    <row r="3633" ht="12.75">
      <c r="P3633" s="37"/>
    </row>
    <row r="3634" ht="12.75">
      <c r="P3634" s="37"/>
    </row>
    <row r="3635" ht="12.75">
      <c r="P3635" s="37"/>
    </row>
    <row r="3636" ht="12.75">
      <c r="P3636" s="37"/>
    </row>
    <row r="3637" ht="12.75">
      <c r="P3637" s="37"/>
    </row>
    <row r="3638" ht="12.75">
      <c r="P3638" s="37"/>
    </row>
    <row r="3639" ht="12.75">
      <c r="P3639" s="37"/>
    </row>
    <row r="3640" ht="12.75">
      <c r="P3640" s="37"/>
    </row>
    <row r="3641" ht="12.75">
      <c r="P3641" s="37"/>
    </row>
    <row r="3642" ht="12.75">
      <c r="P3642" s="37"/>
    </row>
    <row r="3643" ht="12.75">
      <c r="P3643" s="37"/>
    </row>
    <row r="3644" ht="12.75">
      <c r="P3644" s="37"/>
    </row>
    <row r="3645" ht="12.75">
      <c r="P3645" s="37"/>
    </row>
    <row r="3646" ht="12.75">
      <c r="P3646" s="37"/>
    </row>
    <row r="3647" ht="12.75">
      <c r="P3647" s="37"/>
    </row>
    <row r="3648" ht="12.75">
      <c r="P3648" s="37"/>
    </row>
    <row r="3649" ht="12.75">
      <c r="P3649" s="37"/>
    </row>
    <row r="3650" ht="12.75">
      <c r="P3650" s="37"/>
    </row>
    <row r="3651" ht="12.75">
      <c r="P3651" s="37"/>
    </row>
    <row r="3652" ht="12.75">
      <c r="P3652" s="37"/>
    </row>
    <row r="3653" ht="12.75">
      <c r="P3653" s="37"/>
    </row>
    <row r="3654" ht="12.75">
      <c r="P3654" s="37"/>
    </row>
    <row r="3655" ht="12.75">
      <c r="P3655" s="37"/>
    </row>
    <row r="3656" ht="12.75">
      <c r="P3656" s="37"/>
    </row>
    <row r="3657" ht="12.75">
      <c r="P3657" s="37"/>
    </row>
    <row r="3658" ht="12.75">
      <c r="P3658" s="37"/>
    </row>
    <row r="3659" ht="12.75">
      <c r="P3659" s="37"/>
    </row>
    <row r="3660" ht="12.75">
      <c r="P3660" s="37"/>
    </row>
    <row r="3661" ht="12.75">
      <c r="P3661" s="37"/>
    </row>
    <row r="3662" ht="12.75">
      <c r="P3662" s="37"/>
    </row>
    <row r="3663" ht="12.75">
      <c r="P3663" s="37"/>
    </row>
    <row r="3664" ht="12.75">
      <c r="P3664" s="37"/>
    </row>
    <row r="3665" ht="12.75">
      <c r="P3665" s="37"/>
    </row>
    <row r="3666" ht="12.75">
      <c r="P3666" s="37"/>
    </row>
    <row r="3667" ht="12.75">
      <c r="P3667" s="37"/>
    </row>
    <row r="3668" ht="12.75">
      <c r="P3668" s="37"/>
    </row>
    <row r="3669" ht="12.75">
      <c r="P3669" s="37"/>
    </row>
    <row r="3670" ht="12.75">
      <c r="P3670" s="37"/>
    </row>
    <row r="3671" ht="12.75">
      <c r="P3671" s="37"/>
    </row>
    <row r="3672" ht="12.75">
      <c r="P3672" s="37"/>
    </row>
    <row r="3673" ht="12.75">
      <c r="P3673" s="37"/>
    </row>
    <row r="3674" ht="12.75">
      <c r="P3674" s="37"/>
    </row>
    <row r="3675" ht="12.75">
      <c r="P3675" s="37"/>
    </row>
    <row r="3676" ht="12.75">
      <c r="P3676" s="37"/>
    </row>
    <row r="3677" ht="12.75">
      <c r="P3677" s="37"/>
    </row>
    <row r="3678" ht="12.75">
      <c r="P3678" s="37"/>
    </row>
    <row r="3679" ht="12.75">
      <c r="P3679" s="37"/>
    </row>
    <row r="3680" ht="12.75">
      <c r="P3680" s="37"/>
    </row>
    <row r="3681" ht="12.75">
      <c r="P3681" s="37"/>
    </row>
    <row r="3682" ht="12.75">
      <c r="P3682" s="37"/>
    </row>
    <row r="3683" ht="12.75">
      <c r="P3683" s="37"/>
    </row>
    <row r="3684" ht="12.75">
      <c r="P3684" s="37"/>
    </row>
    <row r="3685" ht="12.75">
      <c r="P3685" s="37"/>
    </row>
    <row r="3686" ht="12.75">
      <c r="P3686" s="37"/>
    </row>
    <row r="3687" ht="12.75">
      <c r="P3687" s="37"/>
    </row>
    <row r="3688" ht="12.75">
      <c r="P3688" s="37"/>
    </row>
    <row r="3689" ht="12.75">
      <c r="P3689" s="37"/>
    </row>
    <row r="3690" ht="12.75">
      <c r="P3690" s="37"/>
    </row>
    <row r="3691" ht="12.75">
      <c r="P3691" s="37"/>
    </row>
    <row r="3692" ht="12.75">
      <c r="P3692" s="37"/>
    </row>
    <row r="3693" ht="12.75">
      <c r="P3693" s="37"/>
    </row>
    <row r="3694" ht="12.75">
      <c r="P3694" s="37"/>
    </row>
    <row r="3695" ht="12.75">
      <c r="P3695" s="37"/>
    </row>
    <row r="3696" ht="12.75">
      <c r="P3696" s="37"/>
    </row>
    <row r="3697" ht="12.75">
      <c r="P3697" s="37"/>
    </row>
    <row r="3698" ht="12.75">
      <c r="P3698" s="37"/>
    </row>
    <row r="3699" ht="12.75">
      <c r="P3699" s="37"/>
    </row>
    <row r="3700" ht="12.75">
      <c r="P3700" s="37"/>
    </row>
    <row r="3701" ht="12.75">
      <c r="P3701" s="37"/>
    </row>
    <row r="3702" ht="12.75">
      <c r="P3702" s="37"/>
    </row>
    <row r="3703" ht="12.75">
      <c r="P3703" s="37"/>
    </row>
    <row r="3704" ht="12.75">
      <c r="P3704" s="37"/>
    </row>
    <row r="3705" ht="12.75">
      <c r="P3705" s="37"/>
    </row>
    <row r="3706" ht="12.75">
      <c r="P3706" s="37"/>
    </row>
    <row r="3707" ht="12.75">
      <c r="P3707" s="37"/>
    </row>
    <row r="3708" ht="12.75">
      <c r="P3708" s="37"/>
    </row>
    <row r="3709" ht="12.75">
      <c r="P3709" s="37"/>
    </row>
    <row r="3710" ht="12.75">
      <c r="P3710" s="37"/>
    </row>
    <row r="3711" ht="12.75">
      <c r="P3711" s="37"/>
    </row>
    <row r="3712" ht="12.75">
      <c r="P3712" s="37"/>
    </row>
    <row r="3713" ht="12.75">
      <c r="P3713" s="37"/>
    </row>
    <row r="3714" ht="12.75">
      <c r="P3714" s="37"/>
    </row>
    <row r="3715" ht="12.75">
      <c r="P3715" s="37"/>
    </row>
    <row r="3716" ht="12.75">
      <c r="P3716" s="37"/>
    </row>
    <row r="3717" ht="12.75">
      <c r="P3717" s="37"/>
    </row>
    <row r="3718" ht="12.75">
      <c r="P3718" s="37"/>
    </row>
    <row r="3719" ht="12.75">
      <c r="P3719" s="37"/>
    </row>
    <row r="3720" ht="12.75">
      <c r="P3720" s="37"/>
    </row>
    <row r="3721" ht="12.75">
      <c r="P3721" s="37"/>
    </row>
    <row r="3722" ht="12.75">
      <c r="P3722" s="37"/>
    </row>
    <row r="3723" ht="12.75">
      <c r="P3723" s="37"/>
    </row>
    <row r="3724" ht="12.75">
      <c r="P3724" s="37"/>
    </row>
    <row r="3725" ht="12.75">
      <c r="P3725" s="37"/>
    </row>
    <row r="3726" ht="12.75">
      <c r="P3726" s="37"/>
    </row>
    <row r="3727" ht="12.75">
      <c r="P3727" s="37"/>
    </row>
    <row r="3728" ht="12.75">
      <c r="P3728" s="37"/>
    </row>
    <row r="3729" ht="12.75">
      <c r="P3729" s="37"/>
    </row>
    <row r="3730" ht="12.75">
      <c r="P3730" s="37"/>
    </row>
    <row r="3731" ht="12.75">
      <c r="P3731" s="37"/>
    </row>
    <row r="3732" ht="12.75">
      <c r="P3732" s="37"/>
    </row>
    <row r="3733" ht="12.75">
      <c r="P3733" s="37"/>
    </row>
    <row r="3734" ht="12.75">
      <c r="P3734" s="37"/>
    </row>
    <row r="3735" ht="12.75">
      <c r="P3735" s="37"/>
    </row>
    <row r="3736" ht="12.75">
      <c r="P3736" s="37"/>
    </row>
    <row r="3737" ht="12.75">
      <c r="P3737" s="37"/>
    </row>
    <row r="3738" ht="12.75">
      <c r="P3738" s="37"/>
    </row>
    <row r="3739" ht="12.75">
      <c r="P3739" s="37"/>
    </row>
    <row r="3740" ht="12.75">
      <c r="P3740" s="37"/>
    </row>
    <row r="3741" ht="12.75">
      <c r="P3741" s="37"/>
    </row>
    <row r="3742" ht="12.75">
      <c r="P3742" s="37"/>
    </row>
    <row r="3743" ht="12.75">
      <c r="P3743" s="37"/>
    </row>
    <row r="3744" ht="12.75">
      <c r="P3744" s="37"/>
    </row>
    <row r="3745" ht="12.75">
      <c r="P3745" s="37"/>
    </row>
    <row r="3746" ht="12.75">
      <c r="P3746" s="37"/>
    </row>
    <row r="3747" ht="12.75">
      <c r="P3747" s="37"/>
    </row>
    <row r="3748" ht="12.75">
      <c r="P3748" s="37"/>
    </row>
    <row r="3749" ht="12.75">
      <c r="P3749" s="37"/>
    </row>
    <row r="3750" ht="12.75">
      <c r="P3750" s="37"/>
    </row>
    <row r="3751" ht="12.75">
      <c r="P3751" s="37"/>
    </row>
    <row r="3752" ht="12.75">
      <c r="P3752" s="37"/>
    </row>
    <row r="3753" ht="12.75">
      <c r="P3753" s="37"/>
    </row>
    <row r="3754" ht="12.75">
      <c r="P3754" s="37"/>
    </row>
    <row r="3755" ht="12.75">
      <c r="P3755" s="37"/>
    </row>
    <row r="3756" ht="12.75">
      <c r="P3756" s="37"/>
    </row>
    <row r="3757" ht="12.75">
      <c r="P3757" s="37"/>
    </row>
    <row r="3758" ht="12.75">
      <c r="P3758" s="37"/>
    </row>
    <row r="3759" ht="12.75">
      <c r="P3759" s="37"/>
    </row>
    <row r="3760" ht="12.75">
      <c r="P3760" s="37"/>
    </row>
    <row r="3761" ht="12.75">
      <c r="P3761" s="37"/>
    </row>
    <row r="3762" ht="12.75">
      <c r="P3762" s="37"/>
    </row>
    <row r="3763" ht="12.75">
      <c r="P3763" s="37"/>
    </row>
    <row r="3764" ht="12.75">
      <c r="P3764" s="37"/>
    </row>
    <row r="3765" ht="12.75">
      <c r="P3765" s="37"/>
    </row>
    <row r="3766" ht="12.75">
      <c r="P3766" s="37"/>
    </row>
    <row r="3767" ht="12.75">
      <c r="P3767" s="37"/>
    </row>
    <row r="3768" ht="12.75">
      <c r="P3768" s="37"/>
    </row>
    <row r="3769" ht="12.75">
      <c r="P3769" s="37"/>
    </row>
    <row r="3770" ht="12.75">
      <c r="P3770" s="37"/>
    </row>
    <row r="3771" ht="12.75">
      <c r="P3771" s="37"/>
    </row>
    <row r="3772" ht="12.75">
      <c r="P3772" s="37"/>
    </row>
    <row r="3773" ht="12.75">
      <c r="P3773" s="37"/>
    </row>
    <row r="3774" ht="12.75">
      <c r="P3774" s="37"/>
    </row>
    <row r="3775" ht="12.75">
      <c r="P3775" s="37"/>
    </row>
    <row r="3776" ht="12.75">
      <c r="P3776" s="37"/>
    </row>
    <row r="3777" ht="12.75">
      <c r="P3777" s="37"/>
    </row>
    <row r="3778" ht="12.75">
      <c r="P3778" s="37"/>
    </row>
    <row r="3779" ht="12.75">
      <c r="P3779" s="37"/>
    </row>
    <row r="3780" ht="12.75">
      <c r="P3780" s="37"/>
    </row>
    <row r="3781" ht="12.75">
      <c r="P3781" s="37"/>
    </row>
    <row r="3782" ht="12.75">
      <c r="P3782" s="37"/>
    </row>
    <row r="3783" ht="12.75">
      <c r="P3783" s="37"/>
    </row>
    <row r="3784" ht="12.75">
      <c r="P3784" s="37"/>
    </row>
    <row r="3785" ht="12.75">
      <c r="P3785" s="37"/>
    </row>
    <row r="3786" ht="12.75">
      <c r="P3786" s="37"/>
    </row>
    <row r="3787" ht="12.75">
      <c r="P3787" s="37"/>
    </row>
    <row r="3788" ht="12.75">
      <c r="P3788" s="37"/>
    </row>
    <row r="3789" ht="12.75">
      <c r="P3789" s="37"/>
    </row>
    <row r="3790" ht="12.75">
      <c r="P3790" s="37"/>
    </row>
    <row r="3791" ht="12.75">
      <c r="P3791" s="37"/>
    </row>
    <row r="3792" ht="12.75">
      <c r="P3792" s="37"/>
    </row>
    <row r="3793" ht="12.75">
      <c r="P3793" s="37"/>
    </row>
    <row r="3794" ht="12.75">
      <c r="P3794" s="37"/>
    </row>
    <row r="3795" ht="12.75">
      <c r="P3795" s="37"/>
    </row>
    <row r="3796" ht="12.75">
      <c r="P3796" s="37"/>
    </row>
    <row r="3797" ht="12.75">
      <c r="P3797" s="37"/>
    </row>
    <row r="3798" ht="12.75">
      <c r="P3798" s="37"/>
    </row>
    <row r="3799" ht="12.75">
      <c r="P3799" s="37"/>
    </row>
    <row r="3800" ht="12.75">
      <c r="P3800" s="37"/>
    </row>
    <row r="3801" ht="12.75">
      <c r="P3801" s="37"/>
    </row>
    <row r="3802" ht="12.75">
      <c r="P3802" s="37"/>
    </row>
    <row r="3803" ht="12.75">
      <c r="P3803" s="37"/>
    </row>
    <row r="3804" ht="12.75">
      <c r="P3804" s="37"/>
    </row>
    <row r="3805" ht="12.75">
      <c r="P3805" s="37"/>
    </row>
    <row r="3806" ht="12.75">
      <c r="P3806" s="37"/>
    </row>
    <row r="3807" ht="12.75">
      <c r="P3807" s="37"/>
    </row>
    <row r="3808" ht="12.75">
      <c r="P3808" s="37"/>
    </row>
    <row r="3809" ht="12.75">
      <c r="P3809" s="37"/>
    </row>
    <row r="3810" ht="12.75">
      <c r="P3810" s="37"/>
    </row>
    <row r="3811" ht="12.75">
      <c r="P3811" s="37"/>
    </row>
    <row r="3812" ht="12.75">
      <c r="P3812" s="37"/>
    </row>
    <row r="3813" ht="12.75">
      <c r="P3813" s="37"/>
    </row>
    <row r="3814" ht="12.75">
      <c r="P3814" s="37"/>
    </row>
    <row r="3815" ht="12.75">
      <c r="P3815" s="37"/>
    </row>
    <row r="3816" ht="12.75">
      <c r="P3816" s="37"/>
    </row>
    <row r="3817" ht="12.75">
      <c r="P3817" s="37"/>
    </row>
    <row r="3818" ht="12.75">
      <c r="P3818" s="37"/>
    </row>
    <row r="3819" ht="12.75">
      <c r="P3819" s="37"/>
    </row>
    <row r="3820" ht="12.75">
      <c r="P3820" s="37"/>
    </row>
    <row r="3821" ht="12.75">
      <c r="P3821" s="37"/>
    </row>
    <row r="3822" ht="12.75">
      <c r="P3822" s="37"/>
    </row>
    <row r="3823" ht="12.75">
      <c r="P3823" s="37"/>
    </row>
    <row r="3824" ht="12.75">
      <c r="P3824" s="37"/>
    </row>
    <row r="3825" ht="12.75">
      <c r="P3825" s="37"/>
    </row>
    <row r="3826" ht="12.75">
      <c r="P3826" s="37"/>
    </row>
    <row r="3827" ht="12.75">
      <c r="P3827" s="37"/>
    </row>
    <row r="3828" ht="12.75">
      <c r="P3828" s="37"/>
    </row>
    <row r="3829" ht="12.75">
      <c r="P3829" s="37"/>
    </row>
    <row r="3830" ht="12.75">
      <c r="P3830" s="37"/>
    </row>
    <row r="3831" ht="12.75">
      <c r="P3831" s="37"/>
    </row>
    <row r="3832" ht="12.75">
      <c r="P3832" s="37"/>
    </row>
    <row r="3833" ht="12.75">
      <c r="P3833" s="37"/>
    </row>
    <row r="3834" ht="12.75">
      <c r="P3834" s="37"/>
    </row>
    <row r="3835" ht="12.75">
      <c r="P3835" s="37"/>
    </row>
    <row r="3836" ht="12.75">
      <c r="P3836" s="37"/>
    </row>
    <row r="3837" ht="12.75">
      <c r="P3837" s="37"/>
    </row>
    <row r="3838" ht="12.75">
      <c r="P3838" s="37"/>
    </row>
    <row r="3839" ht="12.75">
      <c r="P3839" s="37"/>
    </row>
    <row r="3840" ht="12.75">
      <c r="P3840" s="37"/>
    </row>
    <row r="3841" ht="12.75">
      <c r="P3841" s="37"/>
    </row>
    <row r="3842" ht="12.75">
      <c r="P3842" s="37"/>
    </row>
    <row r="3843" ht="12.75">
      <c r="P3843" s="37"/>
    </row>
    <row r="3844" ht="12.75">
      <c r="P3844" s="37"/>
    </row>
    <row r="3845" ht="12.75">
      <c r="P3845" s="37"/>
    </row>
    <row r="3846" ht="12.75">
      <c r="P3846" s="37"/>
    </row>
    <row r="3847" ht="12.75">
      <c r="P3847" s="37"/>
    </row>
    <row r="3848" ht="12.75">
      <c r="P3848" s="37"/>
    </row>
    <row r="3849" ht="12.75">
      <c r="P3849" s="37"/>
    </row>
    <row r="3850" ht="12.75">
      <c r="P3850" s="37"/>
    </row>
    <row r="3851" ht="12.75">
      <c r="P3851" s="37"/>
    </row>
    <row r="3852" ht="12.75">
      <c r="P3852" s="37"/>
    </row>
    <row r="3853" ht="12.75">
      <c r="P3853" s="37"/>
    </row>
    <row r="3854" ht="12.75">
      <c r="P3854" s="37"/>
    </row>
    <row r="3855" ht="12.75">
      <c r="P3855" s="37"/>
    </row>
    <row r="3856" ht="12.75">
      <c r="P3856" s="37"/>
    </row>
    <row r="3857" ht="12.75">
      <c r="P3857" s="37"/>
    </row>
    <row r="3858" ht="12.75">
      <c r="P3858" s="37"/>
    </row>
    <row r="3859" ht="12.75">
      <c r="P3859" s="37"/>
    </row>
    <row r="3860" ht="12.75">
      <c r="P3860" s="37"/>
    </row>
    <row r="3861" ht="12.75">
      <c r="P3861" s="37"/>
    </row>
    <row r="3862" ht="12.75">
      <c r="P3862" s="37"/>
    </row>
    <row r="3863" ht="12.75">
      <c r="P3863" s="37"/>
    </row>
    <row r="3864" ht="12.75">
      <c r="P3864" s="37"/>
    </row>
    <row r="3865" ht="12.75">
      <c r="P3865" s="37"/>
    </row>
    <row r="3866" ht="12.75">
      <c r="P3866" s="37"/>
    </row>
    <row r="3867" ht="12.75">
      <c r="P3867" s="37"/>
    </row>
    <row r="3868" ht="12.75">
      <c r="P3868" s="37"/>
    </row>
    <row r="3869" ht="12.75">
      <c r="P3869" s="37"/>
    </row>
    <row r="3870" ht="12.75">
      <c r="P3870" s="37"/>
    </row>
    <row r="3871" ht="12.75">
      <c r="P3871" s="37"/>
    </row>
    <row r="3872" ht="12.75">
      <c r="P3872" s="37"/>
    </row>
    <row r="3873" ht="12.75">
      <c r="P3873" s="37"/>
    </row>
    <row r="3874" ht="12.75">
      <c r="P3874" s="37"/>
    </row>
    <row r="3875" ht="12.75">
      <c r="P3875" s="37"/>
    </row>
    <row r="3876" ht="12.75">
      <c r="P3876" s="37"/>
    </row>
    <row r="3877" ht="12.75">
      <c r="P3877" s="37"/>
    </row>
    <row r="3878" ht="12.75">
      <c r="P3878" s="37"/>
    </row>
    <row r="3879" ht="12.75">
      <c r="P3879" s="37"/>
    </row>
    <row r="3880" ht="12.75">
      <c r="P3880" s="37"/>
    </row>
    <row r="3881" ht="12.75">
      <c r="P3881" s="37"/>
    </row>
    <row r="3882" ht="12.75">
      <c r="P3882" s="37"/>
    </row>
    <row r="3883" ht="12.75">
      <c r="P3883" s="37"/>
    </row>
    <row r="3884" ht="12.75">
      <c r="P3884" s="37"/>
    </row>
    <row r="3885" ht="12.75">
      <c r="P3885" s="37"/>
    </row>
    <row r="3886" ht="12.75">
      <c r="P3886" s="37"/>
    </row>
    <row r="3887" ht="12.75">
      <c r="P3887" s="37"/>
    </row>
    <row r="3888" ht="12.75">
      <c r="P3888" s="37"/>
    </row>
    <row r="3889" ht="12.75">
      <c r="P3889" s="37"/>
    </row>
    <row r="3890" ht="12.75">
      <c r="P3890" s="37"/>
    </row>
    <row r="3891" ht="12.75">
      <c r="P3891" s="37"/>
    </row>
    <row r="3892" ht="12.75">
      <c r="P3892" s="37"/>
    </row>
    <row r="3893" ht="12.75">
      <c r="P3893" s="37"/>
    </row>
    <row r="3894" ht="12.75">
      <c r="P3894" s="37"/>
    </row>
    <row r="3895" ht="12.75">
      <c r="P3895" s="37"/>
    </row>
    <row r="3896" ht="12.75">
      <c r="P3896" s="37"/>
    </row>
    <row r="3897" ht="12.75">
      <c r="P3897" s="37"/>
    </row>
    <row r="3898" ht="12.75">
      <c r="P3898" s="37"/>
    </row>
    <row r="3899" ht="12.75">
      <c r="P3899" s="37"/>
    </row>
    <row r="3900" ht="12.75">
      <c r="P3900" s="37"/>
    </row>
    <row r="3901" ht="12.75">
      <c r="P3901" s="37"/>
    </row>
    <row r="3902" ht="12.75">
      <c r="P3902" s="37"/>
    </row>
    <row r="3903" ht="12.75">
      <c r="P3903" s="37"/>
    </row>
    <row r="3904" ht="12.75">
      <c r="P3904" s="37"/>
    </row>
    <row r="3905" ht="12.75">
      <c r="P3905" s="37"/>
    </row>
    <row r="3906" ht="12.75">
      <c r="P3906" s="37"/>
    </row>
    <row r="3907" ht="12.75">
      <c r="P3907" s="37"/>
    </row>
    <row r="3908" ht="12.75">
      <c r="P3908" s="37"/>
    </row>
    <row r="3909" ht="12.75">
      <c r="P3909" s="37"/>
    </row>
    <row r="3910" ht="12.75">
      <c r="P3910" s="37"/>
    </row>
    <row r="3911" ht="12.75">
      <c r="P3911" s="37"/>
    </row>
    <row r="3912" ht="12.75">
      <c r="P3912" s="37"/>
    </row>
    <row r="3913" ht="12.75">
      <c r="P3913" s="37"/>
    </row>
    <row r="3914" ht="12.75">
      <c r="P3914" s="37"/>
    </row>
    <row r="3915" ht="12.75">
      <c r="P3915" s="37"/>
    </row>
    <row r="3916" ht="12.75">
      <c r="P3916" s="37"/>
    </row>
    <row r="3917" ht="12.75">
      <c r="P3917" s="37"/>
    </row>
    <row r="3918" ht="12.75">
      <c r="P3918" s="37"/>
    </row>
    <row r="3919" ht="12.75">
      <c r="P3919" s="37"/>
    </row>
    <row r="3920" ht="12.75">
      <c r="P3920" s="37"/>
    </row>
    <row r="3921" ht="12.75">
      <c r="P3921" s="37"/>
    </row>
    <row r="3922" ht="12.75">
      <c r="P3922" s="37"/>
    </row>
    <row r="3923" ht="12.75">
      <c r="P3923" s="37"/>
    </row>
    <row r="3924" ht="12.75">
      <c r="P3924" s="37"/>
    </row>
    <row r="3925" ht="12.75">
      <c r="P3925" s="37"/>
    </row>
    <row r="3926" ht="12.75">
      <c r="P3926" s="37"/>
    </row>
    <row r="3927" ht="12.75">
      <c r="P3927" s="37"/>
    </row>
    <row r="3928" ht="12.75">
      <c r="P3928" s="37"/>
    </row>
    <row r="3929" ht="12.75">
      <c r="P3929" s="37"/>
    </row>
    <row r="3930" ht="12.75">
      <c r="P3930" s="37"/>
    </row>
    <row r="3931" ht="12.75">
      <c r="P3931" s="37"/>
    </row>
    <row r="3932" ht="12.75">
      <c r="P3932" s="37"/>
    </row>
    <row r="3933" ht="12.75">
      <c r="P3933" s="37"/>
    </row>
    <row r="3934" ht="12.75">
      <c r="P3934" s="37"/>
    </row>
    <row r="3935" ht="12.75">
      <c r="P3935" s="37"/>
    </row>
    <row r="3936" ht="12.75">
      <c r="P3936" s="37"/>
    </row>
    <row r="3937" ht="12.75">
      <c r="P3937" s="37"/>
    </row>
    <row r="3938" ht="12.75">
      <c r="P3938" s="37"/>
    </row>
    <row r="3939" ht="12.75">
      <c r="P3939" s="37"/>
    </row>
    <row r="3940" ht="12.75">
      <c r="P3940" s="37"/>
    </row>
    <row r="3941" ht="12.75">
      <c r="P3941" s="37"/>
    </row>
    <row r="3942" ht="12.75">
      <c r="P3942" s="37"/>
    </row>
    <row r="3943" ht="12.75">
      <c r="P3943" s="37"/>
    </row>
    <row r="3944" ht="12.75">
      <c r="P3944" s="37"/>
    </row>
    <row r="3945" ht="12.75">
      <c r="P3945" s="37"/>
    </row>
    <row r="3946" ht="12.75">
      <c r="P3946" s="37"/>
    </row>
    <row r="3947" ht="12.75">
      <c r="P3947" s="37"/>
    </row>
    <row r="3948" ht="12.75">
      <c r="P3948" s="37"/>
    </row>
    <row r="3949" ht="12.75">
      <c r="P3949" s="37"/>
    </row>
    <row r="3950" ht="12.75">
      <c r="P3950" s="37"/>
    </row>
    <row r="3951" ht="12.75">
      <c r="P3951" s="37"/>
    </row>
    <row r="3952" ht="12.75">
      <c r="P3952" s="37"/>
    </row>
    <row r="3953" ht="12.75">
      <c r="P3953" s="37"/>
    </row>
    <row r="3954" ht="12.75">
      <c r="P3954" s="37"/>
    </row>
    <row r="3955" ht="12.75">
      <c r="P3955" s="37"/>
    </row>
    <row r="3956" ht="12.75">
      <c r="P3956" s="37"/>
    </row>
  </sheetData>
  <printOptions gridLines="1" horizontalCentered="1"/>
  <pageMargins left="0" right="0" top="0.5" bottom="0.5" header="0.25" footer="0.25"/>
  <pageSetup fitToHeight="0" fitToWidth="1" horizontalDpi="600" verticalDpi="600" orientation="portrait" scale="62"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FY2003 REAP spreadsheet (xls)</dc:title>
  <dc:subject/>
  <dc:creator/>
  <cp:keywords/>
  <dc:description/>
  <cp:lastModifiedBy>Nelly Gruhlke</cp:lastModifiedBy>
  <dcterms:created xsi:type="dcterms:W3CDTF">2003-06-03T19:43:00Z</dcterms:created>
  <dcterms:modified xsi:type="dcterms:W3CDTF">2003-06-20T18:51:10Z</dcterms:modified>
  <cp:category/>
  <cp:version/>
  <cp:contentType/>
  <cp:contentStatus/>
</cp:coreProperties>
</file>