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836" yWindow="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<sst xmlns="http://schemas.openxmlformats.org/spreadsheetml/2006/main" count="214" uniqueCount="122">
  <si>
    <t>BLM</t>
  </si>
  <si>
    <t>SN</t>
  </si>
  <si>
    <t>Exposure</t>
  </si>
  <si>
    <t>Rate</t>
  </si>
  <si>
    <t>(R/hr)</t>
  </si>
  <si>
    <t>Troyonic BLM Tests for AD</t>
  </si>
  <si>
    <t>Measured Current (pA)</t>
  </si>
  <si>
    <t>@ Detector Bias (volts)</t>
  </si>
  <si>
    <t>using BLM test I-to-V amplifier</t>
  </si>
  <si>
    <t>Leakage Current</t>
  </si>
  <si>
    <t>2000 volts</t>
  </si>
  <si>
    <t>Meter Reading</t>
  </si>
  <si>
    <t>06100401</t>
  </si>
  <si>
    <t>(R/Coul)</t>
  </si>
  <si>
    <t>(nC/mR)</t>
  </si>
  <si>
    <t>Leakage</t>
  </si>
  <si>
    <t>Current</t>
  </si>
  <si>
    <t>OK?</t>
  </si>
  <si>
    <t>reading @</t>
  </si>
  <si>
    <t>05270401</t>
  </si>
  <si>
    <t>06100402</t>
  </si>
  <si>
    <t>06100403</t>
  </si>
  <si>
    <t>06100404</t>
  </si>
  <si>
    <t>06100405</t>
  </si>
  <si>
    <t>06110401</t>
  </si>
  <si>
    <t>06110402</t>
  </si>
  <si>
    <t>06110403</t>
  </si>
  <si>
    <t>06110404</t>
  </si>
  <si>
    <t>06110405</t>
  </si>
  <si>
    <t>06110406</t>
  </si>
  <si>
    <t>05250401</t>
  </si>
  <si>
    <t>06110407</t>
  </si>
  <si>
    <t>06110408</t>
  </si>
  <si>
    <t>06110409</t>
  </si>
  <si>
    <t>06110410</t>
  </si>
  <si>
    <t>06110411</t>
  </si>
  <si>
    <t>Comments</t>
  </si>
  <si>
    <t>Prototype</t>
  </si>
  <si>
    <t>06140401</t>
  </si>
  <si>
    <t>New Prod.</t>
  </si>
  <si>
    <t>06150401</t>
  </si>
  <si>
    <t>06150402</t>
  </si>
  <si>
    <t>05270402</t>
  </si>
  <si>
    <t>Max % Change/100V =&gt;</t>
  </si>
  <si>
    <t>06150403</t>
  </si>
  <si>
    <t>06150404</t>
  </si>
  <si>
    <t>100 volts</t>
  </si>
  <si>
    <t>1000 volts</t>
  </si>
  <si>
    <t>1500 volts</t>
  </si>
  <si>
    <t>Operating Voltage Slope Acceptable at:</t>
  </si>
  <si>
    <t>at 2000 volts</t>
  </si>
  <si>
    <t>(pA)</t>
  </si>
  <si>
    <t>BNL mods</t>
  </si>
  <si>
    <t>06210401</t>
  </si>
  <si>
    <t>06210402</t>
  </si>
  <si>
    <t>06210403</t>
  </si>
  <si>
    <t>06220401</t>
  </si>
  <si>
    <t>06220402</t>
  </si>
  <si>
    <t>06220403</t>
  </si>
  <si>
    <t>06220404</t>
  </si>
  <si>
    <t>07130401</t>
  </si>
  <si>
    <t>07130402</t>
  </si>
  <si>
    <t>07130403</t>
  </si>
  <si>
    <t>07150401</t>
  </si>
  <si>
    <t>07150402</t>
  </si>
  <si>
    <t>07150403</t>
  </si>
  <si>
    <t>07150404</t>
  </si>
  <si>
    <t>07150405</t>
  </si>
  <si>
    <t>07150406</t>
  </si>
  <si>
    <t>07150407</t>
  </si>
  <si>
    <t>07150408</t>
  </si>
  <si>
    <t>07200401</t>
  </si>
  <si>
    <t>07200402</t>
  </si>
  <si>
    <t>07200403</t>
  </si>
  <si>
    <t>07200404</t>
  </si>
  <si>
    <t>07200405</t>
  </si>
  <si>
    <t>07200406</t>
  </si>
  <si>
    <t>07200407</t>
  </si>
  <si>
    <t>07200408</t>
  </si>
  <si>
    <t>07210401</t>
  </si>
  <si>
    <t>07210402</t>
  </si>
  <si>
    <t>07210403</t>
  </si>
  <si>
    <t>07210404</t>
  </si>
  <si>
    <t>07210405</t>
  </si>
  <si>
    <t>07210406</t>
  </si>
  <si>
    <t>07210407</t>
  </si>
  <si>
    <t>07220401</t>
  </si>
  <si>
    <t>07220402</t>
  </si>
  <si>
    <t>PASS/FAIL</t>
  </si>
  <si>
    <t>07290401</t>
  </si>
  <si>
    <t>07290402</t>
  </si>
  <si>
    <t>07290403</t>
  </si>
  <si>
    <t>07290404</t>
  </si>
  <si>
    <t>07290405</t>
  </si>
  <si>
    <t>07290406</t>
  </si>
  <si>
    <t>07290407</t>
  </si>
  <si>
    <t>07290408</t>
  </si>
  <si>
    <t>07300401</t>
  </si>
  <si>
    <t>07300402</t>
  </si>
  <si>
    <t>07300403</t>
  </si>
  <si>
    <t>07300404</t>
  </si>
  <si>
    <t>07300405</t>
  </si>
  <si>
    <t>07300406</t>
  </si>
  <si>
    <t>07300407</t>
  </si>
  <si>
    <t>07300408</t>
  </si>
  <si>
    <t>08030401</t>
  </si>
  <si>
    <t>08030402</t>
  </si>
  <si>
    <t>08030403</t>
  </si>
  <si>
    <t>08030404</t>
  </si>
  <si>
    <t>08040401</t>
  </si>
  <si>
    <t>08040402</t>
  </si>
  <si>
    <t>08040403</t>
  </si>
  <si>
    <t>08040404</t>
  </si>
  <si>
    <t>08260401</t>
  </si>
  <si>
    <t>08260402</t>
  </si>
  <si>
    <t>08260403</t>
  </si>
  <si>
    <t>08260404</t>
  </si>
  <si>
    <t>08260405</t>
  </si>
  <si>
    <t>08260406</t>
  </si>
  <si>
    <t>08260407</t>
  </si>
  <si>
    <t>Sensitivity @ 2000 volts</t>
  </si>
  <si>
    <t>(mmddyysn)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</si>
</sst>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9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1" fontId="0" fillId="0" borderId="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9" fontId="0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8" xfId="0" applyFont="1" applyBorder="1" applyAlignment="1">
      <alignment horizontal="center"/>
    </xf>
    <xf numFmtId="11" fontId="0" fillId="0" borderId="3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4"/>
  <sheetViews>
    <sheetView tabSelected="1" workbookViewId="0" topLeftCell="A1">
      <selection activeCell="B2" sqref="B2"/>
    </sheetView>
  </sheetViews>
  <sheetFormatPr defaultColWidth="9.00390625" defaultRowHeight="12"/>
  <cols>
    <col min="1" max="2" width="10.875" style="4" customWidth="1"/>
    <col min="3" max="14" width="10.875" style="5" customWidth="1"/>
    <col min="15" max="15" width="14.00390625" style="5" customWidth="1"/>
    <col min="16" max="17" width="7.75390625" style="5" customWidth="1"/>
    <col min="18" max="22" width="10.875" style="5" customWidth="1"/>
    <col min="23" max="23" width="11.375" style="33" customWidth="1"/>
    <col min="24" max="16384" width="11.375" style="46" customWidth="1"/>
  </cols>
  <sheetData>
    <row r="1" spans="11:22" ht="15.75">
      <c r="K1" s="29" t="s">
        <v>5</v>
      </c>
      <c r="L1" s="43"/>
      <c r="M1" s="43"/>
      <c r="N1" s="43"/>
      <c r="O1" s="43"/>
      <c r="P1" s="43"/>
      <c r="Q1" s="43"/>
      <c r="R1" s="44"/>
      <c r="S1" s="45"/>
      <c r="T1" s="45"/>
      <c r="U1" s="45"/>
      <c r="V1" s="43"/>
    </row>
    <row r="2" spans="11:22" ht="15.75">
      <c r="K2" s="29" t="s">
        <v>8</v>
      </c>
      <c r="L2" s="43"/>
      <c r="M2" s="43"/>
      <c r="N2" s="43"/>
      <c r="O2" s="43"/>
      <c r="P2" s="43"/>
      <c r="Q2" s="43"/>
      <c r="R2" s="43"/>
      <c r="S2" s="43"/>
      <c r="T2" s="45"/>
      <c r="U2" s="45"/>
      <c r="V2" s="45"/>
    </row>
    <row r="3" spans="16:20" ht="12">
      <c r="P3" s="47" t="s">
        <v>43</v>
      </c>
      <c r="Q3" s="42">
        <v>10</v>
      </c>
      <c r="R3" s="42">
        <v>2</v>
      </c>
      <c r="S3" s="42">
        <v>2</v>
      </c>
      <c r="T3" s="42">
        <v>2</v>
      </c>
    </row>
    <row r="4" spans="1:23" ht="12">
      <c r="A4" s="10" t="s">
        <v>0</v>
      </c>
      <c r="B4" s="10"/>
      <c r="C4" s="11" t="s">
        <v>2</v>
      </c>
      <c r="D4" s="11"/>
      <c r="E4" s="12"/>
      <c r="F4" s="12" t="s">
        <v>11</v>
      </c>
      <c r="G4" s="12"/>
      <c r="H4" s="13"/>
      <c r="I4" s="12" t="s">
        <v>15</v>
      </c>
      <c r="J4" s="11"/>
      <c r="K4" s="12"/>
      <c r="L4" s="12" t="s">
        <v>6</v>
      </c>
      <c r="M4" s="12"/>
      <c r="N4" s="13"/>
      <c r="O4" s="13" t="s">
        <v>9</v>
      </c>
      <c r="P4" s="11" t="s">
        <v>15</v>
      </c>
      <c r="Q4" s="48" t="s">
        <v>49</v>
      </c>
      <c r="R4" s="49"/>
      <c r="S4" s="49"/>
      <c r="T4" s="50"/>
      <c r="U4" s="38" t="s">
        <v>120</v>
      </c>
      <c r="V4" s="39"/>
      <c r="W4" s="34"/>
    </row>
    <row r="5" spans="1:23" ht="12">
      <c r="A5" s="14" t="s">
        <v>1</v>
      </c>
      <c r="B5" s="14" t="s">
        <v>36</v>
      </c>
      <c r="C5" s="15" t="s">
        <v>3</v>
      </c>
      <c r="D5" s="16"/>
      <c r="E5" s="19"/>
      <c r="F5" s="17" t="s">
        <v>7</v>
      </c>
      <c r="G5" s="17"/>
      <c r="H5" s="18"/>
      <c r="I5" s="28" t="s">
        <v>18</v>
      </c>
      <c r="J5" s="16"/>
      <c r="K5" s="19"/>
      <c r="L5" s="17" t="s">
        <v>7</v>
      </c>
      <c r="M5" s="17"/>
      <c r="N5" s="20"/>
      <c r="O5" s="21" t="s">
        <v>50</v>
      </c>
      <c r="P5" s="15" t="s">
        <v>16</v>
      </c>
      <c r="Q5" s="16"/>
      <c r="R5" s="19"/>
      <c r="S5" s="19"/>
      <c r="T5" s="18"/>
      <c r="U5" s="40"/>
      <c r="V5" s="41"/>
      <c r="W5" s="32" t="s">
        <v>88</v>
      </c>
    </row>
    <row r="6" spans="1:23" ht="12">
      <c r="A6" s="22" t="s">
        <v>121</v>
      </c>
      <c r="B6" s="22"/>
      <c r="C6" s="8" t="s">
        <v>4</v>
      </c>
      <c r="D6" s="8">
        <v>10</v>
      </c>
      <c r="E6" s="8">
        <v>100</v>
      </c>
      <c r="F6" s="8">
        <v>1000</v>
      </c>
      <c r="G6" s="8">
        <v>1500</v>
      </c>
      <c r="H6" s="8">
        <v>2000</v>
      </c>
      <c r="I6" s="8" t="s">
        <v>10</v>
      </c>
      <c r="J6" s="8">
        <v>10</v>
      </c>
      <c r="K6" s="8">
        <v>100</v>
      </c>
      <c r="L6" s="8">
        <v>1000</v>
      </c>
      <c r="M6" s="8">
        <v>1500</v>
      </c>
      <c r="N6" s="8">
        <v>2000</v>
      </c>
      <c r="O6" s="8" t="s">
        <v>51</v>
      </c>
      <c r="P6" s="8" t="s">
        <v>17</v>
      </c>
      <c r="Q6" s="8" t="s">
        <v>46</v>
      </c>
      <c r="R6" s="8" t="s">
        <v>47</v>
      </c>
      <c r="S6" s="8" t="s">
        <v>48</v>
      </c>
      <c r="T6" s="8" t="s">
        <v>10</v>
      </c>
      <c r="U6" s="8" t="s">
        <v>14</v>
      </c>
      <c r="V6" s="30" t="s">
        <v>13</v>
      </c>
      <c r="W6" s="35"/>
    </row>
    <row r="7" spans="1:23" ht="6.75" customHeight="1">
      <c r="A7" s="23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7"/>
      <c r="S7" s="7"/>
      <c r="T7" s="7"/>
      <c r="U7" s="9"/>
      <c r="V7" s="25"/>
      <c r="W7" s="36"/>
    </row>
    <row r="8" spans="1:23" ht="12">
      <c r="A8" s="1" t="s">
        <v>19</v>
      </c>
      <c r="B8" s="1" t="s">
        <v>52</v>
      </c>
      <c r="C8" s="6">
        <v>100</v>
      </c>
      <c r="D8" s="2">
        <v>-0.2142</v>
      </c>
      <c r="E8" s="2">
        <v>-0.2189</v>
      </c>
      <c r="F8" s="2">
        <v>-0.2315</v>
      </c>
      <c r="G8" s="2">
        <v>-0.2406</v>
      </c>
      <c r="H8" s="2">
        <v>-0.262</v>
      </c>
      <c r="I8" s="6">
        <v>0</v>
      </c>
      <c r="J8" s="26">
        <f aca="true" t="shared" si="0" ref="J8:M14">-D8*10000</f>
        <v>2142</v>
      </c>
      <c r="K8" s="26">
        <f t="shared" si="0"/>
        <v>2189</v>
      </c>
      <c r="L8" s="26">
        <f t="shared" si="0"/>
        <v>2315</v>
      </c>
      <c r="M8" s="26">
        <f t="shared" si="0"/>
        <v>2406</v>
      </c>
      <c r="N8" s="26">
        <f aca="true" t="shared" si="1" ref="N8:O14">-H8*10000</f>
        <v>2620</v>
      </c>
      <c r="O8" s="26">
        <f t="shared" si="1"/>
        <v>0</v>
      </c>
      <c r="P8" s="6" t="str">
        <f aca="true" t="shared" si="2" ref="P8:P71">IF(ABS(O8)&lt;10,"YES","NO")</f>
        <v>YES</v>
      </c>
      <c r="Q8" s="6" t="str">
        <f>IF(K8/J8&lt;=(1+((K$6-J$6)/100*Q$3/100)),"YES","NO")</f>
        <v>YES</v>
      </c>
      <c r="R8" s="6" t="str">
        <f>IF(L8/K8&lt;=(1+((L$6-K$6)/100*R$3/100)),"YES","NO")</f>
        <v>YES</v>
      </c>
      <c r="S8" s="6" t="str">
        <f>IF(M8/L8&lt;=(1+((M$6-L$6)/100*S$3/100)),"YES","NO")</f>
        <v>YES</v>
      </c>
      <c r="T8" s="6" t="str">
        <f>IF(N8/M8&lt;=(1+((N$6-M$6)/100*T$3/100)),"YES","NO")</f>
        <v>YES</v>
      </c>
      <c r="U8" s="2">
        <f>N8*0.0036/C8</f>
        <v>0.09432</v>
      </c>
      <c r="V8" s="31">
        <f>C8*1000000000000/(N8*3600)</f>
        <v>10602205.258693809</v>
      </c>
      <c r="W8" s="37" t="str">
        <f>IF(P8="YES",IF(Q8="YES",IF(R8="YES",IF(S8="YES",IF(T8="YES","PASS","FAIL"),"FAIL"),"FAIL"),"FAIL"),"FAIL")</f>
        <v>PASS</v>
      </c>
    </row>
    <row r="9" spans="1:23" ht="12">
      <c r="A9" s="1" t="s">
        <v>42</v>
      </c>
      <c r="B9" s="1" t="s">
        <v>52</v>
      </c>
      <c r="C9" s="6">
        <v>100</v>
      </c>
      <c r="D9" s="2">
        <v>-0.2268</v>
      </c>
      <c r="E9" s="2">
        <v>-0.2395</v>
      </c>
      <c r="F9" s="2">
        <v>-0.2458</v>
      </c>
      <c r="G9" s="2">
        <v>-0.257</v>
      </c>
      <c r="H9" s="2">
        <v>-0.2801</v>
      </c>
      <c r="I9" s="6">
        <v>0</v>
      </c>
      <c r="J9" s="26">
        <f>-D9*10000</f>
        <v>2268</v>
      </c>
      <c r="K9" s="26">
        <f>-E9*10000</f>
        <v>2395</v>
      </c>
      <c r="L9" s="26">
        <f>-F9*10000</f>
        <v>2458</v>
      </c>
      <c r="M9" s="26">
        <f>-G9*10000</f>
        <v>2570</v>
      </c>
      <c r="N9" s="26">
        <f t="shared" si="1"/>
        <v>2801</v>
      </c>
      <c r="O9" s="26">
        <f t="shared" si="1"/>
        <v>0</v>
      </c>
      <c r="P9" s="6" t="str">
        <f t="shared" si="2"/>
        <v>YES</v>
      </c>
      <c r="Q9" s="6" t="str">
        <f>IF(K9/J9&lt;=(1+((K$6-J$6)/100*Q$3/100)),"YES","NO")</f>
        <v>YES</v>
      </c>
      <c r="R9" s="6" t="str">
        <f aca="true" t="shared" si="3" ref="R9:R35">IF(L9/K9&lt;=(1+((L$6-K$6)/100*R$3/100)),"YES","NO")</f>
        <v>YES</v>
      </c>
      <c r="S9" s="6" t="str">
        <f aca="true" t="shared" si="4" ref="S9:S35">IF(M9/L9&lt;=(1+((M$6-L$6)/100*S$3/100)),"YES","NO")</f>
        <v>YES</v>
      </c>
      <c r="T9" s="6" t="str">
        <f>IF(N9/M9&lt;=(1+((N$6-M$6)/100*T$3/100)),"YES","NO")</f>
        <v>YES</v>
      </c>
      <c r="U9" s="2">
        <f aca="true" t="shared" si="5" ref="U9:U72">N9*0.0036/C9</f>
        <v>0.10083600000000001</v>
      </c>
      <c r="V9" s="31">
        <f aca="true" t="shared" si="6" ref="V9:V72">C9*1000000000000/(N9*3600)</f>
        <v>9917093.101670038</v>
      </c>
      <c r="W9" s="37" t="str">
        <f aca="true" t="shared" si="7" ref="W9:W72">IF(P9="YES",IF(Q9="YES",IF(R9="YES",IF(S9="YES",IF(T9="YES","PASS","FAIL"),"FAIL"),"FAIL"),"FAIL"),"FAIL")</f>
        <v>PASS</v>
      </c>
    </row>
    <row r="10" spans="1:23" ht="12">
      <c r="A10" s="1" t="s">
        <v>12</v>
      </c>
      <c r="B10" s="1" t="s">
        <v>52</v>
      </c>
      <c r="C10" s="6">
        <v>100</v>
      </c>
      <c r="D10" s="2">
        <v>-0.2219</v>
      </c>
      <c r="E10" s="6">
        <v>-0.2247</v>
      </c>
      <c r="F10" s="6">
        <v>-0.2545</v>
      </c>
      <c r="G10" s="2">
        <v>-0.3077</v>
      </c>
      <c r="H10" s="6">
        <v>-0.4114</v>
      </c>
      <c r="I10" s="6">
        <v>-0.0006</v>
      </c>
      <c r="J10" s="26">
        <f aca="true" t="shared" si="8" ref="J10:J26">-D10*10000</f>
        <v>2219</v>
      </c>
      <c r="K10" s="26">
        <f t="shared" si="0"/>
        <v>2247</v>
      </c>
      <c r="L10" s="26">
        <f t="shared" si="0"/>
        <v>2545</v>
      </c>
      <c r="M10" s="26">
        <f aca="true" t="shared" si="9" ref="M10:M26">-G10*10000</f>
        <v>3076.9999999999995</v>
      </c>
      <c r="N10" s="26">
        <f t="shared" si="1"/>
        <v>4114</v>
      </c>
      <c r="O10" s="26">
        <f t="shared" si="1"/>
        <v>5.999999999999999</v>
      </c>
      <c r="P10" s="6" t="str">
        <f t="shared" si="2"/>
        <v>YES</v>
      </c>
      <c r="Q10" s="6" t="str">
        <f aca="true" t="shared" si="10" ref="Q10:Q26">IF(K10/J10&lt;=(1+((K$6-J$6)/100*Q$3/100)),"YES","NO")</f>
        <v>YES</v>
      </c>
      <c r="R10" s="6" t="str">
        <f t="shared" si="3"/>
        <v>YES</v>
      </c>
      <c r="S10" s="6" t="str">
        <f t="shared" si="4"/>
        <v>NO</v>
      </c>
      <c r="T10" s="6" t="str">
        <f aca="true" t="shared" si="11" ref="T10:T26">IF(N10/M10&lt;=(1+((N$6-M$6)/100*T$3/100)),"YES","NO")</f>
        <v>NO</v>
      </c>
      <c r="U10" s="2">
        <f t="shared" si="5"/>
        <v>0.14810399999999999</v>
      </c>
      <c r="V10" s="31">
        <f t="shared" si="6"/>
        <v>6752012.099605682</v>
      </c>
      <c r="W10" s="37" t="str">
        <f t="shared" si="7"/>
        <v>FAIL</v>
      </c>
    </row>
    <row r="11" spans="1:23" ht="12">
      <c r="A11" s="1" t="s">
        <v>20</v>
      </c>
      <c r="B11" s="1" t="s">
        <v>52</v>
      </c>
      <c r="C11" s="6">
        <v>100</v>
      </c>
      <c r="D11" s="2">
        <v>-0.2114</v>
      </c>
      <c r="E11" s="6">
        <v>-0.2141</v>
      </c>
      <c r="F11" s="6">
        <v>-0.2361</v>
      </c>
      <c r="G11" s="2">
        <v>-0.2694</v>
      </c>
      <c r="H11" s="6">
        <v>-0.3318</v>
      </c>
      <c r="I11" s="6">
        <v>0</v>
      </c>
      <c r="J11" s="26">
        <f t="shared" si="8"/>
        <v>2114</v>
      </c>
      <c r="K11" s="26">
        <f t="shared" si="0"/>
        <v>2141</v>
      </c>
      <c r="L11" s="26">
        <f t="shared" si="0"/>
        <v>2361</v>
      </c>
      <c r="M11" s="26">
        <f t="shared" si="9"/>
        <v>2693.9999999999995</v>
      </c>
      <c r="N11" s="26">
        <f t="shared" si="1"/>
        <v>3318</v>
      </c>
      <c r="O11" s="26">
        <f t="shared" si="1"/>
        <v>0</v>
      </c>
      <c r="P11" s="6" t="str">
        <f t="shared" si="2"/>
        <v>YES</v>
      </c>
      <c r="Q11" s="6" t="str">
        <f t="shared" si="10"/>
        <v>YES</v>
      </c>
      <c r="R11" s="6" t="str">
        <f t="shared" si="3"/>
        <v>YES</v>
      </c>
      <c r="S11" s="6" t="str">
        <f t="shared" si="4"/>
        <v>NO</v>
      </c>
      <c r="T11" s="6" t="str">
        <f t="shared" si="11"/>
        <v>NO</v>
      </c>
      <c r="U11" s="2">
        <f t="shared" si="5"/>
        <v>0.11944799999999998</v>
      </c>
      <c r="V11" s="31">
        <f t="shared" si="6"/>
        <v>8371843.8148817895</v>
      </c>
      <c r="W11" s="37" t="str">
        <f t="shared" si="7"/>
        <v>FAIL</v>
      </c>
    </row>
    <row r="12" spans="1:23" ht="12">
      <c r="A12" s="1" t="s">
        <v>21</v>
      </c>
      <c r="B12" s="1" t="s">
        <v>52</v>
      </c>
      <c r="C12" s="6">
        <v>100</v>
      </c>
      <c r="D12" s="2">
        <v>-0.2273</v>
      </c>
      <c r="E12" s="6">
        <v>-0.2281</v>
      </c>
      <c r="F12" s="6">
        <v>-0.239</v>
      </c>
      <c r="G12" s="2">
        <v>-0.2496</v>
      </c>
      <c r="H12" s="6">
        <v>-0.2655</v>
      </c>
      <c r="I12" s="6">
        <v>0</v>
      </c>
      <c r="J12" s="26">
        <f t="shared" si="8"/>
        <v>2273</v>
      </c>
      <c r="K12" s="26">
        <f t="shared" si="0"/>
        <v>2281</v>
      </c>
      <c r="L12" s="26">
        <f t="shared" si="0"/>
        <v>2390</v>
      </c>
      <c r="M12" s="26">
        <f t="shared" si="9"/>
        <v>2496</v>
      </c>
      <c r="N12" s="26">
        <f t="shared" si="1"/>
        <v>2655</v>
      </c>
      <c r="O12" s="26">
        <f t="shared" si="1"/>
        <v>0</v>
      </c>
      <c r="P12" s="6" t="str">
        <f t="shared" si="2"/>
        <v>YES</v>
      </c>
      <c r="Q12" s="6" t="str">
        <f aca="true" t="shared" si="12" ref="Q12:Q20">IF(K12/J12&lt;=(1+((K$6-J$6)/100*Q$3/100)),"YES","NO")</f>
        <v>YES</v>
      </c>
      <c r="R12" s="6" t="str">
        <f aca="true" t="shared" si="13" ref="R12:R20">IF(L12/K12&lt;=(1+((L$6-K$6)/100*R$3/100)),"YES","NO")</f>
        <v>YES</v>
      </c>
      <c r="S12" s="6" t="str">
        <f aca="true" t="shared" si="14" ref="S12:S20">IF(M12/L12&lt;=(1+((M$6-L$6)/100*S$3/100)),"YES","NO")</f>
        <v>YES</v>
      </c>
      <c r="T12" s="6" t="str">
        <f aca="true" t="shared" si="15" ref="T12:T20">IF(N12/M12&lt;=(1+((N$6-M$6)/100*T$3/100)),"YES","NO")</f>
        <v>YES</v>
      </c>
      <c r="U12" s="2">
        <f t="shared" si="5"/>
        <v>0.09558</v>
      </c>
      <c r="V12" s="31">
        <f t="shared" si="6"/>
        <v>10462439.840970915</v>
      </c>
      <c r="W12" s="37" t="str">
        <f t="shared" si="7"/>
        <v>PASS</v>
      </c>
    </row>
    <row r="13" spans="1:23" ht="12">
      <c r="A13" s="1" t="s">
        <v>22</v>
      </c>
      <c r="B13" s="1" t="s">
        <v>52</v>
      </c>
      <c r="C13" s="6">
        <v>100</v>
      </c>
      <c r="D13" s="2">
        <v>-0.2175</v>
      </c>
      <c r="E13" s="6">
        <v>-0.2215</v>
      </c>
      <c r="F13" s="6">
        <v>-0.2463</v>
      </c>
      <c r="G13" s="2">
        <v>-0.2897</v>
      </c>
      <c r="H13" s="6">
        <v>-0.3792</v>
      </c>
      <c r="I13" s="6">
        <v>-0.0001</v>
      </c>
      <c r="J13" s="26">
        <f t="shared" si="8"/>
        <v>2175</v>
      </c>
      <c r="K13" s="26">
        <f t="shared" si="0"/>
        <v>2215</v>
      </c>
      <c r="L13" s="26">
        <f t="shared" si="0"/>
        <v>2463</v>
      </c>
      <c r="M13" s="26">
        <f t="shared" si="9"/>
        <v>2897</v>
      </c>
      <c r="N13" s="26">
        <f t="shared" si="1"/>
        <v>3792</v>
      </c>
      <c r="O13" s="26">
        <f t="shared" si="1"/>
        <v>1</v>
      </c>
      <c r="P13" s="6" t="str">
        <f t="shared" si="2"/>
        <v>YES</v>
      </c>
      <c r="Q13" s="6" t="str">
        <f t="shared" si="12"/>
        <v>YES</v>
      </c>
      <c r="R13" s="6" t="str">
        <f t="shared" si="13"/>
        <v>YES</v>
      </c>
      <c r="S13" s="6" t="str">
        <f t="shared" si="14"/>
        <v>NO</v>
      </c>
      <c r="T13" s="6" t="str">
        <f t="shared" si="15"/>
        <v>NO</v>
      </c>
      <c r="U13" s="2">
        <f t="shared" si="5"/>
        <v>0.136512</v>
      </c>
      <c r="V13" s="31">
        <f t="shared" si="6"/>
        <v>7325363.338021566</v>
      </c>
      <c r="W13" s="37" t="str">
        <f t="shared" si="7"/>
        <v>FAIL</v>
      </c>
    </row>
    <row r="14" spans="1:23" ht="12">
      <c r="A14" s="1" t="s">
        <v>23</v>
      </c>
      <c r="B14" s="1" t="s">
        <v>52</v>
      </c>
      <c r="C14" s="6">
        <v>100</v>
      </c>
      <c r="D14" s="2">
        <v>-0.2319</v>
      </c>
      <c r="E14" s="6">
        <v>-0.2374</v>
      </c>
      <c r="F14" s="6">
        <v>-0.2499</v>
      </c>
      <c r="G14" s="2">
        <v>-0.259</v>
      </c>
      <c r="H14" s="6">
        <v>-0.2782</v>
      </c>
      <c r="I14" s="6">
        <v>0.0001</v>
      </c>
      <c r="J14" s="26">
        <f t="shared" si="8"/>
        <v>2319</v>
      </c>
      <c r="K14" s="26">
        <f t="shared" si="0"/>
        <v>2374</v>
      </c>
      <c r="L14" s="26">
        <f t="shared" si="0"/>
        <v>2499</v>
      </c>
      <c r="M14" s="26">
        <f t="shared" si="9"/>
        <v>2590</v>
      </c>
      <c r="N14" s="26">
        <f t="shared" si="1"/>
        <v>2782</v>
      </c>
      <c r="O14" s="26">
        <f t="shared" si="1"/>
        <v>-1</v>
      </c>
      <c r="P14" s="6" t="str">
        <f t="shared" si="2"/>
        <v>YES</v>
      </c>
      <c r="Q14" s="6" t="str">
        <f t="shared" si="12"/>
        <v>YES</v>
      </c>
      <c r="R14" s="6" t="str">
        <f t="shared" si="13"/>
        <v>YES</v>
      </c>
      <c r="S14" s="6" t="str">
        <f t="shared" si="14"/>
        <v>YES</v>
      </c>
      <c r="T14" s="6" t="str">
        <f t="shared" si="15"/>
        <v>YES</v>
      </c>
      <c r="U14" s="2">
        <f t="shared" si="5"/>
        <v>0.100152</v>
      </c>
      <c r="V14" s="31">
        <f t="shared" si="6"/>
        <v>9984823.06893522</v>
      </c>
      <c r="W14" s="37" t="str">
        <f t="shared" si="7"/>
        <v>PASS</v>
      </c>
    </row>
    <row r="15" spans="1:23" ht="12">
      <c r="A15" s="1" t="s">
        <v>24</v>
      </c>
      <c r="B15" s="1" t="s">
        <v>52</v>
      </c>
      <c r="C15" s="6">
        <v>100</v>
      </c>
      <c r="D15" s="2">
        <v>-0.2171</v>
      </c>
      <c r="E15" s="6">
        <v>-0.2206</v>
      </c>
      <c r="F15" s="6">
        <v>-0.2462</v>
      </c>
      <c r="G15" s="2">
        <v>-0.2887</v>
      </c>
      <c r="H15" s="6">
        <v>-0.3681</v>
      </c>
      <c r="I15" s="6">
        <v>-0.0001</v>
      </c>
      <c r="J15" s="26">
        <f t="shared" si="8"/>
        <v>2171</v>
      </c>
      <c r="K15" s="26">
        <f aca="true" t="shared" si="16" ref="K15:K29">-E15*10000</f>
        <v>2206</v>
      </c>
      <c r="L15" s="26">
        <f aca="true" t="shared" si="17" ref="L15:L29">-F15*10000</f>
        <v>2462</v>
      </c>
      <c r="M15" s="26">
        <f t="shared" si="9"/>
        <v>2887</v>
      </c>
      <c r="N15" s="26">
        <f aca="true" t="shared" si="18" ref="N15:N29">-H15*10000</f>
        <v>3681</v>
      </c>
      <c r="O15" s="26">
        <f aca="true" t="shared" si="19" ref="O15:O29">-I15*10000</f>
        <v>1</v>
      </c>
      <c r="P15" s="6" t="str">
        <f t="shared" si="2"/>
        <v>YES</v>
      </c>
      <c r="Q15" s="6" t="str">
        <f t="shared" si="12"/>
        <v>YES</v>
      </c>
      <c r="R15" s="6" t="str">
        <f t="shared" si="13"/>
        <v>YES</v>
      </c>
      <c r="S15" s="6" t="str">
        <f t="shared" si="14"/>
        <v>NO</v>
      </c>
      <c r="T15" s="6" t="str">
        <f t="shared" si="15"/>
        <v>NO</v>
      </c>
      <c r="U15" s="2">
        <f t="shared" si="5"/>
        <v>0.132516</v>
      </c>
      <c r="V15" s="31">
        <f t="shared" si="6"/>
        <v>7546258.565003471</v>
      </c>
      <c r="W15" s="37" t="str">
        <f t="shared" si="7"/>
        <v>FAIL</v>
      </c>
    </row>
    <row r="16" spans="1:23" ht="12">
      <c r="A16" s="1" t="s">
        <v>25</v>
      </c>
      <c r="B16" s="1" t="s">
        <v>52</v>
      </c>
      <c r="C16" s="6">
        <v>100</v>
      </c>
      <c r="D16" s="2">
        <v>-0.2224</v>
      </c>
      <c r="E16" s="6">
        <v>-0.2262</v>
      </c>
      <c r="F16" s="6">
        <v>-0.2483</v>
      </c>
      <c r="G16" s="2">
        <v>-0.285</v>
      </c>
      <c r="H16" s="6">
        <v>-0.3525</v>
      </c>
      <c r="I16" s="6">
        <v>-0.0001</v>
      </c>
      <c r="J16" s="26">
        <f t="shared" si="8"/>
        <v>2224</v>
      </c>
      <c r="K16" s="26">
        <f t="shared" si="16"/>
        <v>2262</v>
      </c>
      <c r="L16" s="26">
        <f t="shared" si="17"/>
        <v>2483</v>
      </c>
      <c r="M16" s="26">
        <f t="shared" si="9"/>
        <v>2849.9999999999995</v>
      </c>
      <c r="N16" s="26">
        <f t="shared" si="18"/>
        <v>3525</v>
      </c>
      <c r="O16" s="26">
        <f t="shared" si="19"/>
        <v>1</v>
      </c>
      <c r="P16" s="6" t="str">
        <f t="shared" si="2"/>
        <v>YES</v>
      </c>
      <c r="Q16" s="6" t="str">
        <f t="shared" si="12"/>
        <v>YES</v>
      </c>
      <c r="R16" s="6" t="str">
        <f t="shared" si="13"/>
        <v>YES</v>
      </c>
      <c r="S16" s="6" t="str">
        <f t="shared" si="14"/>
        <v>NO</v>
      </c>
      <c r="T16" s="6" t="str">
        <f t="shared" si="15"/>
        <v>NO</v>
      </c>
      <c r="U16" s="2">
        <f t="shared" si="5"/>
        <v>0.12689999999999999</v>
      </c>
      <c r="V16" s="31">
        <f t="shared" si="6"/>
        <v>7880220.646178093</v>
      </c>
      <c r="W16" s="37" t="str">
        <f t="shared" si="7"/>
        <v>FAIL</v>
      </c>
    </row>
    <row r="17" spans="1:23" ht="12">
      <c r="A17" s="1" t="s">
        <v>26</v>
      </c>
      <c r="B17" s="1" t="s">
        <v>52</v>
      </c>
      <c r="C17" s="6">
        <v>100</v>
      </c>
      <c r="D17" s="2">
        <v>-0.209</v>
      </c>
      <c r="E17" s="6">
        <v>-0.2136</v>
      </c>
      <c r="F17" s="6">
        <v>-0.2288</v>
      </c>
      <c r="G17" s="2">
        <v>-0.2398</v>
      </c>
      <c r="H17" s="6">
        <v>-0.2588</v>
      </c>
      <c r="I17" s="6">
        <v>-0.0003</v>
      </c>
      <c r="J17" s="26">
        <f t="shared" si="8"/>
        <v>2090</v>
      </c>
      <c r="K17" s="26">
        <f t="shared" si="16"/>
        <v>2136</v>
      </c>
      <c r="L17" s="26">
        <f t="shared" si="17"/>
        <v>2288</v>
      </c>
      <c r="M17" s="26">
        <f t="shared" si="9"/>
        <v>2398</v>
      </c>
      <c r="N17" s="26">
        <f t="shared" si="18"/>
        <v>2587.9999999999995</v>
      </c>
      <c r="O17" s="26">
        <f t="shared" si="19"/>
        <v>2.9999999999999996</v>
      </c>
      <c r="P17" s="6" t="str">
        <f t="shared" si="2"/>
        <v>YES</v>
      </c>
      <c r="Q17" s="6" t="str">
        <f t="shared" si="12"/>
        <v>YES</v>
      </c>
      <c r="R17" s="6" t="str">
        <f t="shared" si="13"/>
        <v>YES</v>
      </c>
      <c r="S17" s="6" t="str">
        <f t="shared" si="14"/>
        <v>YES</v>
      </c>
      <c r="T17" s="6" t="str">
        <f t="shared" si="15"/>
        <v>YES</v>
      </c>
      <c r="U17" s="2">
        <f t="shared" si="5"/>
        <v>0.09316799999999999</v>
      </c>
      <c r="V17" s="31">
        <f t="shared" si="6"/>
        <v>10733298.986776577</v>
      </c>
      <c r="W17" s="37" t="str">
        <f t="shared" si="7"/>
        <v>PASS</v>
      </c>
    </row>
    <row r="18" spans="1:23" ht="12">
      <c r="A18" s="1" t="s">
        <v>27</v>
      </c>
      <c r="B18" s="1" t="s">
        <v>52</v>
      </c>
      <c r="C18" s="6">
        <v>100</v>
      </c>
      <c r="D18" s="2">
        <v>-0.2173</v>
      </c>
      <c r="E18" s="6">
        <v>-0.2209</v>
      </c>
      <c r="F18" s="6">
        <v>-0.251</v>
      </c>
      <c r="G18" s="2">
        <v>-0.307</v>
      </c>
      <c r="H18" s="6">
        <v>-0.4225</v>
      </c>
      <c r="I18" s="6">
        <v>-0.0017</v>
      </c>
      <c r="J18" s="26">
        <f t="shared" si="8"/>
        <v>2173</v>
      </c>
      <c r="K18" s="26">
        <f t="shared" si="16"/>
        <v>2209</v>
      </c>
      <c r="L18" s="26">
        <f t="shared" si="17"/>
        <v>2510</v>
      </c>
      <c r="M18" s="26">
        <f t="shared" si="9"/>
        <v>3070</v>
      </c>
      <c r="N18" s="26">
        <f t="shared" si="18"/>
        <v>4225</v>
      </c>
      <c r="O18" s="26">
        <f t="shared" si="19"/>
        <v>17</v>
      </c>
      <c r="P18" s="6" t="str">
        <f t="shared" si="2"/>
        <v>NO</v>
      </c>
      <c r="Q18" s="6" t="str">
        <f t="shared" si="12"/>
        <v>YES</v>
      </c>
      <c r="R18" s="6" t="str">
        <f t="shared" si="13"/>
        <v>YES</v>
      </c>
      <c r="S18" s="6" t="str">
        <f t="shared" si="14"/>
        <v>NO</v>
      </c>
      <c r="T18" s="6" t="str">
        <f t="shared" si="15"/>
        <v>NO</v>
      </c>
      <c r="U18" s="2">
        <f t="shared" si="5"/>
        <v>0.15209999999999999</v>
      </c>
      <c r="V18" s="31">
        <f t="shared" si="6"/>
        <v>6574621.959237344</v>
      </c>
      <c r="W18" s="37" t="str">
        <f t="shared" si="7"/>
        <v>FAIL</v>
      </c>
    </row>
    <row r="19" spans="1:23" ht="12">
      <c r="A19" s="1" t="s">
        <v>28</v>
      </c>
      <c r="B19" s="1" t="s">
        <v>52</v>
      </c>
      <c r="C19" s="6">
        <v>100</v>
      </c>
      <c r="D19" s="2">
        <v>-0.2081</v>
      </c>
      <c r="E19" s="6">
        <v>-0.2176</v>
      </c>
      <c r="F19" s="6">
        <v>-0.2336</v>
      </c>
      <c r="G19" s="2">
        <v>-0.2431</v>
      </c>
      <c r="H19" s="6">
        <v>-0.2741</v>
      </c>
      <c r="I19" s="6">
        <v>0.0001</v>
      </c>
      <c r="J19" s="26">
        <f t="shared" si="8"/>
        <v>2081</v>
      </c>
      <c r="K19" s="26">
        <f t="shared" si="16"/>
        <v>2176</v>
      </c>
      <c r="L19" s="26">
        <f t="shared" si="17"/>
        <v>2336</v>
      </c>
      <c r="M19" s="26">
        <f t="shared" si="9"/>
        <v>2431</v>
      </c>
      <c r="N19" s="26">
        <f t="shared" si="18"/>
        <v>2741</v>
      </c>
      <c r="O19" s="26">
        <f t="shared" si="19"/>
        <v>-1</v>
      </c>
      <c r="P19" s="6" t="str">
        <f t="shared" si="2"/>
        <v>YES</v>
      </c>
      <c r="Q19" s="6" t="str">
        <f t="shared" si="12"/>
        <v>YES</v>
      </c>
      <c r="R19" s="6" t="str">
        <f t="shared" si="13"/>
        <v>YES</v>
      </c>
      <c r="S19" s="6" t="str">
        <f t="shared" si="14"/>
        <v>YES</v>
      </c>
      <c r="T19" s="6" t="str">
        <f t="shared" si="15"/>
        <v>NO</v>
      </c>
      <c r="U19" s="2">
        <f t="shared" si="5"/>
        <v>0.098676</v>
      </c>
      <c r="V19" s="31">
        <f t="shared" si="6"/>
        <v>10134176.496817868</v>
      </c>
      <c r="W19" s="37" t="str">
        <f t="shared" si="7"/>
        <v>FAIL</v>
      </c>
    </row>
    <row r="20" spans="1:23" ht="12">
      <c r="A20" s="1" t="s">
        <v>29</v>
      </c>
      <c r="B20" s="1" t="s">
        <v>52</v>
      </c>
      <c r="C20" s="6">
        <v>100</v>
      </c>
      <c r="D20" s="2">
        <v>-0.2198</v>
      </c>
      <c r="E20" s="6">
        <v>-0.2283</v>
      </c>
      <c r="F20" s="6">
        <v>-0.2357</v>
      </c>
      <c r="G20" s="2">
        <v>-0.2431</v>
      </c>
      <c r="H20" s="6">
        <v>-0.2611</v>
      </c>
      <c r="I20" s="6">
        <v>0.0001</v>
      </c>
      <c r="J20" s="26">
        <f t="shared" si="8"/>
        <v>2198</v>
      </c>
      <c r="K20" s="26">
        <f t="shared" si="16"/>
        <v>2283</v>
      </c>
      <c r="L20" s="26">
        <f t="shared" si="17"/>
        <v>2357</v>
      </c>
      <c r="M20" s="26">
        <f t="shared" si="9"/>
        <v>2431</v>
      </c>
      <c r="N20" s="26">
        <f t="shared" si="18"/>
        <v>2611</v>
      </c>
      <c r="O20" s="26">
        <f t="shared" si="19"/>
        <v>-1</v>
      </c>
      <c r="P20" s="6" t="str">
        <f t="shared" si="2"/>
        <v>YES</v>
      </c>
      <c r="Q20" s="6" t="str">
        <f t="shared" si="12"/>
        <v>YES</v>
      </c>
      <c r="R20" s="6" t="str">
        <f t="shared" si="13"/>
        <v>YES</v>
      </c>
      <c r="S20" s="6" t="str">
        <f t="shared" si="14"/>
        <v>YES</v>
      </c>
      <c r="T20" s="6" t="str">
        <f t="shared" si="15"/>
        <v>YES</v>
      </c>
      <c r="U20" s="2">
        <f t="shared" si="5"/>
        <v>0.093996</v>
      </c>
      <c r="V20" s="31">
        <f t="shared" si="6"/>
        <v>10638750.585131282</v>
      </c>
      <c r="W20" s="37" t="str">
        <f t="shared" si="7"/>
        <v>PASS</v>
      </c>
    </row>
    <row r="21" spans="1:23" ht="12">
      <c r="A21" s="1" t="s">
        <v>30</v>
      </c>
      <c r="B21" s="1" t="s">
        <v>52</v>
      </c>
      <c r="C21" s="6">
        <v>100</v>
      </c>
      <c r="D21" s="2">
        <v>-0.2353</v>
      </c>
      <c r="E21" s="6">
        <v>-0.2466</v>
      </c>
      <c r="F21" s="6">
        <v>-0.2613</v>
      </c>
      <c r="G21" s="2">
        <v>-0.2802</v>
      </c>
      <c r="H21" s="6">
        <v>-0.3168</v>
      </c>
      <c r="I21" s="6">
        <v>-0.0001</v>
      </c>
      <c r="J21" s="26">
        <f t="shared" si="8"/>
        <v>2353</v>
      </c>
      <c r="K21" s="26">
        <f t="shared" si="16"/>
        <v>2466</v>
      </c>
      <c r="L21" s="26">
        <f t="shared" si="17"/>
        <v>2612.9999999999995</v>
      </c>
      <c r="M21" s="26">
        <f t="shared" si="9"/>
        <v>2802</v>
      </c>
      <c r="N21" s="26">
        <f t="shared" si="18"/>
        <v>3168.0000000000005</v>
      </c>
      <c r="O21" s="26">
        <f t="shared" si="19"/>
        <v>1</v>
      </c>
      <c r="P21" s="6" t="str">
        <f t="shared" si="2"/>
        <v>YES</v>
      </c>
      <c r="Q21" s="6" t="str">
        <f t="shared" si="10"/>
        <v>YES</v>
      </c>
      <c r="R21" s="6" t="str">
        <f t="shared" si="3"/>
        <v>YES</v>
      </c>
      <c r="S21" s="6" t="str">
        <f t="shared" si="4"/>
        <v>YES</v>
      </c>
      <c r="T21" s="6" t="str">
        <f t="shared" si="11"/>
        <v>NO</v>
      </c>
      <c r="U21" s="2">
        <f t="shared" si="5"/>
        <v>0.11404800000000001</v>
      </c>
      <c r="V21" s="31">
        <f t="shared" si="6"/>
        <v>8768237.9349046</v>
      </c>
      <c r="W21" s="37" t="str">
        <f t="shared" si="7"/>
        <v>FAIL</v>
      </c>
    </row>
    <row r="22" spans="1:23" ht="12">
      <c r="A22" s="1" t="s">
        <v>31</v>
      </c>
      <c r="B22" s="1" t="s">
        <v>52</v>
      </c>
      <c r="C22" s="6">
        <v>100</v>
      </c>
      <c r="D22" s="2">
        <v>-0.1761</v>
      </c>
      <c r="E22" s="6">
        <v>-0.2173</v>
      </c>
      <c r="F22" s="6">
        <v>-0.2275</v>
      </c>
      <c r="G22" s="2">
        <v>-0.2315</v>
      </c>
      <c r="H22" s="6">
        <v>-0.2366</v>
      </c>
      <c r="I22" s="6">
        <v>0</v>
      </c>
      <c r="J22" s="26">
        <f t="shared" si="8"/>
        <v>1761</v>
      </c>
      <c r="K22" s="26">
        <f t="shared" si="16"/>
        <v>2173</v>
      </c>
      <c r="L22" s="26">
        <f t="shared" si="17"/>
        <v>2275</v>
      </c>
      <c r="M22" s="26">
        <f t="shared" si="9"/>
        <v>2315</v>
      </c>
      <c r="N22" s="26">
        <f t="shared" si="18"/>
        <v>2366</v>
      </c>
      <c r="O22" s="26">
        <f t="shared" si="19"/>
        <v>0</v>
      </c>
      <c r="P22" s="6" t="str">
        <f t="shared" si="2"/>
        <v>YES</v>
      </c>
      <c r="Q22" s="6" t="str">
        <f t="shared" si="10"/>
        <v>NO</v>
      </c>
      <c r="R22" s="6" t="str">
        <f t="shared" si="3"/>
        <v>YES</v>
      </c>
      <c r="S22" s="6" t="str">
        <f t="shared" si="4"/>
        <v>YES</v>
      </c>
      <c r="T22" s="6" t="str">
        <f t="shared" si="11"/>
        <v>YES</v>
      </c>
      <c r="U22" s="2">
        <f t="shared" si="5"/>
        <v>0.085176</v>
      </c>
      <c r="V22" s="31">
        <f t="shared" si="6"/>
        <v>11740396.35578097</v>
      </c>
      <c r="W22" s="37" t="str">
        <f t="shared" si="7"/>
        <v>FAIL</v>
      </c>
    </row>
    <row r="23" spans="1:23" ht="12">
      <c r="A23" s="1" t="s">
        <v>32</v>
      </c>
      <c r="B23" s="1" t="s">
        <v>52</v>
      </c>
      <c r="C23" s="6">
        <v>100</v>
      </c>
      <c r="D23" s="2">
        <v>-0.2171</v>
      </c>
      <c r="E23" s="6">
        <v>-0.2238</v>
      </c>
      <c r="F23" s="6">
        <v>-0.2357</v>
      </c>
      <c r="G23" s="2">
        <v>-0.2403</v>
      </c>
      <c r="H23" s="6">
        <v>-0.2537</v>
      </c>
      <c r="I23" s="6">
        <v>-0.0001</v>
      </c>
      <c r="J23" s="26">
        <f t="shared" si="8"/>
        <v>2171</v>
      </c>
      <c r="K23" s="26">
        <f t="shared" si="16"/>
        <v>2238</v>
      </c>
      <c r="L23" s="26">
        <f t="shared" si="17"/>
        <v>2357</v>
      </c>
      <c r="M23" s="26">
        <f t="shared" si="9"/>
        <v>2403</v>
      </c>
      <c r="N23" s="26">
        <f t="shared" si="18"/>
        <v>2537</v>
      </c>
      <c r="O23" s="26">
        <f t="shared" si="19"/>
        <v>1</v>
      </c>
      <c r="P23" s="6" t="str">
        <f t="shared" si="2"/>
        <v>YES</v>
      </c>
      <c r="Q23" s="6" t="str">
        <f t="shared" si="10"/>
        <v>YES</v>
      </c>
      <c r="R23" s="6" t="str">
        <f t="shared" si="3"/>
        <v>YES</v>
      </c>
      <c r="S23" s="6" t="str">
        <f t="shared" si="4"/>
        <v>YES</v>
      </c>
      <c r="T23" s="6" t="str">
        <f t="shared" si="11"/>
        <v>YES</v>
      </c>
      <c r="U23" s="2">
        <f t="shared" si="5"/>
        <v>0.09133200000000001</v>
      </c>
      <c r="V23" s="31">
        <f t="shared" si="6"/>
        <v>10949064.949853282</v>
      </c>
      <c r="W23" s="37" t="str">
        <f t="shared" si="7"/>
        <v>PASS</v>
      </c>
    </row>
    <row r="24" spans="1:23" ht="12">
      <c r="A24" s="1" t="s">
        <v>33</v>
      </c>
      <c r="B24" s="1" t="s">
        <v>52</v>
      </c>
      <c r="C24" s="6">
        <v>100</v>
      </c>
      <c r="D24" s="2">
        <v>-0.2213</v>
      </c>
      <c r="E24" s="6">
        <v>-0.2317</v>
      </c>
      <c r="F24" s="6">
        <v>-0.2347</v>
      </c>
      <c r="G24" s="2">
        <v>-0.2369</v>
      </c>
      <c r="H24" s="6">
        <v>-0.2447</v>
      </c>
      <c r="I24" s="6">
        <v>-0.0002</v>
      </c>
      <c r="J24" s="26">
        <f t="shared" si="8"/>
        <v>2213</v>
      </c>
      <c r="K24" s="26">
        <f t="shared" si="16"/>
        <v>2317</v>
      </c>
      <c r="L24" s="26">
        <f t="shared" si="17"/>
        <v>2347</v>
      </c>
      <c r="M24" s="26">
        <f t="shared" si="9"/>
        <v>2369</v>
      </c>
      <c r="N24" s="26">
        <f t="shared" si="18"/>
        <v>2447</v>
      </c>
      <c r="O24" s="26">
        <f t="shared" si="19"/>
        <v>2</v>
      </c>
      <c r="P24" s="6" t="str">
        <f t="shared" si="2"/>
        <v>YES</v>
      </c>
      <c r="Q24" s="6" t="str">
        <f t="shared" si="10"/>
        <v>YES</v>
      </c>
      <c r="R24" s="6" t="str">
        <f t="shared" si="3"/>
        <v>YES</v>
      </c>
      <c r="S24" s="6" t="str">
        <f t="shared" si="4"/>
        <v>YES</v>
      </c>
      <c r="T24" s="6" t="str">
        <f t="shared" si="11"/>
        <v>YES</v>
      </c>
      <c r="U24" s="2">
        <f t="shared" si="5"/>
        <v>0.088092</v>
      </c>
      <c r="V24" s="31">
        <f t="shared" si="6"/>
        <v>11351768.605548745</v>
      </c>
      <c r="W24" s="37" t="str">
        <f t="shared" si="7"/>
        <v>PASS</v>
      </c>
    </row>
    <row r="25" spans="1:23" ht="12">
      <c r="A25" s="1" t="s">
        <v>34</v>
      </c>
      <c r="B25" s="1" t="s">
        <v>52</v>
      </c>
      <c r="C25" s="6">
        <v>100</v>
      </c>
      <c r="D25" s="2">
        <v>-0.1699</v>
      </c>
      <c r="E25" s="6">
        <v>-0.2219</v>
      </c>
      <c r="F25" s="6">
        <v>-0.2372</v>
      </c>
      <c r="G25" s="2">
        <v>-0.2402</v>
      </c>
      <c r="H25" s="6">
        <v>-0.2453</v>
      </c>
      <c r="I25" s="6">
        <v>0</v>
      </c>
      <c r="J25" s="26">
        <f t="shared" si="8"/>
        <v>1699</v>
      </c>
      <c r="K25" s="26">
        <f t="shared" si="16"/>
        <v>2219</v>
      </c>
      <c r="L25" s="26">
        <f t="shared" si="17"/>
        <v>2372</v>
      </c>
      <c r="M25" s="26">
        <f t="shared" si="9"/>
        <v>2402</v>
      </c>
      <c r="N25" s="26">
        <f t="shared" si="18"/>
        <v>2453</v>
      </c>
      <c r="O25" s="26">
        <f t="shared" si="19"/>
        <v>0</v>
      </c>
      <c r="P25" s="6" t="str">
        <f t="shared" si="2"/>
        <v>YES</v>
      </c>
      <c r="Q25" s="6" t="str">
        <f t="shared" si="10"/>
        <v>NO</v>
      </c>
      <c r="R25" s="6" t="str">
        <f t="shared" si="3"/>
        <v>YES</v>
      </c>
      <c r="S25" s="6" t="str">
        <f t="shared" si="4"/>
        <v>YES</v>
      </c>
      <c r="T25" s="6" t="str">
        <f t="shared" si="11"/>
        <v>YES</v>
      </c>
      <c r="U25" s="2">
        <f t="shared" si="5"/>
        <v>0.088308</v>
      </c>
      <c r="V25" s="31">
        <f t="shared" si="6"/>
        <v>11324002.35539249</v>
      </c>
      <c r="W25" s="37" t="str">
        <f t="shared" si="7"/>
        <v>FAIL</v>
      </c>
    </row>
    <row r="26" spans="1:23" ht="12">
      <c r="A26" s="1" t="s">
        <v>35</v>
      </c>
      <c r="B26" s="1" t="s">
        <v>52</v>
      </c>
      <c r="C26" s="6">
        <v>100</v>
      </c>
      <c r="D26" s="2">
        <v>-0.2245</v>
      </c>
      <c r="E26" s="6">
        <v>-0.2339</v>
      </c>
      <c r="F26" s="6">
        <v>-0.2356</v>
      </c>
      <c r="G26" s="2">
        <v>-0.2403</v>
      </c>
      <c r="H26" s="6">
        <v>-0.246</v>
      </c>
      <c r="I26" s="6">
        <v>-0.0003</v>
      </c>
      <c r="J26" s="26">
        <f t="shared" si="8"/>
        <v>2245</v>
      </c>
      <c r="K26" s="26">
        <f t="shared" si="16"/>
        <v>2339</v>
      </c>
      <c r="L26" s="26">
        <f t="shared" si="17"/>
        <v>2356</v>
      </c>
      <c r="M26" s="26">
        <f t="shared" si="9"/>
        <v>2403</v>
      </c>
      <c r="N26" s="26">
        <f t="shared" si="18"/>
        <v>2460</v>
      </c>
      <c r="O26" s="26">
        <f t="shared" si="19"/>
        <v>2.9999999999999996</v>
      </c>
      <c r="P26" s="6" t="str">
        <f t="shared" si="2"/>
        <v>YES</v>
      </c>
      <c r="Q26" s="6" t="str">
        <f t="shared" si="10"/>
        <v>YES</v>
      </c>
      <c r="R26" s="6" t="str">
        <f t="shared" si="3"/>
        <v>YES</v>
      </c>
      <c r="S26" s="6" t="str">
        <f t="shared" si="4"/>
        <v>YES</v>
      </c>
      <c r="T26" s="6" t="str">
        <f t="shared" si="11"/>
        <v>YES</v>
      </c>
      <c r="U26" s="2">
        <f t="shared" si="5"/>
        <v>0.08856</v>
      </c>
      <c r="V26" s="31">
        <f t="shared" si="6"/>
        <v>11291779.58446251</v>
      </c>
      <c r="W26" s="37" t="str">
        <f t="shared" si="7"/>
        <v>PASS</v>
      </c>
    </row>
    <row r="27" spans="1:23" ht="12">
      <c r="A27" s="1" t="s">
        <v>24</v>
      </c>
      <c r="B27" s="1" t="s">
        <v>37</v>
      </c>
      <c r="C27" s="6">
        <v>100</v>
      </c>
      <c r="D27" s="2">
        <v>-0.2008</v>
      </c>
      <c r="E27" s="2">
        <v>-0.21</v>
      </c>
      <c r="F27" s="2">
        <v>-0.2136</v>
      </c>
      <c r="G27" s="2">
        <v>-0.2192</v>
      </c>
      <c r="H27" s="2">
        <v>-0.2354</v>
      </c>
      <c r="I27" s="6">
        <v>-0.0001</v>
      </c>
      <c r="J27" s="26">
        <f aca="true" t="shared" si="20" ref="J27:J35">-D27*10000</f>
        <v>2008</v>
      </c>
      <c r="K27" s="26">
        <f t="shared" si="16"/>
        <v>2100</v>
      </c>
      <c r="L27" s="26">
        <f t="shared" si="17"/>
        <v>2136</v>
      </c>
      <c r="M27" s="26">
        <f aca="true" t="shared" si="21" ref="M27:M35">-G27*10000</f>
        <v>2192</v>
      </c>
      <c r="N27" s="26">
        <f t="shared" si="18"/>
        <v>2354</v>
      </c>
      <c r="O27" s="26">
        <f t="shared" si="19"/>
        <v>1</v>
      </c>
      <c r="P27" s="6" t="str">
        <f t="shared" si="2"/>
        <v>YES</v>
      </c>
      <c r="Q27" s="6" t="str">
        <f aca="true" t="shared" si="22" ref="Q27:Q35">IF(K27/J27&lt;=(1+((K$6-J$6)/100*Q$3/100)),"YES","NO")</f>
        <v>YES</v>
      </c>
      <c r="R27" s="6" t="str">
        <f t="shared" si="3"/>
        <v>YES</v>
      </c>
      <c r="S27" s="6" t="str">
        <f t="shared" si="4"/>
        <v>YES</v>
      </c>
      <c r="T27" s="6" t="str">
        <f aca="true" t="shared" si="23" ref="T27:T35">IF(N27/M27&lt;=(1+((N$6-M$6)/100*T$3/100)),"YES","NO")</f>
        <v>YES</v>
      </c>
      <c r="U27" s="2">
        <f t="shared" si="5"/>
        <v>0.08474399999999999</v>
      </c>
      <c r="V27" s="31">
        <f t="shared" si="6"/>
        <v>11800245.445105258</v>
      </c>
      <c r="W27" s="37" t="str">
        <f t="shared" si="7"/>
        <v>PASS</v>
      </c>
    </row>
    <row r="28" spans="1:23" ht="12">
      <c r="A28" s="1" t="s">
        <v>38</v>
      </c>
      <c r="B28" s="1" t="s">
        <v>39</v>
      </c>
      <c r="C28" s="6">
        <v>100</v>
      </c>
      <c r="D28" s="2">
        <v>-0.2135</v>
      </c>
      <c r="E28" s="2">
        <v>-0.2245</v>
      </c>
      <c r="F28" s="2">
        <v>-0.2291</v>
      </c>
      <c r="G28" s="2">
        <v>-0.2356</v>
      </c>
      <c r="H28" s="2">
        <v>-0.2455</v>
      </c>
      <c r="I28" s="2">
        <v>-0.0004</v>
      </c>
      <c r="J28" s="26">
        <f t="shared" si="20"/>
        <v>2135</v>
      </c>
      <c r="K28" s="26">
        <f t="shared" si="16"/>
        <v>2245</v>
      </c>
      <c r="L28" s="26">
        <f t="shared" si="17"/>
        <v>2291</v>
      </c>
      <c r="M28" s="26">
        <f t="shared" si="21"/>
        <v>2356</v>
      </c>
      <c r="N28" s="26">
        <f t="shared" si="18"/>
        <v>2455</v>
      </c>
      <c r="O28" s="26">
        <f t="shared" si="19"/>
        <v>4</v>
      </c>
      <c r="P28" s="6" t="str">
        <f t="shared" si="2"/>
        <v>YES</v>
      </c>
      <c r="Q28" s="6" t="str">
        <f t="shared" si="22"/>
        <v>YES</v>
      </c>
      <c r="R28" s="6" t="str">
        <f t="shared" si="3"/>
        <v>YES</v>
      </c>
      <c r="S28" s="6" t="str">
        <f t="shared" si="4"/>
        <v>YES</v>
      </c>
      <c r="T28" s="6" t="str">
        <f t="shared" si="23"/>
        <v>YES</v>
      </c>
      <c r="U28" s="2">
        <f t="shared" si="5"/>
        <v>0.08837999999999999</v>
      </c>
      <c r="V28" s="31">
        <f t="shared" si="6"/>
        <v>11314777.098891152</v>
      </c>
      <c r="W28" s="37" t="str">
        <f t="shared" si="7"/>
        <v>PASS</v>
      </c>
    </row>
    <row r="29" spans="1:23" ht="12">
      <c r="A29" s="1" t="s">
        <v>40</v>
      </c>
      <c r="B29" s="1" t="s">
        <v>39</v>
      </c>
      <c r="C29" s="6">
        <v>100</v>
      </c>
      <c r="D29" s="2">
        <v>-0.2203</v>
      </c>
      <c r="E29" s="2">
        <v>-0.2321</v>
      </c>
      <c r="F29" s="2">
        <v>-0.237</v>
      </c>
      <c r="G29" s="2">
        <v>-0.2424</v>
      </c>
      <c r="H29" s="2">
        <v>-0.2527</v>
      </c>
      <c r="I29" s="2">
        <v>-0.0006</v>
      </c>
      <c r="J29" s="26">
        <f t="shared" si="20"/>
        <v>2203</v>
      </c>
      <c r="K29" s="26">
        <f t="shared" si="16"/>
        <v>2321</v>
      </c>
      <c r="L29" s="26">
        <f t="shared" si="17"/>
        <v>2370</v>
      </c>
      <c r="M29" s="26">
        <f t="shared" si="21"/>
        <v>2424</v>
      </c>
      <c r="N29" s="26">
        <f t="shared" si="18"/>
        <v>2527</v>
      </c>
      <c r="O29" s="26">
        <f t="shared" si="19"/>
        <v>5.999999999999999</v>
      </c>
      <c r="P29" s="6" t="str">
        <f t="shared" si="2"/>
        <v>YES</v>
      </c>
      <c r="Q29" s="6" t="str">
        <f t="shared" si="22"/>
        <v>YES</v>
      </c>
      <c r="R29" s="6" t="str">
        <f t="shared" si="3"/>
        <v>YES</v>
      </c>
      <c r="S29" s="6" t="str">
        <f t="shared" si="4"/>
        <v>YES</v>
      </c>
      <c r="T29" s="6" t="str">
        <f t="shared" si="23"/>
        <v>YES</v>
      </c>
      <c r="U29" s="2">
        <f t="shared" si="5"/>
        <v>0.090972</v>
      </c>
      <c r="V29" s="31">
        <f t="shared" si="6"/>
        <v>10992393.263861408</v>
      </c>
      <c r="W29" s="37" t="str">
        <f t="shared" si="7"/>
        <v>PASS</v>
      </c>
    </row>
    <row r="30" spans="1:23" ht="12">
      <c r="A30" s="1" t="s">
        <v>41</v>
      </c>
      <c r="B30" s="1" t="s">
        <v>39</v>
      </c>
      <c r="C30" s="6">
        <v>100</v>
      </c>
      <c r="D30" s="2">
        <v>-0.2164</v>
      </c>
      <c r="E30" s="2">
        <v>-0.2293</v>
      </c>
      <c r="F30" s="2">
        <v>-0.234</v>
      </c>
      <c r="G30" s="2">
        <v>-0.2394</v>
      </c>
      <c r="H30" s="2">
        <v>-0.2487</v>
      </c>
      <c r="I30" s="2">
        <v>-0.0004</v>
      </c>
      <c r="J30" s="26">
        <f t="shared" si="20"/>
        <v>2164</v>
      </c>
      <c r="K30" s="26">
        <f aca="true" t="shared" si="24" ref="K30:L35">-E30*10000</f>
        <v>2293</v>
      </c>
      <c r="L30" s="26">
        <f t="shared" si="24"/>
        <v>2340</v>
      </c>
      <c r="M30" s="26">
        <f t="shared" si="21"/>
        <v>2394</v>
      </c>
      <c r="N30" s="26">
        <f aca="true" t="shared" si="25" ref="N30:O35">-H30*10000</f>
        <v>2487</v>
      </c>
      <c r="O30" s="26">
        <f t="shared" si="25"/>
        <v>4</v>
      </c>
      <c r="P30" s="6" t="str">
        <f t="shared" si="2"/>
        <v>YES</v>
      </c>
      <c r="Q30" s="6" t="str">
        <f t="shared" si="22"/>
        <v>YES</v>
      </c>
      <c r="R30" s="6" t="str">
        <f t="shared" si="3"/>
        <v>YES</v>
      </c>
      <c r="S30" s="6" t="str">
        <f t="shared" si="4"/>
        <v>YES</v>
      </c>
      <c r="T30" s="6" t="str">
        <f t="shared" si="23"/>
        <v>YES</v>
      </c>
      <c r="U30" s="2">
        <f t="shared" si="5"/>
        <v>0.08953199999999999</v>
      </c>
      <c r="V30" s="31">
        <f t="shared" si="6"/>
        <v>11169190.903810928</v>
      </c>
      <c r="W30" s="37" t="str">
        <f t="shared" si="7"/>
        <v>PASS</v>
      </c>
    </row>
    <row r="31" spans="1:23" ht="12">
      <c r="A31" s="1" t="s">
        <v>44</v>
      </c>
      <c r="B31" s="1" t="s">
        <v>39</v>
      </c>
      <c r="C31" s="6">
        <v>100</v>
      </c>
      <c r="D31" s="2">
        <v>-0.207</v>
      </c>
      <c r="E31" s="2">
        <v>-0.2188</v>
      </c>
      <c r="F31" s="2">
        <v>-0.2232</v>
      </c>
      <c r="G31" s="2">
        <v>-0.2292</v>
      </c>
      <c r="H31" s="2">
        <v>-0.2393</v>
      </c>
      <c r="I31" s="2">
        <v>0</v>
      </c>
      <c r="J31" s="26">
        <f t="shared" si="20"/>
        <v>2070</v>
      </c>
      <c r="K31" s="26">
        <f t="shared" si="24"/>
        <v>2188</v>
      </c>
      <c r="L31" s="26">
        <f t="shared" si="24"/>
        <v>2232</v>
      </c>
      <c r="M31" s="26">
        <f t="shared" si="21"/>
        <v>2292</v>
      </c>
      <c r="N31" s="26">
        <f t="shared" si="25"/>
        <v>2393</v>
      </c>
      <c r="O31" s="26">
        <f t="shared" si="25"/>
        <v>0</v>
      </c>
      <c r="P31" s="6" t="str">
        <f t="shared" si="2"/>
        <v>YES</v>
      </c>
      <c r="Q31" s="6" t="str">
        <f t="shared" si="22"/>
        <v>YES</v>
      </c>
      <c r="R31" s="6" t="str">
        <f t="shared" si="3"/>
        <v>YES</v>
      </c>
      <c r="S31" s="6" t="str">
        <f t="shared" si="4"/>
        <v>YES</v>
      </c>
      <c r="T31" s="6" t="str">
        <f t="shared" si="23"/>
        <v>YES</v>
      </c>
      <c r="U31" s="2">
        <f t="shared" si="5"/>
        <v>0.08614799999999999</v>
      </c>
      <c r="V31" s="31">
        <f t="shared" si="6"/>
        <v>11607930.538143659</v>
      </c>
      <c r="W31" s="37" t="str">
        <f t="shared" si="7"/>
        <v>PASS</v>
      </c>
    </row>
    <row r="32" spans="1:23" ht="12">
      <c r="A32" s="1" t="s">
        <v>45</v>
      </c>
      <c r="B32" s="1" t="s">
        <v>39</v>
      </c>
      <c r="C32" s="6">
        <v>100</v>
      </c>
      <c r="D32" s="2">
        <v>-0.2124</v>
      </c>
      <c r="E32" s="2">
        <v>-0.2238</v>
      </c>
      <c r="F32" s="2">
        <v>-0.229</v>
      </c>
      <c r="G32" s="2">
        <v>-0.235</v>
      </c>
      <c r="H32" s="2">
        <v>-0.2455</v>
      </c>
      <c r="I32" s="2">
        <v>-0.0006</v>
      </c>
      <c r="J32" s="26">
        <f t="shared" si="20"/>
        <v>2124</v>
      </c>
      <c r="K32" s="26">
        <f t="shared" si="24"/>
        <v>2238</v>
      </c>
      <c r="L32" s="26">
        <f t="shared" si="24"/>
        <v>2290</v>
      </c>
      <c r="M32" s="26">
        <f t="shared" si="21"/>
        <v>2350</v>
      </c>
      <c r="N32" s="26">
        <f t="shared" si="25"/>
        <v>2455</v>
      </c>
      <c r="O32" s="26">
        <f t="shared" si="25"/>
        <v>5.999999999999999</v>
      </c>
      <c r="P32" s="6" t="str">
        <f t="shared" si="2"/>
        <v>YES</v>
      </c>
      <c r="Q32" s="6" t="str">
        <f t="shared" si="22"/>
        <v>YES</v>
      </c>
      <c r="R32" s="6" t="str">
        <f t="shared" si="3"/>
        <v>YES</v>
      </c>
      <c r="S32" s="6" t="str">
        <f t="shared" si="4"/>
        <v>YES</v>
      </c>
      <c r="T32" s="6" t="str">
        <f t="shared" si="23"/>
        <v>YES</v>
      </c>
      <c r="U32" s="2">
        <f t="shared" si="5"/>
        <v>0.08837999999999999</v>
      </c>
      <c r="V32" s="31">
        <f t="shared" si="6"/>
        <v>11314777.098891152</v>
      </c>
      <c r="W32" s="37" t="str">
        <f t="shared" si="7"/>
        <v>PASS</v>
      </c>
    </row>
    <row r="33" spans="1:23" ht="12">
      <c r="A33" s="1" t="s">
        <v>53</v>
      </c>
      <c r="B33" s="1" t="s">
        <v>39</v>
      </c>
      <c r="C33" s="6">
        <v>100</v>
      </c>
      <c r="D33" s="2">
        <v>-0.2112</v>
      </c>
      <c r="E33" s="2">
        <v>-0.2245</v>
      </c>
      <c r="F33" s="2">
        <v>-0.238</v>
      </c>
      <c r="G33" s="2">
        <v>-0.2549</v>
      </c>
      <c r="H33" s="2">
        <v>-0.2831</v>
      </c>
      <c r="I33" s="2">
        <v>-0.0002</v>
      </c>
      <c r="J33" s="26">
        <f t="shared" si="20"/>
        <v>2112</v>
      </c>
      <c r="K33" s="26">
        <f t="shared" si="24"/>
        <v>2245</v>
      </c>
      <c r="L33" s="26">
        <f t="shared" si="24"/>
        <v>2380</v>
      </c>
      <c r="M33" s="26">
        <f t="shared" si="21"/>
        <v>2549</v>
      </c>
      <c r="N33" s="26">
        <f t="shared" si="25"/>
        <v>2831</v>
      </c>
      <c r="O33" s="26">
        <f t="shared" si="25"/>
        <v>2</v>
      </c>
      <c r="P33" s="6" t="str">
        <f t="shared" si="2"/>
        <v>YES</v>
      </c>
      <c r="Q33" s="6" t="str">
        <f t="shared" si="22"/>
        <v>YES</v>
      </c>
      <c r="R33" s="6" t="str">
        <f t="shared" si="3"/>
        <v>YES</v>
      </c>
      <c r="S33" s="6" t="str">
        <f t="shared" si="4"/>
        <v>YES</v>
      </c>
      <c r="T33" s="6" t="str">
        <f t="shared" si="23"/>
        <v>NO</v>
      </c>
      <c r="U33" s="2">
        <f t="shared" si="5"/>
        <v>0.10191599999999999</v>
      </c>
      <c r="V33" s="31">
        <f t="shared" si="6"/>
        <v>9812002.040896425</v>
      </c>
      <c r="W33" s="37" t="str">
        <f t="shared" si="7"/>
        <v>FAIL</v>
      </c>
    </row>
    <row r="34" spans="1:23" ht="12">
      <c r="A34" s="1" t="s">
        <v>54</v>
      </c>
      <c r="B34" s="1" t="s">
        <v>39</v>
      </c>
      <c r="C34" s="6">
        <v>100</v>
      </c>
      <c r="D34" s="2">
        <v>-0.2224</v>
      </c>
      <c r="E34" s="2">
        <v>-0.2314</v>
      </c>
      <c r="F34" s="2">
        <v>-0.2359</v>
      </c>
      <c r="G34" s="2">
        <v>-0.2397</v>
      </c>
      <c r="H34" s="2">
        <v>-0.2478</v>
      </c>
      <c r="I34" s="2">
        <v>0</v>
      </c>
      <c r="J34" s="26">
        <f t="shared" si="20"/>
        <v>2224</v>
      </c>
      <c r="K34" s="26">
        <f t="shared" si="24"/>
        <v>2314</v>
      </c>
      <c r="L34" s="26">
        <f t="shared" si="24"/>
        <v>2359</v>
      </c>
      <c r="M34" s="26">
        <f t="shared" si="21"/>
        <v>2397</v>
      </c>
      <c r="N34" s="26">
        <f t="shared" si="25"/>
        <v>2478</v>
      </c>
      <c r="O34" s="26">
        <f t="shared" si="25"/>
        <v>0</v>
      </c>
      <c r="P34" s="6" t="str">
        <f t="shared" si="2"/>
        <v>YES</v>
      </c>
      <c r="Q34" s="6" t="str">
        <f t="shared" si="22"/>
        <v>YES</v>
      </c>
      <c r="R34" s="6" t="str">
        <f t="shared" si="3"/>
        <v>YES</v>
      </c>
      <c r="S34" s="6" t="str">
        <f t="shared" si="4"/>
        <v>YES</v>
      </c>
      <c r="T34" s="6" t="str">
        <f t="shared" si="23"/>
        <v>YES</v>
      </c>
      <c r="U34" s="2">
        <f t="shared" si="5"/>
        <v>0.089208</v>
      </c>
      <c r="V34" s="31">
        <f t="shared" si="6"/>
        <v>11209756.972468836</v>
      </c>
      <c r="W34" s="37" t="str">
        <f t="shared" si="7"/>
        <v>PASS</v>
      </c>
    </row>
    <row r="35" spans="1:23" ht="12">
      <c r="A35" s="1" t="s">
        <v>55</v>
      </c>
      <c r="B35" s="1" t="s">
        <v>39</v>
      </c>
      <c r="C35" s="6">
        <v>100</v>
      </c>
      <c r="D35" s="2">
        <v>-0.1728</v>
      </c>
      <c r="E35" s="2">
        <v>-0.2202</v>
      </c>
      <c r="F35" s="2">
        <v>-0.2332</v>
      </c>
      <c r="G35" s="2">
        <v>-0.2346</v>
      </c>
      <c r="H35" s="2">
        <v>-0.242</v>
      </c>
      <c r="I35" s="2">
        <v>-0.0002</v>
      </c>
      <c r="J35" s="26">
        <f t="shared" si="20"/>
        <v>1728</v>
      </c>
      <c r="K35" s="26">
        <f t="shared" si="24"/>
        <v>2202</v>
      </c>
      <c r="L35" s="26">
        <f t="shared" si="24"/>
        <v>2332</v>
      </c>
      <c r="M35" s="26">
        <f t="shared" si="21"/>
        <v>2346</v>
      </c>
      <c r="N35" s="26">
        <f t="shared" si="25"/>
        <v>2420</v>
      </c>
      <c r="O35" s="26">
        <f t="shared" si="25"/>
        <v>2</v>
      </c>
      <c r="P35" s="6" t="str">
        <f t="shared" si="2"/>
        <v>YES</v>
      </c>
      <c r="Q35" s="6" t="str">
        <f t="shared" si="22"/>
        <v>NO</v>
      </c>
      <c r="R35" s="6" t="str">
        <f t="shared" si="3"/>
        <v>YES</v>
      </c>
      <c r="S35" s="6" t="str">
        <f t="shared" si="4"/>
        <v>YES</v>
      </c>
      <c r="T35" s="6" t="str">
        <f t="shared" si="23"/>
        <v>YES</v>
      </c>
      <c r="U35" s="2">
        <f t="shared" si="5"/>
        <v>0.08712</v>
      </c>
      <c r="V35" s="31">
        <f t="shared" si="6"/>
        <v>11478420.56932966</v>
      </c>
      <c r="W35" s="37" t="str">
        <f t="shared" si="7"/>
        <v>FAIL</v>
      </c>
    </row>
    <row r="36" spans="1:23" ht="12">
      <c r="A36" s="1" t="s">
        <v>56</v>
      </c>
      <c r="B36" s="1" t="s">
        <v>39</v>
      </c>
      <c r="C36" s="6">
        <v>100</v>
      </c>
      <c r="D36" s="2">
        <v>-0.2328</v>
      </c>
      <c r="E36" s="2">
        <v>-0.241</v>
      </c>
      <c r="F36" s="2">
        <v>-0.2428</v>
      </c>
      <c r="G36" s="2">
        <v>-0.2461</v>
      </c>
      <c r="H36" s="2">
        <v>-0.2539</v>
      </c>
      <c r="I36" s="2">
        <v>-0.0001</v>
      </c>
      <c r="J36" s="26">
        <f aca="true" t="shared" si="26" ref="J36:O42">-D36*10000</f>
        <v>2328</v>
      </c>
      <c r="K36" s="26">
        <f t="shared" si="26"/>
        <v>2410</v>
      </c>
      <c r="L36" s="26">
        <f t="shared" si="26"/>
        <v>2428</v>
      </c>
      <c r="M36" s="26">
        <f t="shared" si="26"/>
        <v>2461</v>
      </c>
      <c r="N36" s="26">
        <f t="shared" si="26"/>
        <v>2539</v>
      </c>
      <c r="O36" s="26">
        <f t="shared" si="26"/>
        <v>1</v>
      </c>
      <c r="P36" s="6" t="str">
        <f t="shared" si="2"/>
        <v>YES</v>
      </c>
      <c r="Q36" s="6" t="str">
        <f aca="true" t="shared" si="27" ref="Q36:T43">IF(K36/J36&lt;=(1+((K$6-J$6)/100*Q$3/100)),"YES","NO")</f>
        <v>YES</v>
      </c>
      <c r="R36" s="6" t="str">
        <f t="shared" si="27"/>
        <v>YES</v>
      </c>
      <c r="S36" s="6" t="str">
        <f t="shared" si="27"/>
        <v>YES</v>
      </c>
      <c r="T36" s="6" t="str">
        <f t="shared" si="27"/>
        <v>YES</v>
      </c>
      <c r="U36" s="2">
        <f t="shared" si="5"/>
        <v>0.091404</v>
      </c>
      <c r="V36" s="31">
        <f t="shared" si="6"/>
        <v>10940440.243315391</v>
      </c>
      <c r="W36" s="37" t="str">
        <f t="shared" si="7"/>
        <v>PASS</v>
      </c>
    </row>
    <row r="37" spans="1:23" ht="12">
      <c r="A37" s="1" t="s">
        <v>57</v>
      </c>
      <c r="B37" s="1" t="s">
        <v>39</v>
      </c>
      <c r="C37" s="6">
        <v>100</v>
      </c>
      <c r="D37" s="2">
        <v>-0.226</v>
      </c>
      <c r="E37" s="2">
        <v>-0.2337</v>
      </c>
      <c r="F37" s="2">
        <v>-0.2401</v>
      </c>
      <c r="G37" s="2">
        <v>-0.2442</v>
      </c>
      <c r="H37" s="2">
        <v>-0.2531</v>
      </c>
      <c r="I37" s="2">
        <v>0</v>
      </c>
      <c r="J37" s="26">
        <f t="shared" si="26"/>
        <v>2260</v>
      </c>
      <c r="K37" s="26">
        <f t="shared" si="26"/>
        <v>2337</v>
      </c>
      <c r="L37" s="26">
        <f t="shared" si="26"/>
        <v>2401</v>
      </c>
      <c r="M37" s="26">
        <f t="shared" si="26"/>
        <v>2442</v>
      </c>
      <c r="N37" s="26">
        <f t="shared" si="26"/>
        <v>2531</v>
      </c>
      <c r="O37" s="26">
        <f t="shared" si="26"/>
        <v>0</v>
      </c>
      <c r="P37" s="6" t="str">
        <f t="shared" si="2"/>
        <v>YES</v>
      </c>
      <c r="Q37" s="6" t="str">
        <f t="shared" si="27"/>
        <v>YES</v>
      </c>
      <c r="R37" s="6" t="str">
        <f t="shared" si="27"/>
        <v>YES</v>
      </c>
      <c r="S37" s="6" t="str">
        <f t="shared" si="27"/>
        <v>YES</v>
      </c>
      <c r="T37" s="6" t="str">
        <f t="shared" si="27"/>
        <v>YES</v>
      </c>
      <c r="U37" s="2">
        <f t="shared" si="5"/>
        <v>0.09111599999999999</v>
      </c>
      <c r="V37" s="31">
        <f t="shared" si="6"/>
        <v>10975020.85253962</v>
      </c>
      <c r="W37" s="37" t="str">
        <f t="shared" si="7"/>
        <v>PASS</v>
      </c>
    </row>
    <row r="38" spans="1:23" ht="12">
      <c r="A38" s="1" t="s">
        <v>58</v>
      </c>
      <c r="B38" s="1" t="s">
        <v>39</v>
      </c>
      <c r="C38" s="6">
        <v>100</v>
      </c>
      <c r="D38" s="2">
        <v>-0.2177</v>
      </c>
      <c r="E38" s="2">
        <v>-0.2349</v>
      </c>
      <c r="F38" s="2">
        <v>-0.2459</v>
      </c>
      <c r="G38" s="2">
        <v>-0.2604</v>
      </c>
      <c r="H38" s="2">
        <v>-0.2847</v>
      </c>
      <c r="I38" s="2">
        <v>0</v>
      </c>
      <c r="J38" s="26">
        <f t="shared" si="26"/>
        <v>2177</v>
      </c>
      <c r="K38" s="26">
        <f t="shared" si="26"/>
        <v>2349</v>
      </c>
      <c r="L38" s="26">
        <f t="shared" si="26"/>
        <v>2459</v>
      </c>
      <c r="M38" s="26">
        <f t="shared" si="26"/>
        <v>2604</v>
      </c>
      <c r="N38" s="26">
        <f t="shared" si="26"/>
        <v>2847</v>
      </c>
      <c r="O38" s="26">
        <f t="shared" si="26"/>
        <v>0</v>
      </c>
      <c r="P38" s="6" t="str">
        <f t="shared" si="2"/>
        <v>YES</v>
      </c>
      <c r="Q38" s="6" t="str">
        <f t="shared" si="27"/>
        <v>YES</v>
      </c>
      <c r="R38" s="6" t="str">
        <f t="shared" si="27"/>
        <v>YES</v>
      </c>
      <c r="S38" s="6" t="str">
        <f t="shared" si="27"/>
        <v>YES</v>
      </c>
      <c r="T38" s="6" t="str">
        <f t="shared" si="27"/>
        <v>YES</v>
      </c>
      <c r="U38" s="2">
        <f t="shared" si="5"/>
        <v>0.102492</v>
      </c>
      <c r="V38" s="31">
        <f t="shared" si="6"/>
        <v>9756859.071927564</v>
      </c>
      <c r="W38" s="37" t="str">
        <f t="shared" si="7"/>
        <v>PASS</v>
      </c>
    </row>
    <row r="39" spans="1:23" ht="12">
      <c r="A39" s="1" t="s">
        <v>59</v>
      </c>
      <c r="B39" s="1" t="s">
        <v>39</v>
      </c>
      <c r="C39" s="6">
        <v>100</v>
      </c>
      <c r="D39" s="2">
        <v>-0.2227</v>
      </c>
      <c r="E39" s="2">
        <v>-0.2292</v>
      </c>
      <c r="F39" s="2">
        <v>-0.2562</v>
      </c>
      <c r="G39" s="2">
        <v>-0.3176</v>
      </c>
      <c r="H39" s="2">
        <v>-0.4349</v>
      </c>
      <c r="I39" s="2">
        <v>0</v>
      </c>
      <c r="J39" s="26">
        <f t="shared" si="26"/>
        <v>2227</v>
      </c>
      <c r="K39" s="26">
        <f t="shared" si="26"/>
        <v>2292</v>
      </c>
      <c r="L39" s="26">
        <f t="shared" si="26"/>
        <v>2562</v>
      </c>
      <c r="M39" s="26">
        <f t="shared" si="26"/>
        <v>3176</v>
      </c>
      <c r="N39" s="26">
        <f t="shared" si="26"/>
        <v>4349</v>
      </c>
      <c r="O39" s="26">
        <f t="shared" si="26"/>
        <v>0</v>
      </c>
      <c r="P39" s="6" t="str">
        <f t="shared" si="2"/>
        <v>YES</v>
      </c>
      <c r="Q39" s="6" t="str">
        <f t="shared" si="27"/>
        <v>YES</v>
      </c>
      <c r="R39" s="6" t="str">
        <f t="shared" si="27"/>
        <v>YES</v>
      </c>
      <c r="S39" s="6" t="str">
        <f t="shared" si="27"/>
        <v>NO</v>
      </c>
      <c r="T39" s="6" t="str">
        <f t="shared" si="27"/>
        <v>NO</v>
      </c>
      <c r="U39" s="2">
        <f t="shared" si="5"/>
        <v>0.156564</v>
      </c>
      <c r="V39" s="31">
        <f t="shared" si="6"/>
        <v>6387164.35451317</v>
      </c>
      <c r="W39" s="37" t="str">
        <f t="shared" si="7"/>
        <v>FAIL</v>
      </c>
    </row>
    <row r="40" spans="1:23" ht="12">
      <c r="A40" s="1" t="s">
        <v>60</v>
      </c>
      <c r="B40" s="1" t="s">
        <v>52</v>
      </c>
      <c r="C40" s="6">
        <v>100</v>
      </c>
      <c r="D40" s="2">
        <v>-0.2238</v>
      </c>
      <c r="E40" s="2">
        <v>-0.2365</v>
      </c>
      <c r="F40" s="2">
        <v>-0.24</v>
      </c>
      <c r="G40" s="2">
        <v>-0.2435</v>
      </c>
      <c r="H40" s="2">
        <v>-0.2518</v>
      </c>
      <c r="I40" s="2">
        <v>-0.0001</v>
      </c>
      <c r="J40" s="26">
        <f t="shared" si="26"/>
        <v>2238</v>
      </c>
      <c r="K40" s="26">
        <f t="shared" si="26"/>
        <v>2365</v>
      </c>
      <c r="L40" s="26">
        <f t="shared" si="26"/>
        <v>2400</v>
      </c>
      <c r="M40" s="26">
        <f t="shared" si="26"/>
        <v>2435</v>
      </c>
      <c r="N40" s="26">
        <f t="shared" si="26"/>
        <v>2518.0000000000005</v>
      </c>
      <c r="O40" s="26">
        <f t="shared" si="26"/>
        <v>1</v>
      </c>
      <c r="P40" s="6" t="str">
        <f t="shared" si="2"/>
        <v>YES</v>
      </c>
      <c r="Q40" s="6" t="str">
        <f t="shared" si="27"/>
        <v>YES</v>
      </c>
      <c r="R40" s="6" t="str">
        <f t="shared" si="27"/>
        <v>YES</v>
      </c>
      <c r="S40" s="6" t="str">
        <f t="shared" si="27"/>
        <v>YES</v>
      </c>
      <c r="T40" s="6" t="str">
        <f t="shared" si="27"/>
        <v>YES</v>
      </c>
      <c r="U40" s="2">
        <f t="shared" si="5"/>
        <v>0.09064800000000002</v>
      </c>
      <c r="V40" s="31">
        <f t="shared" si="6"/>
        <v>11031682.993557494</v>
      </c>
      <c r="W40" s="37" t="str">
        <f t="shared" si="7"/>
        <v>PASS</v>
      </c>
    </row>
    <row r="41" spans="1:23" ht="12">
      <c r="A41" s="1" t="s">
        <v>61</v>
      </c>
      <c r="B41" s="1" t="s">
        <v>52</v>
      </c>
      <c r="C41" s="6">
        <v>100</v>
      </c>
      <c r="D41" s="2">
        <v>-0.2566</v>
      </c>
      <c r="E41" s="2">
        <v>-0.2697</v>
      </c>
      <c r="F41" s="2">
        <v>-0.2764</v>
      </c>
      <c r="G41" s="2">
        <v>-0.2853</v>
      </c>
      <c r="H41" s="2">
        <v>-0.307</v>
      </c>
      <c r="I41" s="2">
        <v>0</v>
      </c>
      <c r="J41" s="26">
        <f t="shared" si="26"/>
        <v>2566</v>
      </c>
      <c r="K41" s="26">
        <f t="shared" si="26"/>
        <v>2697</v>
      </c>
      <c r="L41" s="26">
        <f t="shared" si="26"/>
        <v>2764</v>
      </c>
      <c r="M41" s="26">
        <f t="shared" si="26"/>
        <v>2853</v>
      </c>
      <c r="N41" s="26">
        <f t="shared" si="26"/>
        <v>3070</v>
      </c>
      <c r="O41" s="26">
        <f t="shared" si="26"/>
        <v>0</v>
      </c>
      <c r="P41" s="6" t="str">
        <f t="shared" si="2"/>
        <v>YES</v>
      </c>
      <c r="Q41" s="6" t="str">
        <f t="shared" si="27"/>
        <v>YES</v>
      </c>
      <c r="R41" s="6" t="str">
        <f t="shared" si="27"/>
        <v>YES</v>
      </c>
      <c r="S41" s="6" t="str">
        <f t="shared" si="27"/>
        <v>YES</v>
      </c>
      <c r="T41" s="6" t="str">
        <f t="shared" si="27"/>
        <v>YES</v>
      </c>
      <c r="U41" s="2">
        <f t="shared" si="5"/>
        <v>0.11052</v>
      </c>
      <c r="V41" s="31">
        <f t="shared" si="6"/>
        <v>9048136.083966702</v>
      </c>
      <c r="W41" s="37" t="str">
        <f t="shared" si="7"/>
        <v>PASS</v>
      </c>
    </row>
    <row r="42" spans="1:23" ht="12">
      <c r="A42" s="1" t="s">
        <v>62</v>
      </c>
      <c r="B42" s="1" t="s">
        <v>52</v>
      </c>
      <c r="C42" s="6">
        <v>100</v>
      </c>
      <c r="D42" s="2">
        <v>-0.2196</v>
      </c>
      <c r="E42" s="2">
        <v>-0.229</v>
      </c>
      <c r="F42" s="2">
        <v>-0.2339</v>
      </c>
      <c r="G42" s="2">
        <v>-0.24</v>
      </c>
      <c r="H42" s="2">
        <v>-0.2512</v>
      </c>
      <c r="I42" s="2">
        <v>-0.0002</v>
      </c>
      <c r="J42" s="26">
        <f t="shared" si="26"/>
        <v>2196</v>
      </c>
      <c r="K42" s="26">
        <f t="shared" si="26"/>
        <v>2290</v>
      </c>
      <c r="L42" s="26">
        <f t="shared" si="26"/>
        <v>2339</v>
      </c>
      <c r="M42" s="26">
        <f t="shared" si="26"/>
        <v>2400</v>
      </c>
      <c r="N42" s="26">
        <f t="shared" si="26"/>
        <v>2512</v>
      </c>
      <c r="O42" s="26">
        <f t="shared" si="26"/>
        <v>2</v>
      </c>
      <c r="P42" s="6" t="str">
        <f t="shared" si="2"/>
        <v>YES</v>
      </c>
      <c r="Q42" s="6" t="str">
        <f t="shared" si="27"/>
        <v>YES</v>
      </c>
      <c r="R42" s="6" t="str">
        <f t="shared" si="27"/>
        <v>YES</v>
      </c>
      <c r="S42" s="6" t="str">
        <f t="shared" si="27"/>
        <v>YES</v>
      </c>
      <c r="T42" s="6" t="str">
        <f t="shared" si="27"/>
        <v>YES</v>
      </c>
      <c r="U42" s="2">
        <f t="shared" si="5"/>
        <v>0.09043200000000001</v>
      </c>
      <c r="V42" s="31">
        <f t="shared" si="6"/>
        <v>11058032.554847842</v>
      </c>
      <c r="W42" s="37" t="str">
        <f t="shared" si="7"/>
        <v>PASS</v>
      </c>
    </row>
    <row r="43" spans="1:23" ht="12">
      <c r="A43" s="1" t="s">
        <v>63</v>
      </c>
      <c r="B43" s="1" t="s">
        <v>52</v>
      </c>
      <c r="C43" s="6">
        <v>100</v>
      </c>
      <c r="D43" s="2">
        <v>-0.2007</v>
      </c>
      <c r="E43" s="2">
        <v>-0.2061</v>
      </c>
      <c r="F43" s="2">
        <v>-0.2176</v>
      </c>
      <c r="G43" s="2">
        <v>-0.2234</v>
      </c>
      <c r="H43" s="2">
        <v>-0.2363</v>
      </c>
      <c r="I43" s="2">
        <v>0</v>
      </c>
      <c r="J43" s="26">
        <f aca="true" t="shared" si="28" ref="J43:O54">-D43*10000</f>
        <v>2007</v>
      </c>
      <c r="K43" s="26">
        <f t="shared" si="28"/>
        <v>2061</v>
      </c>
      <c r="L43" s="26">
        <f t="shared" si="28"/>
        <v>2176</v>
      </c>
      <c r="M43" s="26">
        <f t="shared" si="28"/>
        <v>2234</v>
      </c>
      <c r="N43" s="26">
        <f t="shared" si="28"/>
        <v>2363</v>
      </c>
      <c r="O43" s="26">
        <f t="shared" si="28"/>
        <v>0</v>
      </c>
      <c r="P43" s="6" t="str">
        <f t="shared" si="2"/>
        <v>YES</v>
      </c>
      <c r="Q43" s="6" t="str">
        <f t="shared" si="27"/>
        <v>YES</v>
      </c>
      <c r="R43" s="6" t="str">
        <f t="shared" si="27"/>
        <v>YES</v>
      </c>
      <c r="S43" s="6" t="str">
        <f t="shared" si="27"/>
        <v>YES</v>
      </c>
      <c r="T43" s="6" t="str">
        <f t="shared" si="27"/>
        <v>YES</v>
      </c>
      <c r="U43" s="2">
        <f t="shared" si="5"/>
        <v>0.085068</v>
      </c>
      <c r="V43" s="31">
        <f t="shared" si="6"/>
        <v>11755301.64104011</v>
      </c>
      <c r="W43" s="37" t="str">
        <f t="shared" si="7"/>
        <v>PASS</v>
      </c>
    </row>
    <row r="44" spans="1:23" ht="12">
      <c r="A44" s="1" t="s">
        <v>64</v>
      </c>
      <c r="B44" s="1" t="s">
        <v>52</v>
      </c>
      <c r="C44" s="6">
        <v>100</v>
      </c>
      <c r="D44" s="2">
        <v>-0.173</v>
      </c>
      <c r="E44" s="2">
        <v>-0.2059</v>
      </c>
      <c r="F44" s="2">
        <v>-0.2157</v>
      </c>
      <c r="G44" s="2">
        <v>-0.2192</v>
      </c>
      <c r="H44" s="2">
        <v>-0.2295</v>
      </c>
      <c r="I44" s="2">
        <v>-0.0003</v>
      </c>
      <c r="J44" s="26">
        <f t="shared" si="28"/>
        <v>1729.9999999999998</v>
      </c>
      <c r="K44" s="26">
        <f t="shared" si="28"/>
        <v>2059</v>
      </c>
      <c r="L44" s="26">
        <f t="shared" si="28"/>
        <v>2157</v>
      </c>
      <c r="M44" s="26">
        <f t="shared" si="28"/>
        <v>2192</v>
      </c>
      <c r="N44" s="26">
        <f t="shared" si="28"/>
        <v>2295</v>
      </c>
      <c r="O44" s="26">
        <f t="shared" si="28"/>
        <v>2.9999999999999996</v>
      </c>
      <c r="P44" s="6" t="str">
        <f t="shared" si="2"/>
        <v>YES</v>
      </c>
      <c r="Q44" s="6" t="str">
        <f aca="true" t="shared" si="29" ref="Q44:Q54">IF(K44/J44&lt;=(1+((K$6-J$6)/100*Q$3/100)),"YES","NO")</f>
        <v>NO</v>
      </c>
      <c r="R44" s="6" t="str">
        <f aca="true" t="shared" si="30" ref="R44:R54">IF(L44/K44&lt;=(1+((L$6-K$6)/100*R$3/100)),"YES","NO")</f>
        <v>YES</v>
      </c>
      <c r="S44" s="6" t="str">
        <f aca="true" t="shared" si="31" ref="S44:S54">IF(M44/L44&lt;=(1+((M$6-L$6)/100*S$3/100)),"YES","NO")</f>
        <v>YES</v>
      </c>
      <c r="T44" s="6" t="str">
        <f aca="true" t="shared" si="32" ref="T44:T54">IF(N44/M44&lt;=(1+((N$6-M$6)/100*T$3/100)),"YES","NO")</f>
        <v>YES</v>
      </c>
      <c r="U44" s="2">
        <f t="shared" si="5"/>
        <v>0.08262</v>
      </c>
      <c r="V44" s="31">
        <f t="shared" si="6"/>
        <v>12103606.874848705</v>
      </c>
      <c r="W44" s="37" t="str">
        <f t="shared" si="7"/>
        <v>FAIL</v>
      </c>
    </row>
    <row r="45" spans="1:23" ht="12">
      <c r="A45" s="1" t="s">
        <v>65</v>
      </c>
      <c r="B45" s="1" t="s">
        <v>52</v>
      </c>
      <c r="C45" s="6">
        <v>100</v>
      </c>
      <c r="D45" s="2">
        <v>-0.2178</v>
      </c>
      <c r="E45" s="2">
        <v>-0.2342</v>
      </c>
      <c r="F45" s="2">
        <v>-0.2487</v>
      </c>
      <c r="G45" s="2">
        <v>-0.2704</v>
      </c>
      <c r="H45" s="2">
        <v>-0.3052</v>
      </c>
      <c r="I45" s="2">
        <v>0</v>
      </c>
      <c r="J45" s="26">
        <f t="shared" si="28"/>
        <v>2178</v>
      </c>
      <c r="K45" s="26">
        <f t="shared" si="28"/>
        <v>2342</v>
      </c>
      <c r="L45" s="26">
        <f t="shared" si="28"/>
        <v>2487</v>
      </c>
      <c r="M45" s="26">
        <f t="shared" si="28"/>
        <v>2703.9999999999995</v>
      </c>
      <c r="N45" s="26">
        <f t="shared" si="28"/>
        <v>3052.0000000000005</v>
      </c>
      <c r="O45" s="26">
        <f t="shared" si="28"/>
        <v>0</v>
      </c>
      <c r="P45" s="6" t="str">
        <f t="shared" si="2"/>
        <v>YES</v>
      </c>
      <c r="Q45" s="6" t="str">
        <f t="shared" si="29"/>
        <v>YES</v>
      </c>
      <c r="R45" s="6" t="str">
        <f t="shared" si="30"/>
        <v>YES</v>
      </c>
      <c r="S45" s="6" t="str">
        <f t="shared" si="31"/>
        <v>YES</v>
      </c>
      <c r="T45" s="6" t="str">
        <f t="shared" si="32"/>
        <v>NO</v>
      </c>
      <c r="U45" s="2">
        <f t="shared" si="5"/>
        <v>0.10987200000000001</v>
      </c>
      <c r="V45" s="31">
        <f t="shared" si="6"/>
        <v>9101499.927188</v>
      </c>
      <c r="W45" s="37" t="str">
        <f t="shared" si="7"/>
        <v>FAIL</v>
      </c>
    </row>
    <row r="46" spans="1:23" ht="12">
      <c r="A46" s="1" t="s">
        <v>66</v>
      </c>
      <c r="B46" s="1" t="s">
        <v>52</v>
      </c>
      <c r="C46" s="6">
        <v>100</v>
      </c>
      <c r="D46" s="2">
        <v>-0.2171</v>
      </c>
      <c r="E46" s="2">
        <v>-0.2314</v>
      </c>
      <c r="F46" s="2">
        <v>-0.2458</v>
      </c>
      <c r="G46" s="2">
        <v>-0.2653</v>
      </c>
      <c r="H46" s="2">
        <v>-0.2982</v>
      </c>
      <c r="I46" s="2">
        <v>0</v>
      </c>
      <c r="J46" s="26">
        <f t="shared" si="28"/>
        <v>2171</v>
      </c>
      <c r="K46" s="26">
        <f t="shared" si="28"/>
        <v>2314</v>
      </c>
      <c r="L46" s="26">
        <f t="shared" si="28"/>
        <v>2458</v>
      </c>
      <c r="M46" s="26">
        <f t="shared" si="28"/>
        <v>2653</v>
      </c>
      <c r="N46" s="26">
        <f t="shared" si="28"/>
        <v>2982</v>
      </c>
      <c r="O46" s="26">
        <f t="shared" si="28"/>
        <v>0</v>
      </c>
      <c r="P46" s="6" t="str">
        <f t="shared" si="2"/>
        <v>YES</v>
      </c>
      <c r="Q46" s="6" t="str">
        <f t="shared" si="29"/>
        <v>YES</v>
      </c>
      <c r="R46" s="6" t="str">
        <f t="shared" si="30"/>
        <v>YES</v>
      </c>
      <c r="S46" s="6" t="str">
        <f t="shared" si="31"/>
        <v>YES</v>
      </c>
      <c r="T46" s="6" t="str">
        <f t="shared" si="32"/>
        <v>NO</v>
      </c>
      <c r="U46" s="2">
        <f t="shared" si="5"/>
        <v>0.10735199999999999</v>
      </c>
      <c r="V46" s="31">
        <f t="shared" si="6"/>
        <v>9315150.160220582</v>
      </c>
      <c r="W46" s="37" t="str">
        <f t="shared" si="7"/>
        <v>FAIL</v>
      </c>
    </row>
    <row r="47" spans="1:23" ht="12">
      <c r="A47" s="1" t="s">
        <v>67</v>
      </c>
      <c r="B47" s="1" t="s">
        <v>52</v>
      </c>
      <c r="C47" s="6">
        <v>100</v>
      </c>
      <c r="D47" s="2">
        <v>-0.0759</v>
      </c>
      <c r="E47" s="2">
        <v>-0.1542</v>
      </c>
      <c r="F47" s="2">
        <v>-0.1742</v>
      </c>
      <c r="G47" s="2">
        <v>-0.1758</v>
      </c>
      <c r="H47" s="2">
        <v>-0.1768</v>
      </c>
      <c r="I47" s="2">
        <v>0</v>
      </c>
      <c r="J47" s="26">
        <f t="shared" si="28"/>
        <v>759</v>
      </c>
      <c r="K47" s="26">
        <f t="shared" si="28"/>
        <v>1542</v>
      </c>
      <c r="L47" s="26">
        <f t="shared" si="28"/>
        <v>1742</v>
      </c>
      <c r="M47" s="26">
        <f t="shared" si="28"/>
        <v>1758.0000000000002</v>
      </c>
      <c r="N47" s="26">
        <f t="shared" si="28"/>
        <v>1768.0000000000002</v>
      </c>
      <c r="O47" s="26">
        <f t="shared" si="28"/>
        <v>0</v>
      </c>
      <c r="P47" s="6" t="str">
        <f t="shared" si="2"/>
        <v>YES</v>
      </c>
      <c r="Q47" s="6" t="str">
        <f t="shared" si="29"/>
        <v>NO</v>
      </c>
      <c r="R47" s="6" t="str">
        <f t="shared" si="30"/>
        <v>YES</v>
      </c>
      <c r="S47" s="6" t="str">
        <f t="shared" si="31"/>
        <v>YES</v>
      </c>
      <c r="T47" s="6" t="str">
        <f t="shared" si="32"/>
        <v>YES</v>
      </c>
      <c r="U47" s="2">
        <f t="shared" si="5"/>
        <v>0.06364800000000001</v>
      </c>
      <c r="V47" s="31">
        <f t="shared" si="6"/>
        <v>15711412.770236297</v>
      </c>
      <c r="W47" s="37" t="str">
        <f t="shared" si="7"/>
        <v>FAIL</v>
      </c>
    </row>
    <row r="48" spans="1:23" ht="12">
      <c r="A48" s="1" t="s">
        <v>68</v>
      </c>
      <c r="B48" s="1" t="s">
        <v>52</v>
      </c>
      <c r="C48" s="6">
        <v>100</v>
      </c>
      <c r="D48" s="2">
        <v>-0.2138</v>
      </c>
      <c r="E48" s="2">
        <v>-0.2292</v>
      </c>
      <c r="F48" s="2">
        <v>-0.2469</v>
      </c>
      <c r="G48" s="2">
        <v>-0.2702</v>
      </c>
      <c r="H48" s="2">
        <v>-0.3105</v>
      </c>
      <c r="I48" s="2">
        <v>0</v>
      </c>
      <c r="J48" s="26">
        <f t="shared" si="28"/>
        <v>2138</v>
      </c>
      <c r="K48" s="26">
        <f t="shared" si="28"/>
        <v>2292</v>
      </c>
      <c r="L48" s="26">
        <f t="shared" si="28"/>
        <v>2469</v>
      </c>
      <c r="M48" s="26">
        <f t="shared" si="28"/>
        <v>2702</v>
      </c>
      <c r="N48" s="26">
        <f t="shared" si="28"/>
        <v>3105</v>
      </c>
      <c r="O48" s="26">
        <f t="shared" si="28"/>
        <v>0</v>
      </c>
      <c r="P48" s="6" t="str">
        <f t="shared" si="2"/>
        <v>YES</v>
      </c>
      <c r="Q48" s="6" t="str">
        <f t="shared" si="29"/>
        <v>YES</v>
      </c>
      <c r="R48" s="6" t="str">
        <f t="shared" si="30"/>
        <v>YES</v>
      </c>
      <c r="S48" s="6" t="str">
        <f t="shared" si="31"/>
        <v>YES</v>
      </c>
      <c r="T48" s="6" t="str">
        <f t="shared" si="32"/>
        <v>NO</v>
      </c>
      <c r="U48" s="2">
        <f t="shared" si="5"/>
        <v>0.11177999999999999</v>
      </c>
      <c r="V48" s="31">
        <f t="shared" si="6"/>
        <v>8946144.211844696</v>
      </c>
      <c r="W48" s="37" t="str">
        <f t="shared" si="7"/>
        <v>FAIL</v>
      </c>
    </row>
    <row r="49" spans="1:23" ht="12">
      <c r="A49" s="1" t="s">
        <v>69</v>
      </c>
      <c r="B49" s="1" t="s">
        <v>52</v>
      </c>
      <c r="C49" s="6">
        <v>100</v>
      </c>
      <c r="D49" s="2">
        <v>-0.1679</v>
      </c>
      <c r="E49" s="2">
        <v>-0.2018</v>
      </c>
      <c r="F49" s="2">
        <v>-0.2115</v>
      </c>
      <c r="G49" s="2">
        <v>-0.2151</v>
      </c>
      <c r="H49" s="2">
        <v>-0.2261</v>
      </c>
      <c r="I49" s="2">
        <v>-0.0001</v>
      </c>
      <c r="J49" s="26">
        <f t="shared" si="28"/>
        <v>1679</v>
      </c>
      <c r="K49" s="26">
        <f t="shared" si="28"/>
        <v>2018</v>
      </c>
      <c r="L49" s="26">
        <f t="shared" si="28"/>
        <v>2115</v>
      </c>
      <c r="M49" s="26">
        <f t="shared" si="28"/>
        <v>2151</v>
      </c>
      <c r="N49" s="26">
        <f t="shared" si="28"/>
        <v>2261</v>
      </c>
      <c r="O49" s="26">
        <f t="shared" si="28"/>
        <v>1</v>
      </c>
      <c r="P49" s="6" t="str">
        <f t="shared" si="2"/>
        <v>YES</v>
      </c>
      <c r="Q49" s="6" t="str">
        <f t="shared" si="29"/>
        <v>NO</v>
      </c>
      <c r="R49" s="6" t="str">
        <f t="shared" si="30"/>
        <v>YES</v>
      </c>
      <c r="S49" s="6" t="str">
        <f t="shared" si="31"/>
        <v>YES</v>
      </c>
      <c r="T49" s="6" t="str">
        <f t="shared" si="32"/>
        <v>YES</v>
      </c>
      <c r="U49" s="2">
        <f t="shared" si="5"/>
        <v>0.081396</v>
      </c>
      <c r="V49" s="31">
        <f t="shared" si="6"/>
        <v>12285616.00078628</v>
      </c>
      <c r="W49" s="37" t="str">
        <f t="shared" si="7"/>
        <v>FAIL</v>
      </c>
    </row>
    <row r="50" spans="1:23" ht="12">
      <c r="A50" s="1" t="s">
        <v>70</v>
      </c>
      <c r="B50" s="1" t="s">
        <v>52</v>
      </c>
      <c r="C50" s="6">
        <v>100</v>
      </c>
      <c r="D50" s="2">
        <v>-0.215</v>
      </c>
      <c r="E50" s="2">
        <v>-0.2285</v>
      </c>
      <c r="F50" s="2">
        <v>-0.2337</v>
      </c>
      <c r="G50" s="2">
        <v>-0.2355</v>
      </c>
      <c r="H50" s="2">
        <v>-0.2397</v>
      </c>
      <c r="I50" s="2">
        <v>0</v>
      </c>
      <c r="J50" s="26">
        <f t="shared" si="28"/>
        <v>2150</v>
      </c>
      <c r="K50" s="26">
        <f t="shared" si="28"/>
        <v>2285</v>
      </c>
      <c r="L50" s="26">
        <f t="shared" si="28"/>
        <v>2337</v>
      </c>
      <c r="M50" s="26">
        <f t="shared" si="28"/>
        <v>2355</v>
      </c>
      <c r="N50" s="26">
        <f t="shared" si="28"/>
        <v>2397</v>
      </c>
      <c r="O50" s="26">
        <f t="shared" si="28"/>
        <v>0</v>
      </c>
      <c r="P50" s="6" t="str">
        <f t="shared" si="2"/>
        <v>YES</v>
      </c>
      <c r="Q50" s="6" t="str">
        <f t="shared" si="29"/>
        <v>YES</v>
      </c>
      <c r="R50" s="6" t="str">
        <f t="shared" si="30"/>
        <v>YES</v>
      </c>
      <c r="S50" s="6" t="str">
        <f t="shared" si="31"/>
        <v>YES</v>
      </c>
      <c r="T50" s="6" t="str">
        <f t="shared" si="32"/>
        <v>YES</v>
      </c>
      <c r="U50" s="2">
        <f t="shared" si="5"/>
        <v>0.086292</v>
      </c>
      <c r="V50" s="31">
        <f t="shared" si="6"/>
        <v>11588559.773791313</v>
      </c>
      <c r="W50" s="37" t="str">
        <f t="shared" si="7"/>
        <v>PASS</v>
      </c>
    </row>
    <row r="51" spans="1:23" ht="12">
      <c r="A51" s="1" t="s">
        <v>71</v>
      </c>
      <c r="B51" s="1" t="s">
        <v>39</v>
      </c>
      <c r="C51" s="6">
        <v>100</v>
      </c>
      <c r="D51" s="6">
        <v>-0.2303</v>
      </c>
      <c r="E51" s="6">
        <v>-0.2391</v>
      </c>
      <c r="F51" s="6">
        <v>-0.2441</v>
      </c>
      <c r="G51" s="6">
        <v>-0.2527</v>
      </c>
      <c r="H51" s="6">
        <v>-0.2666</v>
      </c>
      <c r="I51" s="6">
        <v>-0.0002</v>
      </c>
      <c r="J51" s="26">
        <f t="shared" si="28"/>
        <v>2303</v>
      </c>
      <c r="K51" s="26">
        <f t="shared" si="28"/>
        <v>2391</v>
      </c>
      <c r="L51" s="26">
        <f t="shared" si="28"/>
        <v>2441</v>
      </c>
      <c r="M51" s="26">
        <f t="shared" si="28"/>
        <v>2527</v>
      </c>
      <c r="N51" s="26">
        <f t="shared" si="28"/>
        <v>2666</v>
      </c>
      <c r="O51" s="26">
        <f t="shared" si="28"/>
        <v>2</v>
      </c>
      <c r="P51" s="6" t="str">
        <f t="shared" si="2"/>
        <v>YES</v>
      </c>
      <c r="Q51" s="6" t="str">
        <f t="shared" si="29"/>
        <v>YES</v>
      </c>
      <c r="R51" s="6" t="str">
        <f t="shared" si="30"/>
        <v>YES</v>
      </c>
      <c r="S51" s="6" t="str">
        <f t="shared" si="31"/>
        <v>YES</v>
      </c>
      <c r="T51" s="6" t="str">
        <f t="shared" si="32"/>
        <v>YES</v>
      </c>
      <c r="U51" s="2">
        <f t="shared" si="5"/>
        <v>0.095976</v>
      </c>
      <c r="V51" s="31">
        <f t="shared" si="6"/>
        <v>10419271.4845378</v>
      </c>
      <c r="W51" s="37" t="str">
        <f t="shared" si="7"/>
        <v>PASS</v>
      </c>
    </row>
    <row r="52" spans="1:23" ht="12">
      <c r="A52" s="1" t="s">
        <v>72</v>
      </c>
      <c r="B52" s="1" t="s">
        <v>39</v>
      </c>
      <c r="C52" s="6">
        <v>100</v>
      </c>
      <c r="D52" s="2">
        <v>-0.2265</v>
      </c>
      <c r="E52" s="2">
        <v>-0.2362</v>
      </c>
      <c r="F52" s="2">
        <v>-0.2401</v>
      </c>
      <c r="G52" s="2">
        <v>-0.2443</v>
      </c>
      <c r="H52" s="2">
        <v>-0.2537</v>
      </c>
      <c r="I52" s="2">
        <v>-0.0002</v>
      </c>
      <c r="J52" s="26">
        <f t="shared" si="28"/>
        <v>2265</v>
      </c>
      <c r="K52" s="26">
        <f t="shared" si="28"/>
        <v>2362</v>
      </c>
      <c r="L52" s="26">
        <f t="shared" si="28"/>
        <v>2401</v>
      </c>
      <c r="M52" s="26">
        <f t="shared" si="28"/>
        <v>2443</v>
      </c>
      <c r="N52" s="26">
        <f t="shared" si="28"/>
        <v>2537</v>
      </c>
      <c r="O52" s="26">
        <f t="shared" si="28"/>
        <v>2</v>
      </c>
      <c r="P52" s="6" t="str">
        <f t="shared" si="2"/>
        <v>YES</v>
      </c>
      <c r="Q52" s="6" t="str">
        <f t="shared" si="29"/>
        <v>YES</v>
      </c>
      <c r="R52" s="6" t="str">
        <f t="shared" si="30"/>
        <v>YES</v>
      </c>
      <c r="S52" s="6" t="str">
        <f t="shared" si="31"/>
        <v>YES</v>
      </c>
      <c r="T52" s="6" t="str">
        <f t="shared" si="32"/>
        <v>YES</v>
      </c>
      <c r="U52" s="2">
        <f t="shared" si="5"/>
        <v>0.09133200000000001</v>
      </c>
      <c r="V52" s="31">
        <f t="shared" si="6"/>
        <v>10949064.949853282</v>
      </c>
      <c r="W52" s="37" t="str">
        <f t="shared" si="7"/>
        <v>PASS</v>
      </c>
    </row>
    <row r="53" spans="1:23" ht="12">
      <c r="A53" s="1" t="s">
        <v>73</v>
      </c>
      <c r="B53" s="1" t="s">
        <v>39</v>
      </c>
      <c r="C53" s="6">
        <v>100</v>
      </c>
      <c r="D53" s="2">
        <v>-0.2202</v>
      </c>
      <c r="E53" s="2">
        <v>-0.2293</v>
      </c>
      <c r="F53" s="2">
        <v>-0.2354</v>
      </c>
      <c r="G53" s="2">
        <v>-0.2448</v>
      </c>
      <c r="H53" s="2">
        <v>-0.261</v>
      </c>
      <c r="I53" s="2">
        <v>-0.0004</v>
      </c>
      <c r="J53" s="26">
        <f t="shared" si="28"/>
        <v>2202</v>
      </c>
      <c r="K53" s="26">
        <f t="shared" si="28"/>
        <v>2293</v>
      </c>
      <c r="L53" s="26">
        <f t="shared" si="28"/>
        <v>2354</v>
      </c>
      <c r="M53" s="26">
        <f t="shared" si="28"/>
        <v>2448</v>
      </c>
      <c r="N53" s="26">
        <f t="shared" si="28"/>
        <v>2610</v>
      </c>
      <c r="O53" s="26">
        <f t="shared" si="28"/>
        <v>4</v>
      </c>
      <c r="P53" s="6" t="str">
        <f t="shared" si="2"/>
        <v>YES</v>
      </c>
      <c r="Q53" s="6" t="str">
        <f t="shared" si="29"/>
        <v>YES</v>
      </c>
      <c r="R53" s="6" t="str">
        <f t="shared" si="30"/>
        <v>YES</v>
      </c>
      <c r="S53" s="6" t="str">
        <f t="shared" si="31"/>
        <v>YES</v>
      </c>
      <c r="T53" s="6" t="str">
        <f t="shared" si="32"/>
        <v>YES</v>
      </c>
      <c r="U53" s="2">
        <f t="shared" si="5"/>
        <v>0.09395999999999999</v>
      </c>
      <c r="V53" s="31">
        <f t="shared" si="6"/>
        <v>10642826.734780759</v>
      </c>
      <c r="W53" s="37" t="str">
        <f t="shared" si="7"/>
        <v>PASS</v>
      </c>
    </row>
    <row r="54" spans="1:23" ht="12">
      <c r="A54" s="1" t="s">
        <v>74</v>
      </c>
      <c r="B54" s="1" t="s">
        <v>39</v>
      </c>
      <c r="C54" s="6">
        <v>100</v>
      </c>
      <c r="D54" s="2">
        <v>-0.2218</v>
      </c>
      <c r="E54" s="2">
        <v>-0.2309</v>
      </c>
      <c r="F54" s="2">
        <v>-0.2354</v>
      </c>
      <c r="G54" s="2">
        <v>-0.2416</v>
      </c>
      <c r="H54" s="2">
        <v>-0.253</v>
      </c>
      <c r="I54" s="2">
        <v>-0.0004</v>
      </c>
      <c r="J54" s="26">
        <f t="shared" si="28"/>
        <v>2218</v>
      </c>
      <c r="K54" s="26">
        <f t="shared" si="28"/>
        <v>2309</v>
      </c>
      <c r="L54" s="26">
        <f t="shared" si="28"/>
        <v>2354</v>
      </c>
      <c r="M54" s="26">
        <f t="shared" si="28"/>
        <v>2416</v>
      </c>
      <c r="N54" s="26">
        <f t="shared" si="28"/>
        <v>2530</v>
      </c>
      <c r="O54" s="26">
        <f t="shared" si="28"/>
        <v>4</v>
      </c>
      <c r="P54" s="6" t="str">
        <f t="shared" si="2"/>
        <v>YES</v>
      </c>
      <c r="Q54" s="6" t="str">
        <f t="shared" si="29"/>
        <v>YES</v>
      </c>
      <c r="R54" s="6" t="str">
        <f t="shared" si="30"/>
        <v>YES</v>
      </c>
      <c r="S54" s="6" t="str">
        <f t="shared" si="31"/>
        <v>YES</v>
      </c>
      <c r="T54" s="6" t="str">
        <f t="shared" si="32"/>
        <v>YES</v>
      </c>
      <c r="U54" s="2">
        <f t="shared" si="5"/>
        <v>0.09108000000000001</v>
      </c>
      <c r="V54" s="31">
        <f t="shared" si="6"/>
        <v>10979358.805445762</v>
      </c>
      <c r="W54" s="37" t="str">
        <f t="shared" si="7"/>
        <v>PASS</v>
      </c>
    </row>
    <row r="55" spans="1:23" ht="12">
      <c r="A55" s="1" t="s">
        <v>75</v>
      </c>
      <c r="B55" s="1" t="s">
        <v>39</v>
      </c>
      <c r="C55" s="6">
        <v>100</v>
      </c>
      <c r="D55" s="2">
        <v>-0.2139</v>
      </c>
      <c r="E55" s="2">
        <v>-0.2224</v>
      </c>
      <c r="F55" s="2">
        <v>-0.2352</v>
      </c>
      <c r="G55" s="2">
        <v>-0.2581</v>
      </c>
      <c r="H55" s="2">
        <v>-0.2979</v>
      </c>
      <c r="I55" s="2">
        <v>-0.0002</v>
      </c>
      <c r="J55" s="26">
        <f aca="true" t="shared" si="33" ref="J55:O56">-D55*10000</f>
        <v>2139</v>
      </c>
      <c r="K55" s="26">
        <f t="shared" si="33"/>
        <v>2224</v>
      </c>
      <c r="L55" s="26">
        <f t="shared" si="33"/>
        <v>2352</v>
      </c>
      <c r="M55" s="26">
        <f t="shared" si="33"/>
        <v>2581</v>
      </c>
      <c r="N55" s="26">
        <f t="shared" si="33"/>
        <v>2979</v>
      </c>
      <c r="O55" s="26">
        <f t="shared" si="33"/>
        <v>2</v>
      </c>
      <c r="P55" s="6" t="str">
        <f t="shared" si="2"/>
        <v>YES</v>
      </c>
      <c r="Q55" s="6" t="str">
        <f aca="true" t="shared" si="34" ref="Q55:T56">IF(K55/J55&lt;=(1+((K$6-J$6)/100*Q$3/100)),"YES","NO")</f>
        <v>YES</v>
      </c>
      <c r="R55" s="6" t="str">
        <f t="shared" si="34"/>
        <v>YES</v>
      </c>
      <c r="S55" s="6" t="str">
        <f t="shared" si="34"/>
        <v>YES</v>
      </c>
      <c r="T55" s="6" t="str">
        <f t="shared" si="34"/>
        <v>NO</v>
      </c>
      <c r="U55" s="2">
        <f t="shared" si="5"/>
        <v>0.10724399999999999</v>
      </c>
      <c r="V55" s="31">
        <f t="shared" si="6"/>
        <v>9324530.976091903</v>
      </c>
      <c r="W55" s="37" t="str">
        <f t="shared" si="7"/>
        <v>FAIL</v>
      </c>
    </row>
    <row r="56" spans="1:23" ht="12">
      <c r="A56" s="1" t="s">
        <v>76</v>
      </c>
      <c r="B56" s="1" t="s">
        <v>39</v>
      </c>
      <c r="C56" s="6">
        <v>100</v>
      </c>
      <c r="D56" s="2">
        <v>-0.2096</v>
      </c>
      <c r="E56" s="2">
        <v>-0.2169</v>
      </c>
      <c r="F56" s="2">
        <v>-0.2253</v>
      </c>
      <c r="G56" s="2">
        <v>-0.2379</v>
      </c>
      <c r="H56" s="2">
        <v>-0.2599</v>
      </c>
      <c r="I56" s="2">
        <v>-0.0004</v>
      </c>
      <c r="J56" s="26">
        <f t="shared" si="33"/>
        <v>2096</v>
      </c>
      <c r="K56" s="26">
        <f t="shared" si="33"/>
        <v>2169</v>
      </c>
      <c r="L56" s="26">
        <f t="shared" si="33"/>
        <v>2253</v>
      </c>
      <c r="M56" s="26">
        <f t="shared" si="33"/>
        <v>2379</v>
      </c>
      <c r="N56" s="26">
        <f t="shared" si="33"/>
        <v>2599</v>
      </c>
      <c r="O56" s="26">
        <f t="shared" si="33"/>
        <v>4</v>
      </c>
      <c r="P56" s="6" t="str">
        <f t="shared" si="2"/>
        <v>YES</v>
      </c>
      <c r="Q56" s="6" t="str">
        <f t="shared" si="34"/>
        <v>YES</v>
      </c>
      <c r="R56" s="6" t="str">
        <f t="shared" si="34"/>
        <v>YES</v>
      </c>
      <c r="S56" s="6" t="str">
        <f t="shared" si="34"/>
        <v>YES</v>
      </c>
      <c r="T56" s="6" t="str">
        <f t="shared" si="34"/>
        <v>YES</v>
      </c>
      <c r="U56" s="2">
        <f t="shared" si="5"/>
        <v>0.093564</v>
      </c>
      <c r="V56" s="31">
        <f t="shared" si="6"/>
        <v>10687871.403531272</v>
      </c>
      <c r="W56" s="37" t="str">
        <f t="shared" si="7"/>
        <v>PASS</v>
      </c>
    </row>
    <row r="57" spans="1:23" ht="12">
      <c r="A57" s="1" t="s">
        <v>77</v>
      </c>
      <c r="B57" s="1" t="s">
        <v>39</v>
      </c>
      <c r="C57" s="6">
        <v>100</v>
      </c>
      <c r="D57" s="2">
        <v>-0.2288</v>
      </c>
      <c r="E57" s="2">
        <v>-0.2402</v>
      </c>
      <c r="F57" s="2">
        <v>-0.2446</v>
      </c>
      <c r="G57" s="2">
        <v>-0.2523</v>
      </c>
      <c r="H57" s="2">
        <v>-0.2647</v>
      </c>
      <c r="I57" s="2">
        <v>-0.0006</v>
      </c>
      <c r="J57" s="26">
        <f aca="true" t="shared" si="35" ref="J57:J65">-D57*10000</f>
        <v>2288</v>
      </c>
      <c r="K57" s="26">
        <f aca="true" t="shared" si="36" ref="K57:K65">-E57*10000</f>
        <v>2402</v>
      </c>
      <c r="L57" s="26">
        <f aca="true" t="shared" si="37" ref="L57:L65">-F57*10000</f>
        <v>2446</v>
      </c>
      <c r="M57" s="26">
        <f aca="true" t="shared" si="38" ref="M57:M65">-G57*10000</f>
        <v>2523.0000000000005</v>
      </c>
      <c r="N57" s="26">
        <f aca="true" t="shared" si="39" ref="N57:N65">-H57*10000</f>
        <v>2647</v>
      </c>
      <c r="O57" s="26">
        <f aca="true" t="shared" si="40" ref="O57:O65">-I57*10000</f>
        <v>5.999999999999999</v>
      </c>
      <c r="P57" s="6" t="str">
        <f t="shared" si="2"/>
        <v>YES</v>
      </c>
      <c r="Q57" s="6" t="str">
        <f aca="true" t="shared" si="41" ref="Q57:Q65">IF(K57/J57&lt;=(1+((K$6-J$6)/100*Q$3/100)),"YES","NO")</f>
        <v>YES</v>
      </c>
      <c r="R57" s="6" t="str">
        <f aca="true" t="shared" si="42" ref="R57:R65">IF(L57/K57&lt;=(1+((L$6-K$6)/100*R$3/100)),"YES","NO")</f>
        <v>YES</v>
      </c>
      <c r="S57" s="6" t="str">
        <f aca="true" t="shared" si="43" ref="S57:S65">IF(M57/L57&lt;=(1+((M$6-L$6)/100*S$3/100)),"YES","NO")</f>
        <v>YES</v>
      </c>
      <c r="T57" s="6" t="str">
        <f aca="true" t="shared" si="44" ref="T57:T65">IF(N57/M57&lt;=(1+((N$6-M$6)/100*T$3/100)),"YES","NO")</f>
        <v>YES</v>
      </c>
      <c r="U57" s="2">
        <f t="shared" si="5"/>
        <v>0.09529199999999999</v>
      </c>
      <c r="V57" s="31">
        <f t="shared" si="6"/>
        <v>10494060.361835202</v>
      </c>
      <c r="W57" s="37" t="str">
        <f t="shared" si="7"/>
        <v>PASS</v>
      </c>
    </row>
    <row r="58" spans="1:23" ht="12">
      <c r="A58" s="1" t="s">
        <v>78</v>
      </c>
      <c r="B58" s="1" t="s">
        <v>39</v>
      </c>
      <c r="C58" s="6">
        <v>100</v>
      </c>
      <c r="D58" s="2">
        <v>-0.2193</v>
      </c>
      <c r="E58" s="2">
        <v>-0.2277</v>
      </c>
      <c r="F58" s="2">
        <v>-0.2325</v>
      </c>
      <c r="G58" s="2">
        <v>-0.2386</v>
      </c>
      <c r="H58" s="2">
        <v>-0.2521</v>
      </c>
      <c r="I58" s="2">
        <v>-0.0001</v>
      </c>
      <c r="J58" s="26">
        <f t="shared" si="35"/>
        <v>2193</v>
      </c>
      <c r="K58" s="26">
        <f t="shared" si="36"/>
        <v>2277</v>
      </c>
      <c r="L58" s="26">
        <f t="shared" si="37"/>
        <v>2325</v>
      </c>
      <c r="M58" s="26">
        <f t="shared" si="38"/>
        <v>2386</v>
      </c>
      <c r="N58" s="26">
        <f t="shared" si="39"/>
        <v>2521</v>
      </c>
      <c r="O58" s="26">
        <f t="shared" si="40"/>
        <v>1</v>
      </c>
      <c r="P58" s="6" t="str">
        <f t="shared" si="2"/>
        <v>YES</v>
      </c>
      <c r="Q58" s="6" t="str">
        <f t="shared" si="41"/>
        <v>YES</v>
      </c>
      <c r="R58" s="6" t="str">
        <f t="shared" si="42"/>
        <v>YES</v>
      </c>
      <c r="S58" s="6" t="str">
        <f t="shared" si="43"/>
        <v>YES</v>
      </c>
      <c r="T58" s="6" t="str">
        <f t="shared" si="44"/>
        <v>YES</v>
      </c>
      <c r="U58" s="2">
        <f t="shared" si="5"/>
        <v>0.090756</v>
      </c>
      <c r="V58" s="31">
        <f t="shared" si="6"/>
        <v>11018555.247036008</v>
      </c>
      <c r="W58" s="37" t="str">
        <f t="shared" si="7"/>
        <v>PASS</v>
      </c>
    </row>
    <row r="59" spans="1:23" ht="12">
      <c r="A59" s="1" t="s">
        <v>79</v>
      </c>
      <c r="B59" s="1" t="s">
        <v>39</v>
      </c>
      <c r="C59" s="6">
        <v>100</v>
      </c>
      <c r="D59" s="2">
        <v>-0.2086</v>
      </c>
      <c r="E59" s="2">
        <v>-0.2168</v>
      </c>
      <c r="F59" s="2">
        <v>-0.2292</v>
      </c>
      <c r="G59" s="2">
        <v>-0.2497</v>
      </c>
      <c r="H59" s="2">
        <v>-0.2847</v>
      </c>
      <c r="I59" s="2">
        <v>-0.0006</v>
      </c>
      <c r="J59" s="26">
        <f t="shared" si="35"/>
        <v>2086</v>
      </c>
      <c r="K59" s="26">
        <f t="shared" si="36"/>
        <v>2168</v>
      </c>
      <c r="L59" s="26">
        <f t="shared" si="37"/>
        <v>2292</v>
      </c>
      <c r="M59" s="26">
        <f t="shared" si="38"/>
        <v>2497</v>
      </c>
      <c r="N59" s="26">
        <f t="shared" si="39"/>
        <v>2847</v>
      </c>
      <c r="O59" s="26">
        <f t="shared" si="40"/>
        <v>5.999999999999999</v>
      </c>
      <c r="P59" s="6" t="str">
        <f t="shared" si="2"/>
        <v>YES</v>
      </c>
      <c r="Q59" s="6" t="str">
        <f t="shared" si="41"/>
        <v>YES</v>
      </c>
      <c r="R59" s="6" t="str">
        <f t="shared" si="42"/>
        <v>YES</v>
      </c>
      <c r="S59" s="6" t="str">
        <f t="shared" si="43"/>
        <v>YES</v>
      </c>
      <c r="T59" s="6" t="str">
        <f t="shared" si="44"/>
        <v>NO</v>
      </c>
      <c r="U59" s="2">
        <f t="shared" si="5"/>
        <v>0.102492</v>
      </c>
      <c r="V59" s="31">
        <f t="shared" si="6"/>
        <v>9756859.071927564</v>
      </c>
      <c r="W59" s="37" t="str">
        <f t="shared" si="7"/>
        <v>FAIL</v>
      </c>
    </row>
    <row r="60" spans="1:23" ht="12">
      <c r="A60" s="1" t="s">
        <v>80</v>
      </c>
      <c r="B60" s="1" t="s">
        <v>39</v>
      </c>
      <c r="C60" s="6">
        <v>100</v>
      </c>
      <c r="D60" s="2">
        <v>-0.2168</v>
      </c>
      <c r="E60" s="2">
        <v>-0.2253</v>
      </c>
      <c r="F60" s="2">
        <v>-0.2392</v>
      </c>
      <c r="G60" s="2">
        <v>-0.2648</v>
      </c>
      <c r="H60" s="2">
        <v>-0.3094</v>
      </c>
      <c r="I60" s="2">
        <v>-0.0006</v>
      </c>
      <c r="J60" s="26">
        <f t="shared" si="35"/>
        <v>2168</v>
      </c>
      <c r="K60" s="26">
        <f t="shared" si="36"/>
        <v>2253</v>
      </c>
      <c r="L60" s="26">
        <f t="shared" si="37"/>
        <v>2392</v>
      </c>
      <c r="M60" s="26">
        <f t="shared" si="38"/>
        <v>2648</v>
      </c>
      <c r="N60" s="26">
        <f t="shared" si="39"/>
        <v>3094</v>
      </c>
      <c r="O60" s="26">
        <f t="shared" si="40"/>
        <v>5.999999999999999</v>
      </c>
      <c r="P60" s="6" t="str">
        <f t="shared" si="2"/>
        <v>YES</v>
      </c>
      <c r="Q60" s="6" t="str">
        <f t="shared" si="41"/>
        <v>YES</v>
      </c>
      <c r="R60" s="6" t="str">
        <f t="shared" si="42"/>
        <v>YES</v>
      </c>
      <c r="S60" s="6" t="str">
        <f t="shared" si="43"/>
        <v>NO</v>
      </c>
      <c r="T60" s="6" t="str">
        <f t="shared" si="44"/>
        <v>NO</v>
      </c>
      <c r="U60" s="2">
        <f t="shared" si="5"/>
        <v>0.11138399999999998</v>
      </c>
      <c r="V60" s="31">
        <f t="shared" si="6"/>
        <v>8977950.154420743</v>
      </c>
      <c r="W60" s="37" t="str">
        <f t="shared" si="7"/>
        <v>FAIL</v>
      </c>
    </row>
    <row r="61" spans="1:23" ht="12">
      <c r="A61" s="1" t="s">
        <v>81</v>
      </c>
      <c r="B61" s="1" t="s">
        <v>52</v>
      </c>
      <c r="C61" s="6">
        <v>100</v>
      </c>
      <c r="D61" s="2">
        <v>-0.2556</v>
      </c>
      <c r="E61" s="2">
        <v>-0.2627</v>
      </c>
      <c r="F61" s="2">
        <v>-0.2712</v>
      </c>
      <c r="G61" s="2">
        <v>-0.2799</v>
      </c>
      <c r="H61" s="2">
        <v>-0.3014</v>
      </c>
      <c r="I61" s="2">
        <v>-0.0001</v>
      </c>
      <c r="J61" s="26">
        <f t="shared" si="35"/>
        <v>2556</v>
      </c>
      <c r="K61" s="26">
        <f t="shared" si="36"/>
        <v>2627</v>
      </c>
      <c r="L61" s="26">
        <f t="shared" si="37"/>
        <v>2712</v>
      </c>
      <c r="M61" s="26">
        <f t="shared" si="38"/>
        <v>2799</v>
      </c>
      <c r="N61" s="26">
        <f t="shared" si="39"/>
        <v>3014</v>
      </c>
      <c r="O61" s="26">
        <f t="shared" si="40"/>
        <v>1</v>
      </c>
      <c r="P61" s="6" t="str">
        <f t="shared" si="2"/>
        <v>YES</v>
      </c>
      <c r="Q61" s="6" t="str">
        <f t="shared" si="41"/>
        <v>YES</v>
      </c>
      <c r="R61" s="6" t="str">
        <f t="shared" si="42"/>
        <v>YES</v>
      </c>
      <c r="S61" s="6" t="str">
        <f t="shared" si="43"/>
        <v>YES</v>
      </c>
      <c r="T61" s="6" t="str">
        <f t="shared" si="44"/>
        <v>YES</v>
      </c>
      <c r="U61" s="2">
        <f t="shared" si="5"/>
        <v>0.108504</v>
      </c>
      <c r="V61" s="31">
        <f t="shared" si="6"/>
        <v>9216250.092162501</v>
      </c>
      <c r="W61" s="37" t="str">
        <f t="shared" si="7"/>
        <v>PASS</v>
      </c>
    </row>
    <row r="62" spans="1:23" ht="12">
      <c r="A62" s="1" t="s">
        <v>82</v>
      </c>
      <c r="B62" s="1" t="s">
        <v>52</v>
      </c>
      <c r="C62" s="6">
        <v>100</v>
      </c>
      <c r="D62" s="2">
        <v>-0.2319</v>
      </c>
      <c r="E62" s="2">
        <v>-0.2423</v>
      </c>
      <c r="F62" s="2">
        <v>-0.2512</v>
      </c>
      <c r="G62" s="2">
        <v>-0.2678</v>
      </c>
      <c r="H62" s="2">
        <v>-0.2975</v>
      </c>
      <c r="I62" s="2">
        <v>-0.0002</v>
      </c>
      <c r="J62" s="26">
        <f t="shared" si="35"/>
        <v>2319</v>
      </c>
      <c r="K62" s="26">
        <f t="shared" si="36"/>
        <v>2423</v>
      </c>
      <c r="L62" s="26">
        <f t="shared" si="37"/>
        <v>2512</v>
      </c>
      <c r="M62" s="26">
        <f t="shared" si="38"/>
        <v>2678</v>
      </c>
      <c r="N62" s="26">
        <f t="shared" si="39"/>
        <v>2975</v>
      </c>
      <c r="O62" s="26">
        <f t="shared" si="40"/>
        <v>2</v>
      </c>
      <c r="P62" s="6" t="str">
        <f t="shared" si="2"/>
        <v>YES</v>
      </c>
      <c r="Q62" s="6" t="str">
        <f t="shared" si="41"/>
        <v>YES</v>
      </c>
      <c r="R62" s="6" t="str">
        <f t="shared" si="42"/>
        <v>YES</v>
      </c>
      <c r="S62" s="6" t="str">
        <f t="shared" si="43"/>
        <v>YES</v>
      </c>
      <c r="T62" s="6" t="str">
        <f t="shared" si="44"/>
        <v>NO</v>
      </c>
      <c r="U62" s="2">
        <f t="shared" si="5"/>
        <v>0.10709999999999999</v>
      </c>
      <c r="V62" s="31">
        <f t="shared" si="6"/>
        <v>9337068.160597572</v>
      </c>
      <c r="W62" s="37" t="str">
        <f t="shared" si="7"/>
        <v>FAIL</v>
      </c>
    </row>
    <row r="63" spans="1:23" ht="12">
      <c r="A63" s="1" t="s">
        <v>83</v>
      </c>
      <c r="B63" s="1" t="s">
        <v>52</v>
      </c>
      <c r="C63" s="6">
        <v>100</v>
      </c>
      <c r="D63" s="2">
        <v>-0.2306</v>
      </c>
      <c r="E63" s="2">
        <v>-0.2365</v>
      </c>
      <c r="F63" s="2">
        <v>-0.2484</v>
      </c>
      <c r="G63" s="2">
        <v>-0.268</v>
      </c>
      <c r="H63" s="2">
        <v>-0.3038</v>
      </c>
      <c r="I63" s="2">
        <v>-0.0003</v>
      </c>
      <c r="J63" s="26">
        <f t="shared" si="35"/>
        <v>2306</v>
      </c>
      <c r="K63" s="26">
        <f t="shared" si="36"/>
        <v>2365</v>
      </c>
      <c r="L63" s="26">
        <f t="shared" si="37"/>
        <v>2484</v>
      </c>
      <c r="M63" s="26">
        <f t="shared" si="38"/>
        <v>2680</v>
      </c>
      <c r="N63" s="26">
        <f t="shared" si="39"/>
        <v>3038</v>
      </c>
      <c r="O63" s="26">
        <f t="shared" si="40"/>
        <v>2.9999999999999996</v>
      </c>
      <c r="P63" s="6" t="str">
        <f t="shared" si="2"/>
        <v>YES</v>
      </c>
      <c r="Q63" s="6" t="str">
        <f t="shared" si="41"/>
        <v>YES</v>
      </c>
      <c r="R63" s="6" t="str">
        <f t="shared" si="42"/>
        <v>YES</v>
      </c>
      <c r="S63" s="6" t="str">
        <f t="shared" si="43"/>
        <v>YES</v>
      </c>
      <c r="T63" s="6" t="str">
        <f t="shared" si="44"/>
        <v>NO</v>
      </c>
      <c r="U63" s="2">
        <f t="shared" si="5"/>
        <v>0.10936799999999999</v>
      </c>
      <c r="V63" s="31">
        <f t="shared" si="6"/>
        <v>9143442.323165825</v>
      </c>
      <c r="W63" s="37" t="str">
        <f t="shared" si="7"/>
        <v>FAIL</v>
      </c>
    </row>
    <row r="64" spans="1:23" ht="12">
      <c r="A64" s="1" t="s">
        <v>84</v>
      </c>
      <c r="B64" s="1" t="s">
        <v>52</v>
      </c>
      <c r="C64" s="6">
        <v>100</v>
      </c>
      <c r="D64" s="2">
        <v>-0.2287</v>
      </c>
      <c r="E64" s="2">
        <v>-0.2369</v>
      </c>
      <c r="F64" s="2">
        <v>-0.2391</v>
      </c>
      <c r="G64" s="2">
        <v>-0.2424</v>
      </c>
      <c r="H64" s="2">
        <v>-0.2504</v>
      </c>
      <c r="I64" s="2">
        <v>0</v>
      </c>
      <c r="J64" s="26">
        <f t="shared" si="35"/>
        <v>2287</v>
      </c>
      <c r="K64" s="26">
        <f t="shared" si="36"/>
        <v>2369</v>
      </c>
      <c r="L64" s="26">
        <f t="shared" si="37"/>
        <v>2391</v>
      </c>
      <c r="M64" s="26">
        <f t="shared" si="38"/>
        <v>2424</v>
      </c>
      <c r="N64" s="26">
        <f t="shared" si="39"/>
        <v>2504</v>
      </c>
      <c r="O64" s="26">
        <f t="shared" si="40"/>
        <v>0</v>
      </c>
      <c r="P64" s="6" t="str">
        <f t="shared" si="2"/>
        <v>YES</v>
      </c>
      <c r="Q64" s="6" t="str">
        <f t="shared" si="41"/>
        <v>YES</v>
      </c>
      <c r="R64" s="6" t="str">
        <f t="shared" si="42"/>
        <v>YES</v>
      </c>
      <c r="S64" s="6" t="str">
        <f t="shared" si="43"/>
        <v>YES</v>
      </c>
      <c r="T64" s="6" t="str">
        <f t="shared" si="44"/>
        <v>YES</v>
      </c>
      <c r="U64" s="2">
        <f t="shared" si="5"/>
        <v>0.090144</v>
      </c>
      <c r="V64" s="31">
        <f t="shared" si="6"/>
        <v>11093361.732339367</v>
      </c>
      <c r="W64" s="37" t="str">
        <f t="shared" si="7"/>
        <v>PASS</v>
      </c>
    </row>
    <row r="65" spans="1:23" ht="12">
      <c r="A65" s="1" t="s">
        <v>85</v>
      </c>
      <c r="B65" s="1" t="s">
        <v>52</v>
      </c>
      <c r="C65" s="6">
        <v>100</v>
      </c>
      <c r="D65" s="2">
        <v>-0.2218</v>
      </c>
      <c r="E65" s="2">
        <v>-0.2256</v>
      </c>
      <c r="F65" s="2">
        <v>-0.25</v>
      </c>
      <c r="G65" s="2">
        <v>-0.295</v>
      </c>
      <c r="H65" s="2">
        <v>-0.3797</v>
      </c>
      <c r="I65" s="2">
        <v>-0.0002</v>
      </c>
      <c r="J65" s="26">
        <f t="shared" si="35"/>
        <v>2218</v>
      </c>
      <c r="K65" s="26">
        <f t="shared" si="36"/>
        <v>2256</v>
      </c>
      <c r="L65" s="26">
        <f t="shared" si="37"/>
        <v>2500</v>
      </c>
      <c r="M65" s="26">
        <f t="shared" si="38"/>
        <v>2950</v>
      </c>
      <c r="N65" s="26">
        <f t="shared" si="39"/>
        <v>3797</v>
      </c>
      <c r="O65" s="26">
        <f t="shared" si="40"/>
        <v>2</v>
      </c>
      <c r="P65" s="6" t="str">
        <f t="shared" si="2"/>
        <v>YES</v>
      </c>
      <c r="Q65" s="6" t="str">
        <f t="shared" si="41"/>
        <v>YES</v>
      </c>
      <c r="R65" s="6" t="str">
        <f t="shared" si="42"/>
        <v>YES</v>
      </c>
      <c r="S65" s="6" t="str">
        <f t="shared" si="43"/>
        <v>NO</v>
      </c>
      <c r="T65" s="6" t="str">
        <f t="shared" si="44"/>
        <v>NO</v>
      </c>
      <c r="U65" s="2">
        <f t="shared" si="5"/>
        <v>0.136692</v>
      </c>
      <c r="V65" s="31">
        <f t="shared" si="6"/>
        <v>7315717.086588828</v>
      </c>
      <c r="W65" s="37" t="str">
        <f t="shared" si="7"/>
        <v>FAIL</v>
      </c>
    </row>
    <row r="66" spans="1:23" ht="12">
      <c r="A66" s="1" t="s">
        <v>86</v>
      </c>
      <c r="B66" s="1" t="s">
        <v>52</v>
      </c>
      <c r="C66" s="6">
        <v>100</v>
      </c>
      <c r="D66" s="2">
        <v>-0.2258</v>
      </c>
      <c r="E66" s="2">
        <v>-0.2334</v>
      </c>
      <c r="F66" s="2">
        <v>-0.2449</v>
      </c>
      <c r="G66" s="2">
        <v>-0.264</v>
      </c>
      <c r="H66" s="2">
        <v>-0.3003</v>
      </c>
      <c r="I66" s="2">
        <v>-0.0002</v>
      </c>
      <c r="J66" s="26">
        <f aca="true" t="shared" si="45" ref="J66:J75">-D66*10000</f>
        <v>2258</v>
      </c>
      <c r="K66" s="26">
        <f aca="true" t="shared" si="46" ref="K66:K75">-E66*10000</f>
        <v>2334</v>
      </c>
      <c r="L66" s="26">
        <f aca="true" t="shared" si="47" ref="L66:L75">-F66*10000</f>
        <v>2449</v>
      </c>
      <c r="M66" s="26">
        <f aca="true" t="shared" si="48" ref="M66:M75">-G66*10000</f>
        <v>2640</v>
      </c>
      <c r="N66" s="26">
        <f aca="true" t="shared" si="49" ref="N66:N75">-H66*10000</f>
        <v>3003</v>
      </c>
      <c r="O66" s="26">
        <f aca="true" t="shared" si="50" ref="O66:O75">-I66*10000</f>
        <v>2</v>
      </c>
      <c r="P66" s="6" t="str">
        <f t="shared" si="2"/>
        <v>YES</v>
      </c>
      <c r="Q66" s="6" t="str">
        <f aca="true" t="shared" si="51" ref="Q66:Q75">IF(K66/J66&lt;=(1+((K$6-J$6)/100*Q$3/100)),"YES","NO")</f>
        <v>YES</v>
      </c>
      <c r="R66" s="6" t="str">
        <f aca="true" t="shared" si="52" ref="R66:R75">IF(L66/K66&lt;=(1+((L$6-K$6)/100*R$3/100)),"YES","NO")</f>
        <v>YES</v>
      </c>
      <c r="S66" s="6" t="str">
        <f aca="true" t="shared" si="53" ref="S66:S75">IF(M66/L66&lt;=(1+((M$6-L$6)/100*S$3/100)),"YES","NO")</f>
        <v>YES</v>
      </c>
      <c r="T66" s="6" t="str">
        <f aca="true" t="shared" si="54" ref="T66:T75">IF(N66/M66&lt;=(1+((N$6-M$6)/100*T$3/100)),"YES","NO")</f>
        <v>NO</v>
      </c>
      <c r="U66" s="2">
        <f t="shared" si="5"/>
        <v>0.10810800000000001</v>
      </c>
      <c r="V66" s="31">
        <f t="shared" si="6"/>
        <v>9250009.25000925</v>
      </c>
      <c r="W66" s="37" t="str">
        <f t="shared" si="7"/>
        <v>FAIL</v>
      </c>
    </row>
    <row r="67" spans="1:23" ht="12">
      <c r="A67" s="1" t="s">
        <v>87</v>
      </c>
      <c r="B67" s="1" t="s">
        <v>52</v>
      </c>
      <c r="C67" s="6">
        <v>100</v>
      </c>
      <c r="D67" s="2">
        <v>-0.261</v>
      </c>
      <c r="E67" s="2">
        <v>-0.2758</v>
      </c>
      <c r="F67" s="2">
        <v>-0.2809</v>
      </c>
      <c r="G67" s="2">
        <v>-0.2897</v>
      </c>
      <c r="H67" s="2">
        <v>-0.3106</v>
      </c>
      <c r="I67" s="2">
        <v>-0.0003</v>
      </c>
      <c r="J67" s="26">
        <f t="shared" si="45"/>
        <v>2610</v>
      </c>
      <c r="K67" s="26">
        <f t="shared" si="46"/>
        <v>2758</v>
      </c>
      <c r="L67" s="26">
        <f t="shared" si="47"/>
        <v>2809</v>
      </c>
      <c r="M67" s="26">
        <f t="shared" si="48"/>
        <v>2897</v>
      </c>
      <c r="N67" s="26">
        <f t="shared" si="49"/>
        <v>3106</v>
      </c>
      <c r="O67" s="26">
        <f t="shared" si="50"/>
        <v>2.9999999999999996</v>
      </c>
      <c r="P67" s="6" t="str">
        <f t="shared" si="2"/>
        <v>YES</v>
      </c>
      <c r="Q67" s="6" t="str">
        <f t="shared" si="51"/>
        <v>YES</v>
      </c>
      <c r="R67" s="6" t="str">
        <f t="shared" si="52"/>
        <v>YES</v>
      </c>
      <c r="S67" s="6" t="str">
        <f t="shared" si="53"/>
        <v>YES</v>
      </c>
      <c r="T67" s="6" t="str">
        <f t="shared" si="54"/>
        <v>YES</v>
      </c>
      <c r="U67" s="2">
        <f t="shared" si="5"/>
        <v>0.111816</v>
      </c>
      <c r="V67" s="31">
        <f t="shared" si="6"/>
        <v>8943263.933605209</v>
      </c>
      <c r="W67" s="37" t="str">
        <f t="shared" si="7"/>
        <v>PASS</v>
      </c>
    </row>
    <row r="68" spans="1:23" ht="12">
      <c r="A68" s="1" t="s">
        <v>89</v>
      </c>
      <c r="B68" s="1" t="s">
        <v>52</v>
      </c>
      <c r="C68" s="6">
        <v>100</v>
      </c>
      <c r="D68" s="2">
        <v>-0.2552</v>
      </c>
      <c r="E68" s="2">
        <v>-0.2689</v>
      </c>
      <c r="F68" s="2">
        <v>-0.2748</v>
      </c>
      <c r="G68" s="2">
        <v>-0.2842</v>
      </c>
      <c r="H68" s="2">
        <v>-0.3041</v>
      </c>
      <c r="I68" s="2">
        <v>-0.0001</v>
      </c>
      <c r="J68" s="26">
        <f t="shared" si="45"/>
        <v>2552</v>
      </c>
      <c r="K68" s="26">
        <f t="shared" si="46"/>
        <v>2688.9999999999995</v>
      </c>
      <c r="L68" s="26">
        <f t="shared" si="47"/>
        <v>2748</v>
      </c>
      <c r="M68" s="26">
        <f t="shared" si="48"/>
        <v>2842</v>
      </c>
      <c r="N68" s="26">
        <f t="shared" si="49"/>
        <v>3041</v>
      </c>
      <c r="O68" s="26">
        <f t="shared" si="50"/>
        <v>1</v>
      </c>
      <c r="P68" s="6" t="str">
        <f t="shared" si="2"/>
        <v>YES</v>
      </c>
      <c r="Q68" s="6" t="str">
        <f t="shared" si="51"/>
        <v>YES</v>
      </c>
      <c r="R68" s="6" t="str">
        <f t="shared" si="52"/>
        <v>YES</v>
      </c>
      <c r="S68" s="6" t="str">
        <f t="shared" si="53"/>
        <v>YES</v>
      </c>
      <c r="T68" s="6" t="str">
        <f t="shared" si="54"/>
        <v>YES</v>
      </c>
      <c r="U68" s="2">
        <f t="shared" si="5"/>
        <v>0.10947599999999999</v>
      </c>
      <c r="V68" s="31">
        <f t="shared" si="6"/>
        <v>9134422.156454382</v>
      </c>
      <c r="W68" s="37" t="str">
        <f t="shared" si="7"/>
        <v>PASS</v>
      </c>
    </row>
    <row r="69" spans="1:23" ht="12">
      <c r="A69" s="1" t="s">
        <v>90</v>
      </c>
      <c r="B69" s="1" t="s">
        <v>52</v>
      </c>
      <c r="C69" s="6">
        <v>100</v>
      </c>
      <c r="D69" s="2">
        <v>-0.258</v>
      </c>
      <c r="E69" s="2">
        <v>-0.2649</v>
      </c>
      <c r="F69" s="2">
        <v>-0.2752</v>
      </c>
      <c r="G69" s="2">
        <v>-0.2836</v>
      </c>
      <c r="H69" s="2">
        <v>-0.3042</v>
      </c>
      <c r="I69" s="2">
        <v>0</v>
      </c>
      <c r="J69" s="26">
        <f t="shared" si="45"/>
        <v>2580</v>
      </c>
      <c r="K69" s="26">
        <f t="shared" si="46"/>
        <v>2649.0000000000005</v>
      </c>
      <c r="L69" s="26">
        <f t="shared" si="47"/>
        <v>2752</v>
      </c>
      <c r="M69" s="26">
        <f t="shared" si="48"/>
        <v>2836</v>
      </c>
      <c r="N69" s="26">
        <f t="shared" si="49"/>
        <v>3042.0000000000005</v>
      </c>
      <c r="O69" s="26">
        <f t="shared" si="50"/>
        <v>0</v>
      </c>
      <c r="P69" s="6" t="str">
        <f t="shared" si="2"/>
        <v>YES</v>
      </c>
      <c r="Q69" s="6" t="str">
        <f t="shared" si="51"/>
        <v>YES</v>
      </c>
      <c r="R69" s="6" t="str">
        <f t="shared" si="52"/>
        <v>YES</v>
      </c>
      <c r="S69" s="6" t="str">
        <f t="shared" si="53"/>
        <v>YES</v>
      </c>
      <c r="T69" s="6" t="str">
        <f t="shared" si="54"/>
        <v>YES</v>
      </c>
      <c r="U69" s="2">
        <f t="shared" si="5"/>
        <v>0.10951200000000001</v>
      </c>
      <c r="V69" s="31">
        <f t="shared" si="6"/>
        <v>9131419.387829643</v>
      </c>
      <c r="W69" s="37" t="str">
        <f t="shared" si="7"/>
        <v>PASS</v>
      </c>
    </row>
    <row r="70" spans="1:23" ht="12">
      <c r="A70" s="1" t="s">
        <v>91</v>
      </c>
      <c r="B70" s="1" t="s">
        <v>52</v>
      </c>
      <c r="C70" s="6">
        <v>100</v>
      </c>
      <c r="D70" s="2">
        <v>-0.2199</v>
      </c>
      <c r="E70" s="2">
        <v>-0.2257</v>
      </c>
      <c r="F70" s="2">
        <v>-0.2642</v>
      </c>
      <c r="G70" s="2">
        <v>-0.3602</v>
      </c>
      <c r="H70" s="2">
        <v>-0.5681</v>
      </c>
      <c r="I70" s="2">
        <v>-0.0001</v>
      </c>
      <c r="J70" s="26">
        <f t="shared" si="45"/>
        <v>2199</v>
      </c>
      <c r="K70" s="26">
        <f t="shared" si="46"/>
        <v>2257</v>
      </c>
      <c r="L70" s="26">
        <f t="shared" si="47"/>
        <v>2642</v>
      </c>
      <c r="M70" s="26">
        <f t="shared" si="48"/>
        <v>3602</v>
      </c>
      <c r="N70" s="26">
        <f t="shared" si="49"/>
        <v>5681.000000000001</v>
      </c>
      <c r="O70" s="26">
        <f t="shared" si="50"/>
        <v>1</v>
      </c>
      <c r="P70" s="6" t="str">
        <f t="shared" si="2"/>
        <v>YES</v>
      </c>
      <c r="Q70" s="6" t="str">
        <f t="shared" si="51"/>
        <v>YES</v>
      </c>
      <c r="R70" s="6" t="str">
        <f t="shared" si="52"/>
        <v>YES</v>
      </c>
      <c r="S70" s="6" t="str">
        <f t="shared" si="53"/>
        <v>NO</v>
      </c>
      <c r="T70" s="6" t="str">
        <f t="shared" si="54"/>
        <v>NO</v>
      </c>
      <c r="U70" s="2">
        <f t="shared" si="5"/>
        <v>0.20451600000000003</v>
      </c>
      <c r="V70" s="31">
        <f t="shared" si="6"/>
        <v>4889592.990279488</v>
      </c>
      <c r="W70" s="37" t="str">
        <f t="shared" si="7"/>
        <v>FAIL</v>
      </c>
    </row>
    <row r="71" spans="1:23" ht="12">
      <c r="A71" s="1" t="s">
        <v>92</v>
      </c>
      <c r="B71" s="1" t="s">
        <v>52</v>
      </c>
      <c r="C71" s="6">
        <v>100</v>
      </c>
      <c r="D71" s="2">
        <v>-0.2323</v>
      </c>
      <c r="E71" s="2">
        <v>-0.2378</v>
      </c>
      <c r="F71" s="2">
        <v>-0.2573</v>
      </c>
      <c r="G71" s="2">
        <v>-0.2904</v>
      </c>
      <c r="H71" s="2">
        <v>-0.3515</v>
      </c>
      <c r="I71" s="2">
        <v>-0.0001</v>
      </c>
      <c r="J71" s="26">
        <f t="shared" si="45"/>
        <v>2323</v>
      </c>
      <c r="K71" s="26">
        <f t="shared" si="46"/>
        <v>2378</v>
      </c>
      <c r="L71" s="26">
        <f t="shared" si="47"/>
        <v>2572.9999999999995</v>
      </c>
      <c r="M71" s="26">
        <f t="shared" si="48"/>
        <v>2904</v>
      </c>
      <c r="N71" s="26">
        <f t="shared" si="49"/>
        <v>3515</v>
      </c>
      <c r="O71" s="26">
        <f t="shared" si="50"/>
        <v>1</v>
      </c>
      <c r="P71" s="6" t="str">
        <f t="shared" si="2"/>
        <v>YES</v>
      </c>
      <c r="Q71" s="6" t="str">
        <f t="shared" si="51"/>
        <v>YES</v>
      </c>
      <c r="R71" s="6" t="str">
        <f t="shared" si="52"/>
        <v>YES</v>
      </c>
      <c r="S71" s="6" t="str">
        <f t="shared" si="53"/>
        <v>NO</v>
      </c>
      <c r="T71" s="6" t="str">
        <f t="shared" si="54"/>
        <v>NO</v>
      </c>
      <c r="U71" s="2">
        <f t="shared" si="5"/>
        <v>0.12653999999999999</v>
      </c>
      <c r="V71" s="31">
        <f t="shared" si="6"/>
        <v>7902639.48158685</v>
      </c>
      <c r="W71" s="37" t="str">
        <f t="shared" si="7"/>
        <v>FAIL</v>
      </c>
    </row>
    <row r="72" spans="1:23" ht="12">
      <c r="A72" s="1" t="s">
        <v>93</v>
      </c>
      <c r="B72" s="1" t="s">
        <v>52</v>
      </c>
      <c r="C72" s="6">
        <v>100</v>
      </c>
      <c r="D72" s="2">
        <v>-0.2623</v>
      </c>
      <c r="E72" s="2">
        <v>-0.2699</v>
      </c>
      <c r="F72" s="2">
        <v>-0.2766</v>
      </c>
      <c r="G72" s="2">
        <v>-0.2845</v>
      </c>
      <c r="H72" s="2">
        <v>-0.3031</v>
      </c>
      <c r="I72" s="2">
        <v>-0.0001</v>
      </c>
      <c r="J72" s="26">
        <f t="shared" si="45"/>
        <v>2623</v>
      </c>
      <c r="K72" s="26">
        <f t="shared" si="46"/>
        <v>2698.9999999999995</v>
      </c>
      <c r="L72" s="26">
        <f t="shared" si="47"/>
        <v>2766</v>
      </c>
      <c r="M72" s="26">
        <f t="shared" si="48"/>
        <v>2844.9999999999995</v>
      </c>
      <c r="N72" s="26">
        <f t="shared" si="49"/>
        <v>3031</v>
      </c>
      <c r="O72" s="26">
        <f t="shared" si="50"/>
        <v>1</v>
      </c>
      <c r="P72" s="6" t="str">
        <f>IF(ABS(O72)&lt;10,"YES","NO")</f>
        <v>YES</v>
      </c>
      <c r="Q72" s="6" t="str">
        <f t="shared" si="51"/>
        <v>YES</v>
      </c>
      <c r="R72" s="6" t="str">
        <f t="shared" si="52"/>
        <v>YES</v>
      </c>
      <c r="S72" s="6" t="str">
        <f t="shared" si="53"/>
        <v>YES</v>
      </c>
      <c r="T72" s="6" t="str">
        <f t="shared" si="54"/>
        <v>YES</v>
      </c>
      <c r="U72" s="2">
        <f t="shared" si="5"/>
        <v>0.109116</v>
      </c>
      <c r="V72" s="31">
        <f t="shared" si="6"/>
        <v>9164558.818138495</v>
      </c>
      <c r="W72" s="37" t="str">
        <f t="shared" si="7"/>
        <v>PASS</v>
      </c>
    </row>
    <row r="73" spans="1:23" ht="12">
      <c r="A73" s="1" t="s">
        <v>94</v>
      </c>
      <c r="B73" s="1" t="s">
        <v>52</v>
      </c>
      <c r="C73" s="6">
        <v>100</v>
      </c>
      <c r="D73" s="2">
        <v>-0.225</v>
      </c>
      <c r="E73" s="2">
        <v>-0.2339</v>
      </c>
      <c r="F73" s="2">
        <v>-0.2524</v>
      </c>
      <c r="G73" s="2">
        <v>-0.2905</v>
      </c>
      <c r="H73" s="2">
        <v>-0.3649</v>
      </c>
      <c r="I73" s="2">
        <v>-0.0001</v>
      </c>
      <c r="J73" s="26">
        <f t="shared" si="45"/>
        <v>2250</v>
      </c>
      <c r="K73" s="26">
        <f t="shared" si="46"/>
        <v>2339</v>
      </c>
      <c r="L73" s="26">
        <f t="shared" si="47"/>
        <v>2524</v>
      </c>
      <c r="M73" s="26">
        <f t="shared" si="48"/>
        <v>2905</v>
      </c>
      <c r="N73" s="26">
        <f t="shared" si="49"/>
        <v>3649</v>
      </c>
      <c r="O73" s="26">
        <f t="shared" si="50"/>
        <v>1</v>
      </c>
      <c r="P73" s="6" t="str">
        <f>IF(ABS(O73)&lt;10,"YES","NO")</f>
        <v>YES</v>
      </c>
      <c r="Q73" s="6" t="str">
        <f t="shared" si="51"/>
        <v>YES</v>
      </c>
      <c r="R73" s="6" t="str">
        <f t="shared" si="52"/>
        <v>YES</v>
      </c>
      <c r="S73" s="6" t="str">
        <f t="shared" si="53"/>
        <v>NO</v>
      </c>
      <c r="T73" s="6" t="str">
        <f t="shared" si="54"/>
        <v>NO</v>
      </c>
      <c r="U73" s="2">
        <f aca="true" t="shared" si="55" ref="U73:U98">N73*0.0036/C73</f>
        <v>0.131364</v>
      </c>
      <c r="V73" s="31">
        <f aca="true" t="shared" si="56" ref="V73:V98">C73*1000000000000/(N73*3600)</f>
        <v>7612435.674918547</v>
      </c>
      <c r="W73" s="37" t="str">
        <f aca="true" t="shared" si="57" ref="W73:W83">IF(P73="YES",IF(Q73="YES",IF(R73="YES",IF(S73="YES",IF(T73="YES","PASS","FAIL"),"FAIL"),"FAIL"),"FAIL"),"FAIL")</f>
        <v>FAIL</v>
      </c>
    </row>
    <row r="74" spans="1:23" ht="12">
      <c r="A74" s="1" t="s">
        <v>95</v>
      </c>
      <c r="B74" s="1" t="s">
        <v>52</v>
      </c>
      <c r="C74" s="6">
        <v>100</v>
      </c>
      <c r="D74" s="2">
        <v>-0.2162</v>
      </c>
      <c r="E74" s="2">
        <v>-0.2206</v>
      </c>
      <c r="F74" s="2">
        <v>-0.2287</v>
      </c>
      <c r="G74" s="2">
        <v>-0.2335</v>
      </c>
      <c r="H74" s="2">
        <v>-0.2434</v>
      </c>
      <c r="I74" s="2">
        <v>-0.0003</v>
      </c>
      <c r="J74" s="26">
        <f t="shared" si="45"/>
        <v>2162</v>
      </c>
      <c r="K74" s="26">
        <f t="shared" si="46"/>
        <v>2206</v>
      </c>
      <c r="L74" s="26">
        <f t="shared" si="47"/>
        <v>2287</v>
      </c>
      <c r="M74" s="26">
        <f t="shared" si="48"/>
        <v>2335</v>
      </c>
      <c r="N74" s="26">
        <f t="shared" si="49"/>
        <v>2434</v>
      </c>
      <c r="O74" s="26">
        <f t="shared" si="50"/>
        <v>2.9999999999999996</v>
      </c>
      <c r="P74" s="6" t="str">
        <f>IF(ABS(O74)&lt;10,"YES","NO")</f>
        <v>YES</v>
      </c>
      <c r="Q74" s="6" t="str">
        <f t="shared" si="51"/>
        <v>YES</v>
      </c>
      <c r="R74" s="6" t="str">
        <f t="shared" si="52"/>
        <v>YES</v>
      </c>
      <c r="S74" s="6" t="str">
        <f t="shared" si="53"/>
        <v>YES</v>
      </c>
      <c r="T74" s="6" t="str">
        <f t="shared" si="54"/>
        <v>YES</v>
      </c>
      <c r="U74" s="2">
        <f t="shared" si="55"/>
        <v>0.087624</v>
      </c>
      <c r="V74" s="31">
        <f t="shared" si="56"/>
        <v>11412398.429653976</v>
      </c>
      <c r="W74" s="37" t="str">
        <f t="shared" si="57"/>
        <v>PASS</v>
      </c>
    </row>
    <row r="75" spans="1:23" ht="12">
      <c r="A75" s="1" t="s">
        <v>96</v>
      </c>
      <c r="B75" s="1" t="s">
        <v>52</v>
      </c>
      <c r="C75" s="6">
        <v>100</v>
      </c>
      <c r="D75" s="2">
        <v>-0.2227</v>
      </c>
      <c r="E75" s="2">
        <v>-0.228</v>
      </c>
      <c r="F75" s="2">
        <v>-0.241</v>
      </c>
      <c r="G75" s="2">
        <v>-0.2583</v>
      </c>
      <c r="H75" s="2">
        <v>-0.2885</v>
      </c>
      <c r="I75" s="2">
        <v>0</v>
      </c>
      <c r="J75" s="26">
        <f t="shared" si="45"/>
        <v>2227</v>
      </c>
      <c r="K75" s="26">
        <f t="shared" si="46"/>
        <v>2280</v>
      </c>
      <c r="L75" s="26">
        <f t="shared" si="47"/>
        <v>2410</v>
      </c>
      <c r="M75" s="26">
        <f t="shared" si="48"/>
        <v>2582.9999999999995</v>
      </c>
      <c r="N75" s="26">
        <f t="shared" si="49"/>
        <v>2885</v>
      </c>
      <c r="O75" s="26">
        <f t="shared" si="50"/>
        <v>0</v>
      </c>
      <c r="P75" s="6" t="str">
        <f>IF(ABS(O75)&lt;10,"YES","NO")</f>
        <v>YES</v>
      </c>
      <c r="Q75" s="6" t="str">
        <f t="shared" si="51"/>
        <v>YES</v>
      </c>
      <c r="R75" s="6" t="str">
        <f t="shared" si="52"/>
        <v>YES</v>
      </c>
      <c r="S75" s="6" t="str">
        <f t="shared" si="53"/>
        <v>YES</v>
      </c>
      <c r="T75" s="6" t="str">
        <f t="shared" si="54"/>
        <v>NO</v>
      </c>
      <c r="U75" s="2">
        <f t="shared" si="55"/>
        <v>0.10386</v>
      </c>
      <c r="V75" s="31">
        <f t="shared" si="56"/>
        <v>9628345.85018294</v>
      </c>
      <c r="W75" s="37" t="str">
        <f t="shared" si="57"/>
        <v>FAIL</v>
      </c>
    </row>
    <row r="76" spans="1:23" ht="12">
      <c r="A76" s="1" t="s">
        <v>97</v>
      </c>
      <c r="B76" s="1" t="s">
        <v>52</v>
      </c>
      <c r="C76" s="6">
        <v>100</v>
      </c>
      <c r="D76" s="2">
        <v>-0.2185</v>
      </c>
      <c r="E76" s="2">
        <v>-0.2271</v>
      </c>
      <c r="F76" s="2">
        <v>-0.2673</v>
      </c>
      <c r="G76" s="2">
        <v>-0.3668</v>
      </c>
      <c r="H76" s="2">
        <v>-0.5847</v>
      </c>
      <c r="I76" s="2">
        <v>-0.0002</v>
      </c>
      <c r="J76" s="26">
        <f aca="true" t="shared" si="58" ref="J76:O83">-D76*10000</f>
        <v>2185</v>
      </c>
      <c r="K76" s="26">
        <f t="shared" si="58"/>
        <v>2271</v>
      </c>
      <c r="L76" s="26">
        <f t="shared" si="58"/>
        <v>2673</v>
      </c>
      <c r="M76" s="26">
        <f t="shared" si="58"/>
        <v>3668</v>
      </c>
      <c r="N76" s="26">
        <f t="shared" si="58"/>
        <v>5847</v>
      </c>
      <c r="O76" s="26">
        <f t="shared" si="58"/>
        <v>2</v>
      </c>
      <c r="P76" s="6" t="str">
        <f aca="true" t="shared" si="59" ref="P76:P98">IF(ABS(O76)&lt;10,"YES","NO")</f>
        <v>YES</v>
      </c>
      <c r="Q76" s="6" t="str">
        <f aca="true" t="shared" si="60" ref="Q76:T83">IF(K76/J76&lt;=(1+((K$6-J$6)/100*Q$3/100)),"YES","NO")</f>
        <v>YES</v>
      </c>
      <c r="R76" s="6" t="str">
        <f t="shared" si="60"/>
        <v>YES</v>
      </c>
      <c r="S76" s="6" t="str">
        <f t="shared" si="60"/>
        <v>NO</v>
      </c>
      <c r="T76" s="6" t="str">
        <f t="shared" si="60"/>
        <v>NO</v>
      </c>
      <c r="U76" s="2">
        <f t="shared" si="55"/>
        <v>0.21049199999999998</v>
      </c>
      <c r="V76" s="31">
        <f t="shared" si="56"/>
        <v>4750774.376223325</v>
      </c>
      <c r="W76" s="37" t="str">
        <f t="shared" si="57"/>
        <v>FAIL</v>
      </c>
    </row>
    <row r="77" spans="1:23" ht="12">
      <c r="A77" s="1" t="s">
        <v>98</v>
      </c>
      <c r="B77" s="1" t="s">
        <v>52</v>
      </c>
      <c r="C77" s="6">
        <v>100</v>
      </c>
      <c r="D77" s="2">
        <v>-0.1722</v>
      </c>
      <c r="E77" s="2">
        <v>-0.2049</v>
      </c>
      <c r="F77" s="2">
        <v>-0.2158</v>
      </c>
      <c r="G77" s="2">
        <v>-0.2191</v>
      </c>
      <c r="H77" s="2">
        <v>-0.2291</v>
      </c>
      <c r="I77" s="2">
        <v>-0.0005</v>
      </c>
      <c r="J77" s="26">
        <f t="shared" si="58"/>
        <v>1722</v>
      </c>
      <c r="K77" s="26">
        <f t="shared" si="58"/>
        <v>2049</v>
      </c>
      <c r="L77" s="26">
        <f t="shared" si="58"/>
        <v>2158</v>
      </c>
      <c r="M77" s="26">
        <f t="shared" si="58"/>
        <v>2191</v>
      </c>
      <c r="N77" s="26">
        <f t="shared" si="58"/>
        <v>2291</v>
      </c>
      <c r="O77" s="26">
        <f t="shared" si="58"/>
        <v>5</v>
      </c>
      <c r="P77" s="6" t="str">
        <f t="shared" si="59"/>
        <v>YES</v>
      </c>
      <c r="Q77" s="6" t="str">
        <f t="shared" si="60"/>
        <v>NO</v>
      </c>
      <c r="R77" s="6" t="str">
        <f t="shared" si="60"/>
        <v>YES</v>
      </c>
      <c r="S77" s="6" t="str">
        <f t="shared" si="60"/>
        <v>YES</v>
      </c>
      <c r="T77" s="6" t="str">
        <f t="shared" si="60"/>
        <v>YES</v>
      </c>
      <c r="U77" s="2">
        <f t="shared" si="55"/>
        <v>0.08247600000000001</v>
      </c>
      <c r="V77" s="31">
        <f t="shared" si="56"/>
        <v>12124739.31810466</v>
      </c>
      <c r="W77" s="37" t="str">
        <f t="shared" si="57"/>
        <v>FAIL</v>
      </c>
    </row>
    <row r="78" spans="1:23" ht="12">
      <c r="A78" s="1" t="s">
        <v>99</v>
      </c>
      <c r="B78" s="1" t="s">
        <v>52</v>
      </c>
      <c r="C78" s="6">
        <v>100</v>
      </c>
      <c r="D78" s="2">
        <v>-0.2212</v>
      </c>
      <c r="E78" s="2">
        <v>-0.2349</v>
      </c>
      <c r="F78" s="2">
        <v>-0.24</v>
      </c>
      <c r="G78" s="2">
        <v>-0.242</v>
      </c>
      <c r="H78" s="2">
        <v>-0.2465</v>
      </c>
      <c r="I78" s="2">
        <v>-0.0001</v>
      </c>
      <c r="J78" s="26">
        <f t="shared" si="58"/>
        <v>2212</v>
      </c>
      <c r="K78" s="26">
        <f t="shared" si="58"/>
        <v>2349</v>
      </c>
      <c r="L78" s="26">
        <f t="shared" si="58"/>
        <v>2400</v>
      </c>
      <c r="M78" s="26">
        <f t="shared" si="58"/>
        <v>2420</v>
      </c>
      <c r="N78" s="26">
        <f t="shared" si="58"/>
        <v>2465</v>
      </c>
      <c r="O78" s="26">
        <f t="shared" si="58"/>
        <v>1</v>
      </c>
      <c r="P78" s="6" t="str">
        <f t="shared" si="59"/>
        <v>YES</v>
      </c>
      <c r="Q78" s="6" t="str">
        <f t="shared" si="60"/>
        <v>YES</v>
      </c>
      <c r="R78" s="6" t="str">
        <f t="shared" si="60"/>
        <v>YES</v>
      </c>
      <c r="S78" s="6" t="str">
        <f t="shared" si="60"/>
        <v>YES</v>
      </c>
      <c r="T78" s="6" t="str">
        <f t="shared" si="60"/>
        <v>YES</v>
      </c>
      <c r="U78" s="2">
        <f t="shared" si="55"/>
        <v>0.08874</v>
      </c>
      <c r="V78" s="31">
        <f t="shared" si="56"/>
        <v>11268875.366238449</v>
      </c>
      <c r="W78" s="37" t="str">
        <f t="shared" si="57"/>
        <v>PASS</v>
      </c>
    </row>
    <row r="79" spans="1:23" ht="12">
      <c r="A79" s="1" t="s">
        <v>100</v>
      </c>
      <c r="B79" s="1" t="s">
        <v>52</v>
      </c>
      <c r="C79" s="6">
        <v>100</v>
      </c>
      <c r="D79" s="2">
        <v>-0.002</v>
      </c>
      <c r="E79" s="2">
        <v>-0.0027</v>
      </c>
      <c r="F79" s="2">
        <v>-0.0121</v>
      </c>
      <c r="G79" s="2">
        <v>-0.0117</v>
      </c>
      <c r="H79" s="2">
        <v>-0.0103</v>
      </c>
      <c r="I79" s="2">
        <v>-0.0006</v>
      </c>
      <c r="J79" s="26">
        <f t="shared" si="58"/>
        <v>20</v>
      </c>
      <c r="K79" s="26">
        <f t="shared" si="58"/>
        <v>27</v>
      </c>
      <c r="L79" s="26">
        <f t="shared" si="58"/>
        <v>121</v>
      </c>
      <c r="M79" s="26">
        <f t="shared" si="58"/>
        <v>117</v>
      </c>
      <c r="N79" s="26">
        <f t="shared" si="58"/>
        <v>103</v>
      </c>
      <c r="O79" s="26">
        <f t="shared" si="58"/>
        <v>5.999999999999999</v>
      </c>
      <c r="P79" s="6" t="str">
        <f t="shared" si="59"/>
        <v>YES</v>
      </c>
      <c r="Q79" s="6" t="str">
        <f t="shared" si="60"/>
        <v>NO</v>
      </c>
      <c r="R79" s="6" t="str">
        <f t="shared" si="60"/>
        <v>NO</v>
      </c>
      <c r="S79" s="6" t="str">
        <f t="shared" si="60"/>
        <v>YES</v>
      </c>
      <c r="T79" s="6" t="str">
        <f t="shared" si="60"/>
        <v>YES</v>
      </c>
      <c r="U79" s="2">
        <f t="shared" si="55"/>
        <v>0.0037079999999999995</v>
      </c>
      <c r="V79" s="31">
        <f t="shared" si="56"/>
        <v>269687162.8910464</v>
      </c>
      <c r="W79" s="37" t="str">
        <f t="shared" si="57"/>
        <v>FAIL</v>
      </c>
    </row>
    <row r="80" spans="1:23" ht="12">
      <c r="A80" s="1" t="s">
        <v>101</v>
      </c>
      <c r="B80" s="1" t="s">
        <v>52</v>
      </c>
      <c r="C80" s="6">
        <v>100</v>
      </c>
      <c r="D80" s="2">
        <v>-0.1751</v>
      </c>
      <c r="E80" s="2">
        <v>-0.2182</v>
      </c>
      <c r="F80" s="2">
        <v>-0.2298</v>
      </c>
      <c r="G80" s="2">
        <v>-0.2318</v>
      </c>
      <c r="H80" s="2">
        <v>-0.2378</v>
      </c>
      <c r="I80" s="2">
        <v>-0.0008</v>
      </c>
      <c r="J80" s="26">
        <f t="shared" si="58"/>
        <v>1751</v>
      </c>
      <c r="K80" s="26">
        <f t="shared" si="58"/>
        <v>2182</v>
      </c>
      <c r="L80" s="26">
        <f t="shared" si="58"/>
        <v>2298</v>
      </c>
      <c r="M80" s="26">
        <f t="shared" si="58"/>
        <v>2318</v>
      </c>
      <c r="N80" s="26">
        <f t="shared" si="58"/>
        <v>2378</v>
      </c>
      <c r="O80" s="26">
        <f t="shared" si="58"/>
        <v>8</v>
      </c>
      <c r="P80" s="6" t="str">
        <f t="shared" si="59"/>
        <v>YES</v>
      </c>
      <c r="Q80" s="6" t="str">
        <f t="shared" si="60"/>
        <v>NO</v>
      </c>
      <c r="R80" s="6" t="str">
        <f t="shared" si="60"/>
        <v>YES</v>
      </c>
      <c r="S80" s="6" t="str">
        <f t="shared" si="60"/>
        <v>YES</v>
      </c>
      <c r="T80" s="6" t="str">
        <f t="shared" si="60"/>
        <v>YES</v>
      </c>
      <c r="U80" s="2">
        <f t="shared" si="55"/>
        <v>0.085608</v>
      </c>
      <c r="V80" s="31">
        <f t="shared" si="56"/>
        <v>11681151.294271564</v>
      </c>
      <c r="W80" s="37" t="str">
        <f t="shared" si="57"/>
        <v>FAIL</v>
      </c>
    </row>
    <row r="81" spans="1:23" ht="12">
      <c r="A81" s="1" t="s">
        <v>102</v>
      </c>
      <c r="B81" s="1" t="s">
        <v>52</v>
      </c>
      <c r="C81" s="6">
        <v>100</v>
      </c>
      <c r="D81" s="2">
        <v>-0.226</v>
      </c>
      <c r="E81" s="2">
        <v>-0.2358</v>
      </c>
      <c r="F81" s="2">
        <v>-0.2426</v>
      </c>
      <c r="G81" s="2">
        <v>-0.2464</v>
      </c>
      <c r="H81" s="2">
        <v>-0.2554</v>
      </c>
      <c r="I81" s="2">
        <v>-0.0001</v>
      </c>
      <c r="J81" s="26">
        <f t="shared" si="58"/>
        <v>2260</v>
      </c>
      <c r="K81" s="26">
        <f t="shared" si="58"/>
        <v>2358</v>
      </c>
      <c r="L81" s="26">
        <f t="shared" si="58"/>
        <v>2426</v>
      </c>
      <c r="M81" s="26">
        <f t="shared" si="58"/>
        <v>2464</v>
      </c>
      <c r="N81" s="26">
        <f t="shared" si="58"/>
        <v>2554</v>
      </c>
      <c r="O81" s="26">
        <f t="shared" si="58"/>
        <v>1</v>
      </c>
      <c r="P81" s="6" t="str">
        <f t="shared" si="59"/>
        <v>YES</v>
      </c>
      <c r="Q81" s="6" t="str">
        <f t="shared" si="60"/>
        <v>YES</v>
      </c>
      <c r="R81" s="6" t="str">
        <f t="shared" si="60"/>
        <v>YES</v>
      </c>
      <c r="S81" s="6" t="str">
        <f t="shared" si="60"/>
        <v>YES</v>
      </c>
      <c r="T81" s="6" t="str">
        <f t="shared" si="60"/>
        <v>YES</v>
      </c>
      <c r="U81" s="2">
        <f t="shared" si="55"/>
        <v>0.091944</v>
      </c>
      <c r="V81" s="31">
        <f t="shared" si="56"/>
        <v>10876185.50421996</v>
      </c>
      <c r="W81" s="37" t="str">
        <f t="shared" si="57"/>
        <v>PASS</v>
      </c>
    </row>
    <row r="82" spans="1:23" ht="12">
      <c r="A82" s="1" t="s">
        <v>103</v>
      </c>
      <c r="B82" s="1" t="s">
        <v>52</v>
      </c>
      <c r="C82" s="6">
        <v>100</v>
      </c>
      <c r="D82" s="2">
        <v>-0.2572</v>
      </c>
      <c r="E82" s="2">
        <v>-0.2711</v>
      </c>
      <c r="F82" s="2">
        <v>-0.2764</v>
      </c>
      <c r="G82" s="2">
        <v>-0.2852</v>
      </c>
      <c r="H82" s="2">
        <v>-0.3057</v>
      </c>
      <c r="I82" s="2">
        <v>0</v>
      </c>
      <c r="J82" s="26">
        <f t="shared" si="58"/>
        <v>2572</v>
      </c>
      <c r="K82" s="26">
        <f t="shared" si="58"/>
        <v>2711</v>
      </c>
      <c r="L82" s="26">
        <f t="shared" si="58"/>
        <v>2764</v>
      </c>
      <c r="M82" s="26">
        <f t="shared" si="58"/>
        <v>2852</v>
      </c>
      <c r="N82" s="26">
        <f t="shared" si="58"/>
        <v>3057.0000000000005</v>
      </c>
      <c r="O82" s="26">
        <f t="shared" si="58"/>
        <v>0</v>
      </c>
      <c r="P82" s="6" t="str">
        <f t="shared" si="59"/>
        <v>YES</v>
      </c>
      <c r="Q82" s="6" t="str">
        <f t="shared" si="60"/>
        <v>YES</v>
      </c>
      <c r="R82" s="6" t="str">
        <f t="shared" si="60"/>
        <v>YES</v>
      </c>
      <c r="S82" s="6" t="str">
        <f t="shared" si="60"/>
        <v>YES</v>
      </c>
      <c r="T82" s="6" t="str">
        <f t="shared" si="60"/>
        <v>YES</v>
      </c>
      <c r="U82" s="2">
        <f t="shared" si="55"/>
        <v>0.11005200000000002</v>
      </c>
      <c r="V82" s="31">
        <f t="shared" si="56"/>
        <v>9086613.600843236</v>
      </c>
      <c r="W82" s="37" t="str">
        <f t="shared" si="57"/>
        <v>PASS</v>
      </c>
    </row>
    <row r="83" spans="1:23" ht="12">
      <c r="A83" s="1" t="s">
        <v>104</v>
      </c>
      <c r="B83" s="1" t="s">
        <v>52</v>
      </c>
      <c r="C83" s="6">
        <v>100</v>
      </c>
      <c r="D83" s="2">
        <v>-0.228</v>
      </c>
      <c r="E83" s="2">
        <v>-0.2357</v>
      </c>
      <c r="F83" s="2">
        <v>-0.2535</v>
      </c>
      <c r="G83" s="2">
        <v>-0.2923</v>
      </c>
      <c r="H83" s="2">
        <v>-0.3666</v>
      </c>
      <c r="I83" s="2">
        <v>-0.0002</v>
      </c>
      <c r="J83" s="26">
        <f t="shared" si="58"/>
        <v>2280</v>
      </c>
      <c r="K83" s="26">
        <f t="shared" si="58"/>
        <v>2357</v>
      </c>
      <c r="L83" s="26">
        <f t="shared" si="58"/>
        <v>2535</v>
      </c>
      <c r="M83" s="26">
        <f t="shared" si="58"/>
        <v>2923</v>
      </c>
      <c r="N83" s="26">
        <f t="shared" si="58"/>
        <v>3666</v>
      </c>
      <c r="O83" s="26">
        <f t="shared" si="58"/>
        <v>2</v>
      </c>
      <c r="P83" s="6" t="str">
        <f t="shared" si="59"/>
        <v>YES</v>
      </c>
      <c r="Q83" s="6" t="str">
        <f t="shared" si="60"/>
        <v>YES</v>
      </c>
      <c r="R83" s="6" t="str">
        <f t="shared" si="60"/>
        <v>YES</v>
      </c>
      <c r="S83" s="6" t="str">
        <f t="shared" si="60"/>
        <v>NO</v>
      </c>
      <c r="T83" s="6" t="str">
        <f t="shared" si="60"/>
        <v>NO</v>
      </c>
      <c r="U83" s="2">
        <f t="shared" si="55"/>
        <v>0.13197599999999998</v>
      </c>
      <c r="V83" s="31">
        <f t="shared" si="56"/>
        <v>7577135.236709705</v>
      </c>
      <c r="W83" s="37" t="str">
        <f t="shared" si="57"/>
        <v>FAIL</v>
      </c>
    </row>
    <row r="84" spans="1:23" ht="12">
      <c r="A84" s="1" t="s">
        <v>105</v>
      </c>
      <c r="B84" s="1" t="s">
        <v>52</v>
      </c>
      <c r="C84" s="6">
        <v>100</v>
      </c>
      <c r="D84" s="2">
        <v>-0.2073</v>
      </c>
      <c r="E84" s="2">
        <v>-0.2133</v>
      </c>
      <c r="F84" s="2">
        <v>-0.2384</v>
      </c>
      <c r="G84" s="2">
        <v>-0.2808</v>
      </c>
      <c r="H84" s="2">
        <v>-0.3542</v>
      </c>
      <c r="I84" s="2">
        <v>-0.0003</v>
      </c>
      <c r="J84" s="26">
        <f aca="true" t="shared" si="61" ref="J84:J98">-D84*10000</f>
        <v>2073</v>
      </c>
      <c r="K84" s="26">
        <f aca="true" t="shared" si="62" ref="K84:K98">-E84*10000</f>
        <v>2133</v>
      </c>
      <c r="L84" s="26">
        <f aca="true" t="shared" si="63" ref="L84:L98">-F84*10000</f>
        <v>2384</v>
      </c>
      <c r="M84" s="26">
        <f aca="true" t="shared" si="64" ref="M84:M98">-G84*10000</f>
        <v>2808</v>
      </c>
      <c r="N84" s="26">
        <f aca="true" t="shared" si="65" ref="N84:N98">-H84*10000</f>
        <v>3542</v>
      </c>
      <c r="O84" s="26">
        <f aca="true" t="shared" si="66" ref="O84:O98">-I84*10000</f>
        <v>2.9999999999999996</v>
      </c>
      <c r="P84" s="6" t="str">
        <f t="shared" si="59"/>
        <v>YES</v>
      </c>
      <c r="Q84" s="6" t="str">
        <f aca="true" t="shared" si="67" ref="Q84:Q98">IF(K84/J84&lt;=(1+((K$6-J$6)/100*Q$3/100)),"YES","NO")</f>
        <v>YES</v>
      </c>
      <c r="R84" s="6" t="str">
        <f aca="true" t="shared" si="68" ref="R84:R98">IF(L84/K84&lt;=(1+((L$6-K$6)/100*R$3/100)),"YES","NO")</f>
        <v>YES</v>
      </c>
      <c r="S84" s="6" t="str">
        <f aca="true" t="shared" si="69" ref="S84:S98">IF(M84/L84&lt;=(1+((M$6-L$6)/100*S$3/100)),"YES","NO")</f>
        <v>NO</v>
      </c>
      <c r="T84" s="6" t="str">
        <f>IF(N84/M84&lt;=(1+((N$6-M$6)/100*T$3/100)),"YES","NO")</f>
        <v>NO</v>
      </c>
      <c r="U84" s="2">
        <f t="shared" si="55"/>
        <v>0.127512</v>
      </c>
      <c r="V84" s="31">
        <f t="shared" si="56"/>
        <v>7842399.146746973</v>
      </c>
      <c r="W84" s="37" t="str">
        <f>IF(P84="YES",IF(Q84="YES",IF(R84="YES",IF(S84="YES",IF(T84="YES","PASS","FAIL"),"FAIL"),"FAIL"),"FAIL"),"FAIL")</f>
        <v>FAIL</v>
      </c>
    </row>
    <row r="85" spans="1:23" ht="12">
      <c r="A85" s="1" t="s">
        <v>106</v>
      </c>
      <c r="B85" s="1" t="s">
        <v>52</v>
      </c>
      <c r="C85" s="6">
        <v>100</v>
      </c>
      <c r="D85" s="2">
        <v>-0.2305</v>
      </c>
      <c r="E85" s="2">
        <v>-0.2438</v>
      </c>
      <c r="F85" s="2">
        <v>-0.247</v>
      </c>
      <c r="G85" s="2">
        <v>-0.2501</v>
      </c>
      <c r="H85" s="2">
        <v>-0.2578</v>
      </c>
      <c r="I85" s="2">
        <v>-0.0003</v>
      </c>
      <c r="J85" s="26">
        <f t="shared" si="61"/>
        <v>2305</v>
      </c>
      <c r="K85" s="26">
        <f t="shared" si="62"/>
        <v>2438</v>
      </c>
      <c r="L85" s="26">
        <f t="shared" si="63"/>
        <v>2470</v>
      </c>
      <c r="M85" s="26">
        <f t="shared" si="64"/>
        <v>2501</v>
      </c>
      <c r="N85" s="26">
        <f t="shared" si="65"/>
        <v>2577.9999999999995</v>
      </c>
      <c r="O85" s="26">
        <f t="shared" si="66"/>
        <v>2.9999999999999996</v>
      </c>
      <c r="P85" s="6" t="str">
        <f t="shared" si="59"/>
        <v>YES</v>
      </c>
      <c r="Q85" s="6" t="str">
        <f t="shared" si="67"/>
        <v>YES</v>
      </c>
      <c r="R85" s="6" t="str">
        <f t="shared" si="68"/>
        <v>YES</v>
      </c>
      <c r="S85" s="6" t="str">
        <f t="shared" si="69"/>
        <v>YES</v>
      </c>
      <c r="T85" s="6" t="str">
        <f>IF(N85/M85&lt;=(1+((N$6-M$6)/100*T$3/100)),"YES","NO")</f>
        <v>YES</v>
      </c>
      <c r="U85" s="2">
        <f t="shared" si="55"/>
        <v>0.09280799999999997</v>
      </c>
      <c r="V85" s="31">
        <f t="shared" si="56"/>
        <v>10774933.195414191</v>
      </c>
      <c r="W85" s="37" t="str">
        <f>IF(P85="YES",IF(Q85="YES",IF(R85="YES",IF(S85="YES",IF(T85="YES","PASS","FAIL"),"FAIL"),"FAIL"),"FAIL"),"FAIL")</f>
        <v>PASS</v>
      </c>
    </row>
    <row r="86" spans="1:23" ht="12">
      <c r="A86" s="1" t="s">
        <v>107</v>
      </c>
      <c r="B86" s="1" t="s">
        <v>52</v>
      </c>
      <c r="C86" s="6">
        <v>100</v>
      </c>
      <c r="D86" s="2">
        <v>-0.1759</v>
      </c>
      <c r="E86" s="2">
        <v>-0.2236</v>
      </c>
      <c r="F86" s="2">
        <v>-0.237</v>
      </c>
      <c r="G86" s="2">
        <v>-0.239</v>
      </c>
      <c r="H86" s="2">
        <v>-0.2458</v>
      </c>
      <c r="I86" s="2">
        <v>-0.0001</v>
      </c>
      <c r="J86" s="26">
        <f t="shared" si="61"/>
        <v>1759</v>
      </c>
      <c r="K86" s="26">
        <f t="shared" si="62"/>
        <v>2236</v>
      </c>
      <c r="L86" s="26">
        <f t="shared" si="63"/>
        <v>2370</v>
      </c>
      <c r="M86" s="26">
        <f t="shared" si="64"/>
        <v>2390</v>
      </c>
      <c r="N86" s="26">
        <f t="shared" si="65"/>
        <v>2458</v>
      </c>
      <c r="O86" s="26">
        <f t="shared" si="66"/>
        <v>1</v>
      </c>
      <c r="P86" s="6" t="str">
        <f t="shared" si="59"/>
        <v>YES</v>
      </c>
      <c r="Q86" s="6" t="str">
        <f t="shared" si="67"/>
        <v>NO</v>
      </c>
      <c r="R86" s="6" t="str">
        <f t="shared" si="68"/>
        <v>YES</v>
      </c>
      <c r="S86" s="6" t="str">
        <f t="shared" si="69"/>
        <v>YES</v>
      </c>
      <c r="T86" s="6" t="str">
        <f>IF(N86/M86&lt;=(1+((N$6-M$6)/100*T$3/100)),"YES","NO")</f>
        <v>YES</v>
      </c>
      <c r="U86" s="2">
        <f t="shared" si="55"/>
        <v>0.08848799999999998</v>
      </c>
      <c r="V86" s="31">
        <f t="shared" si="56"/>
        <v>11300967.362806257</v>
      </c>
      <c r="W86" s="37" t="str">
        <f>IF(P86="YES",IF(Q86="YES",IF(R86="YES",IF(S86="YES",IF(T86="YES","PASS","FAIL"),"FAIL"),"FAIL"),"FAIL"),"FAIL")</f>
        <v>FAIL</v>
      </c>
    </row>
    <row r="87" spans="1:23" ht="12">
      <c r="A87" s="1" t="s">
        <v>108</v>
      </c>
      <c r="B87" s="1" t="s">
        <v>52</v>
      </c>
      <c r="C87" s="6">
        <v>100</v>
      </c>
      <c r="D87" s="2">
        <v>-0.2238</v>
      </c>
      <c r="E87" s="2">
        <v>-0.238</v>
      </c>
      <c r="F87" s="2">
        <v>-0.2412</v>
      </c>
      <c r="G87" s="2">
        <v>-0.2436</v>
      </c>
      <c r="H87" s="2">
        <v>-0.2488</v>
      </c>
      <c r="I87" s="2">
        <v>-0.0003</v>
      </c>
      <c r="J87" s="26">
        <f t="shared" si="61"/>
        <v>2238</v>
      </c>
      <c r="K87" s="26">
        <f t="shared" si="62"/>
        <v>2380</v>
      </c>
      <c r="L87" s="26">
        <f t="shared" si="63"/>
        <v>2412</v>
      </c>
      <c r="M87" s="26">
        <f t="shared" si="64"/>
        <v>2436</v>
      </c>
      <c r="N87" s="26">
        <f t="shared" si="65"/>
        <v>2488</v>
      </c>
      <c r="O87" s="26">
        <f t="shared" si="66"/>
        <v>2.9999999999999996</v>
      </c>
      <c r="P87" s="6" t="str">
        <f t="shared" si="59"/>
        <v>YES</v>
      </c>
      <c r="Q87" s="6" t="str">
        <f t="shared" si="67"/>
        <v>YES</v>
      </c>
      <c r="R87" s="6" t="str">
        <f t="shared" si="68"/>
        <v>YES</v>
      </c>
      <c r="S87" s="6" t="str">
        <f t="shared" si="69"/>
        <v>YES</v>
      </c>
      <c r="T87" s="6" t="str">
        <f aca="true" t="shared" si="70" ref="T87:T98">IF(N87/M87&lt;=(1+((N$6-M$6)/100*T$3/100)),"YES","NO")</f>
        <v>YES</v>
      </c>
      <c r="U87" s="2">
        <f t="shared" si="55"/>
        <v>0.089568</v>
      </c>
      <c r="V87" s="31">
        <f t="shared" si="56"/>
        <v>11164701.679171132</v>
      </c>
      <c r="W87" s="37" t="str">
        <f aca="true" t="shared" si="71" ref="W87:W98">IF(P87="YES",IF(Q87="YES",IF(R87="YES",IF(S87="YES",IF(T87="YES","PASS","FAIL"),"FAIL"),"FAIL"),"FAIL"),"FAIL")</f>
        <v>PASS</v>
      </c>
    </row>
    <row r="88" spans="1:23" ht="12">
      <c r="A88" s="1" t="s">
        <v>109</v>
      </c>
      <c r="B88" s="1" t="s">
        <v>52</v>
      </c>
      <c r="C88" s="6">
        <v>100</v>
      </c>
      <c r="D88" s="2">
        <v>-0.2338</v>
      </c>
      <c r="E88" s="2">
        <v>-0.2425</v>
      </c>
      <c r="F88" s="2">
        <v>-0.249</v>
      </c>
      <c r="G88" s="2">
        <v>-0.26</v>
      </c>
      <c r="H88" s="2">
        <v>-0.2787</v>
      </c>
      <c r="I88" s="2">
        <v>-0.0002</v>
      </c>
      <c r="J88" s="26">
        <f t="shared" si="61"/>
        <v>2338</v>
      </c>
      <c r="K88" s="26">
        <f t="shared" si="62"/>
        <v>2425</v>
      </c>
      <c r="L88" s="26">
        <f t="shared" si="63"/>
        <v>2490</v>
      </c>
      <c r="M88" s="26">
        <f t="shared" si="64"/>
        <v>2600</v>
      </c>
      <c r="N88" s="26">
        <f t="shared" si="65"/>
        <v>2787</v>
      </c>
      <c r="O88" s="26">
        <f t="shared" si="66"/>
        <v>2</v>
      </c>
      <c r="P88" s="6" t="str">
        <f t="shared" si="59"/>
        <v>YES</v>
      </c>
      <c r="Q88" s="6" t="str">
        <f t="shared" si="67"/>
        <v>YES</v>
      </c>
      <c r="R88" s="6" t="str">
        <f t="shared" si="68"/>
        <v>YES</v>
      </c>
      <c r="S88" s="6" t="str">
        <f t="shared" si="69"/>
        <v>YES</v>
      </c>
      <c r="T88" s="6" t="str">
        <f t="shared" si="70"/>
        <v>YES</v>
      </c>
      <c r="U88" s="2">
        <f t="shared" si="55"/>
        <v>0.10033199999999999</v>
      </c>
      <c r="V88" s="31">
        <f t="shared" si="56"/>
        <v>9966909.859267233</v>
      </c>
      <c r="W88" s="37" t="str">
        <f t="shared" si="71"/>
        <v>PASS</v>
      </c>
    </row>
    <row r="89" spans="1:23" ht="12">
      <c r="A89" s="1" t="s">
        <v>110</v>
      </c>
      <c r="B89" s="1" t="s">
        <v>52</v>
      </c>
      <c r="C89" s="6">
        <v>100</v>
      </c>
      <c r="D89" s="2">
        <v>-0.2557</v>
      </c>
      <c r="E89" s="2">
        <v>-0.2618</v>
      </c>
      <c r="F89" s="2">
        <v>-0.2703</v>
      </c>
      <c r="G89" s="2">
        <v>-0.2784</v>
      </c>
      <c r="H89" s="2">
        <v>-0.2984</v>
      </c>
      <c r="I89" s="2">
        <v>-0.0001</v>
      </c>
      <c r="J89" s="26">
        <f t="shared" si="61"/>
        <v>2557</v>
      </c>
      <c r="K89" s="26">
        <f t="shared" si="62"/>
        <v>2617.9999999999995</v>
      </c>
      <c r="L89" s="26">
        <f t="shared" si="63"/>
        <v>2703</v>
      </c>
      <c r="M89" s="26">
        <f t="shared" si="64"/>
        <v>2784</v>
      </c>
      <c r="N89" s="26">
        <f t="shared" si="65"/>
        <v>2984</v>
      </c>
      <c r="O89" s="26">
        <f t="shared" si="66"/>
        <v>1</v>
      </c>
      <c r="P89" s="6" t="str">
        <f t="shared" si="59"/>
        <v>YES</v>
      </c>
      <c r="Q89" s="6" t="str">
        <f t="shared" si="67"/>
        <v>YES</v>
      </c>
      <c r="R89" s="6" t="str">
        <f t="shared" si="68"/>
        <v>YES</v>
      </c>
      <c r="S89" s="6" t="str">
        <f t="shared" si="69"/>
        <v>YES</v>
      </c>
      <c r="T89" s="6" t="str">
        <f t="shared" si="70"/>
        <v>YES</v>
      </c>
      <c r="U89" s="2">
        <f t="shared" si="55"/>
        <v>0.107424</v>
      </c>
      <c r="V89" s="31">
        <f t="shared" si="56"/>
        <v>9308906.761989871</v>
      </c>
      <c r="W89" s="37" t="str">
        <f t="shared" si="71"/>
        <v>PASS</v>
      </c>
    </row>
    <row r="90" spans="1:23" ht="12">
      <c r="A90" s="1" t="s">
        <v>111</v>
      </c>
      <c r="B90" s="1" t="s">
        <v>52</v>
      </c>
      <c r="C90" s="6">
        <v>100</v>
      </c>
      <c r="D90" s="2">
        <v>-0.0756</v>
      </c>
      <c r="E90" s="2">
        <v>-0.1536</v>
      </c>
      <c r="F90" s="2">
        <v>-0.1734</v>
      </c>
      <c r="G90" s="2">
        <v>-0.175</v>
      </c>
      <c r="H90" s="2">
        <v>-0.1755</v>
      </c>
      <c r="I90" s="2">
        <v>-0.0003</v>
      </c>
      <c r="J90" s="26">
        <f t="shared" si="61"/>
        <v>756</v>
      </c>
      <c r="K90" s="26">
        <f t="shared" si="62"/>
        <v>1535.9999999999998</v>
      </c>
      <c r="L90" s="26">
        <f t="shared" si="63"/>
        <v>1734</v>
      </c>
      <c r="M90" s="26">
        <f t="shared" si="64"/>
        <v>1750</v>
      </c>
      <c r="N90" s="26">
        <f t="shared" si="65"/>
        <v>1755</v>
      </c>
      <c r="O90" s="26">
        <f t="shared" si="66"/>
        <v>2.9999999999999996</v>
      </c>
      <c r="P90" s="6" t="str">
        <f t="shared" si="59"/>
        <v>YES</v>
      </c>
      <c r="Q90" s="6" t="str">
        <f t="shared" si="67"/>
        <v>NO</v>
      </c>
      <c r="R90" s="6" t="str">
        <f t="shared" si="68"/>
        <v>YES</v>
      </c>
      <c r="S90" s="6" t="str">
        <f t="shared" si="69"/>
        <v>YES</v>
      </c>
      <c r="T90" s="6" t="str">
        <f t="shared" si="70"/>
        <v>YES</v>
      </c>
      <c r="U90" s="2">
        <f t="shared" si="55"/>
        <v>0.06318</v>
      </c>
      <c r="V90" s="31">
        <f t="shared" si="56"/>
        <v>15827793.605571384</v>
      </c>
      <c r="W90" s="37" t="str">
        <f t="shared" si="71"/>
        <v>FAIL</v>
      </c>
    </row>
    <row r="91" spans="1:23" ht="12">
      <c r="A91" s="1" t="s">
        <v>112</v>
      </c>
      <c r="B91" s="1" t="s">
        <v>52</v>
      </c>
      <c r="C91" s="6">
        <v>100</v>
      </c>
      <c r="D91" s="2">
        <v>-0.2342</v>
      </c>
      <c r="E91" s="2">
        <v>-0.2448</v>
      </c>
      <c r="F91" s="2">
        <v>-0.2581</v>
      </c>
      <c r="G91" s="2">
        <v>-0.2653</v>
      </c>
      <c r="H91" s="2">
        <v>-0.2805</v>
      </c>
      <c r="I91" s="2">
        <v>-0.0001</v>
      </c>
      <c r="J91" s="26">
        <f t="shared" si="61"/>
        <v>2342</v>
      </c>
      <c r="K91" s="26">
        <f t="shared" si="62"/>
        <v>2448</v>
      </c>
      <c r="L91" s="26">
        <f t="shared" si="63"/>
        <v>2581</v>
      </c>
      <c r="M91" s="26">
        <f t="shared" si="64"/>
        <v>2653</v>
      </c>
      <c r="N91" s="26">
        <f t="shared" si="65"/>
        <v>2805.0000000000005</v>
      </c>
      <c r="O91" s="26">
        <f t="shared" si="66"/>
        <v>1</v>
      </c>
      <c r="P91" s="6" t="str">
        <f t="shared" si="59"/>
        <v>YES</v>
      </c>
      <c r="Q91" s="6" t="str">
        <f t="shared" si="67"/>
        <v>YES</v>
      </c>
      <c r="R91" s="6" t="str">
        <f t="shared" si="68"/>
        <v>YES</v>
      </c>
      <c r="S91" s="6" t="str">
        <f t="shared" si="69"/>
        <v>YES</v>
      </c>
      <c r="T91" s="6" t="str">
        <f t="shared" si="70"/>
        <v>YES</v>
      </c>
      <c r="U91" s="2">
        <f t="shared" si="55"/>
        <v>0.10098000000000001</v>
      </c>
      <c r="V91" s="31">
        <f t="shared" si="56"/>
        <v>9902951.079421666</v>
      </c>
      <c r="W91" s="37" t="str">
        <f t="shared" si="71"/>
        <v>PASS</v>
      </c>
    </row>
    <row r="92" spans="1:23" ht="12">
      <c r="A92" s="1" t="s">
        <v>113</v>
      </c>
      <c r="B92" s="1" t="s">
        <v>39</v>
      </c>
      <c r="C92" s="6">
        <v>100</v>
      </c>
      <c r="D92" s="2">
        <v>-0.2232</v>
      </c>
      <c r="E92" s="2">
        <v>-0.236</v>
      </c>
      <c r="F92" s="2">
        <v>-0.2408</v>
      </c>
      <c r="G92" s="2">
        <v>-0.2463</v>
      </c>
      <c r="H92" s="2">
        <v>-0.2567</v>
      </c>
      <c r="I92" s="2">
        <v>-0.0002</v>
      </c>
      <c r="J92" s="26">
        <f t="shared" si="61"/>
        <v>2232</v>
      </c>
      <c r="K92" s="26">
        <f t="shared" si="62"/>
        <v>2360</v>
      </c>
      <c r="L92" s="26">
        <f t="shared" si="63"/>
        <v>2408</v>
      </c>
      <c r="M92" s="26">
        <f t="shared" si="64"/>
        <v>2463</v>
      </c>
      <c r="N92" s="26">
        <f t="shared" si="65"/>
        <v>2567</v>
      </c>
      <c r="O92" s="26">
        <f t="shared" si="66"/>
        <v>2</v>
      </c>
      <c r="P92" s="6" t="str">
        <f t="shared" si="59"/>
        <v>YES</v>
      </c>
      <c r="Q92" s="6" t="str">
        <f t="shared" si="67"/>
        <v>YES</v>
      </c>
      <c r="R92" s="6" t="str">
        <f t="shared" si="68"/>
        <v>YES</v>
      </c>
      <c r="S92" s="6" t="str">
        <f t="shared" si="69"/>
        <v>YES</v>
      </c>
      <c r="T92" s="6" t="str">
        <f t="shared" si="70"/>
        <v>YES</v>
      </c>
      <c r="U92" s="2">
        <f t="shared" si="55"/>
        <v>0.092412</v>
      </c>
      <c r="V92" s="31">
        <f t="shared" si="56"/>
        <v>10821105.48413626</v>
      </c>
      <c r="W92" s="37" t="str">
        <f t="shared" si="71"/>
        <v>PASS</v>
      </c>
    </row>
    <row r="93" spans="1:23" ht="12">
      <c r="A93" s="1" t="s">
        <v>114</v>
      </c>
      <c r="B93" s="1" t="s">
        <v>39</v>
      </c>
      <c r="C93" s="6">
        <v>100</v>
      </c>
      <c r="D93" s="2">
        <v>-0.2236</v>
      </c>
      <c r="E93" s="2">
        <v>-0.2388</v>
      </c>
      <c r="F93" s="2">
        <v>-0.2436</v>
      </c>
      <c r="G93" s="2">
        <v>-0.2488</v>
      </c>
      <c r="H93" s="2">
        <v>-0.2587</v>
      </c>
      <c r="I93" s="2">
        <v>-0.0007</v>
      </c>
      <c r="J93" s="26">
        <f t="shared" si="61"/>
        <v>2236</v>
      </c>
      <c r="K93" s="26">
        <f t="shared" si="62"/>
        <v>2388</v>
      </c>
      <c r="L93" s="26">
        <f t="shared" si="63"/>
        <v>2436</v>
      </c>
      <c r="M93" s="26">
        <f t="shared" si="64"/>
        <v>2488</v>
      </c>
      <c r="N93" s="26">
        <f t="shared" si="65"/>
        <v>2587</v>
      </c>
      <c r="O93" s="26">
        <f t="shared" si="66"/>
        <v>7</v>
      </c>
      <c r="P93" s="6" t="str">
        <f t="shared" si="59"/>
        <v>YES</v>
      </c>
      <c r="Q93" s="6" t="str">
        <f t="shared" si="67"/>
        <v>YES</v>
      </c>
      <c r="R93" s="6" t="str">
        <f t="shared" si="68"/>
        <v>YES</v>
      </c>
      <c r="S93" s="6" t="str">
        <f t="shared" si="69"/>
        <v>YES</v>
      </c>
      <c r="T93" s="6" t="str">
        <f t="shared" si="70"/>
        <v>YES</v>
      </c>
      <c r="U93" s="2">
        <f t="shared" si="55"/>
        <v>0.093132</v>
      </c>
      <c r="V93" s="31">
        <f t="shared" si="56"/>
        <v>10737447.923377572</v>
      </c>
      <c r="W93" s="37" t="str">
        <f t="shared" si="71"/>
        <v>PASS</v>
      </c>
    </row>
    <row r="94" spans="1:23" ht="12">
      <c r="A94" s="1" t="s">
        <v>115</v>
      </c>
      <c r="B94" s="1" t="s">
        <v>39</v>
      </c>
      <c r="C94" s="6">
        <v>100</v>
      </c>
      <c r="D94" s="2">
        <v>-0.2237</v>
      </c>
      <c r="E94" s="2">
        <v>-0.2389</v>
      </c>
      <c r="F94" s="2">
        <v>-0.2442</v>
      </c>
      <c r="G94" s="2">
        <v>-0.2521</v>
      </c>
      <c r="H94" s="2">
        <v>-0.2661</v>
      </c>
      <c r="I94" s="2">
        <v>-0.0009</v>
      </c>
      <c r="J94" s="26">
        <f t="shared" si="61"/>
        <v>2237</v>
      </c>
      <c r="K94" s="26">
        <f t="shared" si="62"/>
        <v>2389</v>
      </c>
      <c r="L94" s="26">
        <f t="shared" si="63"/>
        <v>2442</v>
      </c>
      <c r="M94" s="26">
        <f t="shared" si="64"/>
        <v>2521</v>
      </c>
      <c r="N94" s="26">
        <f t="shared" si="65"/>
        <v>2661</v>
      </c>
      <c r="O94" s="26">
        <f t="shared" si="66"/>
        <v>9</v>
      </c>
      <c r="P94" s="6" t="str">
        <f t="shared" si="59"/>
        <v>YES</v>
      </c>
      <c r="Q94" s="6" t="str">
        <f t="shared" si="67"/>
        <v>YES</v>
      </c>
      <c r="R94" s="6" t="str">
        <f t="shared" si="68"/>
        <v>YES</v>
      </c>
      <c r="S94" s="6" t="str">
        <f t="shared" si="69"/>
        <v>YES</v>
      </c>
      <c r="T94" s="6" t="str">
        <f t="shared" si="70"/>
        <v>YES</v>
      </c>
      <c r="U94" s="2">
        <f t="shared" si="55"/>
        <v>0.09579599999999999</v>
      </c>
      <c r="V94" s="31">
        <f t="shared" si="56"/>
        <v>10438849.221261848</v>
      </c>
      <c r="W94" s="37" t="str">
        <f t="shared" si="71"/>
        <v>PASS</v>
      </c>
    </row>
    <row r="95" spans="1:23" ht="12">
      <c r="A95" s="1" t="s">
        <v>116</v>
      </c>
      <c r="B95" s="1" t="s">
        <v>39</v>
      </c>
      <c r="C95" s="6">
        <v>100</v>
      </c>
      <c r="D95" s="2">
        <v>-0.2205</v>
      </c>
      <c r="E95" s="2">
        <v>-0.2338</v>
      </c>
      <c r="F95" s="2">
        <v>-0.2381</v>
      </c>
      <c r="G95" s="2">
        <v>-0.2435</v>
      </c>
      <c r="H95" s="2">
        <v>-0.2535</v>
      </c>
      <c r="I95" s="2">
        <v>-0.0002</v>
      </c>
      <c r="J95" s="26">
        <f t="shared" si="61"/>
        <v>2205</v>
      </c>
      <c r="K95" s="26">
        <f t="shared" si="62"/>
        <v>2338</v>
      </c>
      <c r="L95" s="26">
        <f t="shared" si="63"/>
        <v>2381</v>
      </c>
      <c r="M95" s="26">
        <f t="shared" si="64"/>
        <v>2435</v>
      </c>
      <c r="N95" s="26">
        <f t="shared" si="65"/>
        <v>2535</v>
      </c>
      <c r="O95" s="26">
        <f t="shared" si="66"/>
        <v>2</v>
      </c>
      <c r="P95" s="6" t="str">
        <f t="shared" si="59"/>
        <v>YES</v>
      </c>
      <c r="Q95" s="6" t="str">
        <f t="shared" si="67"/>
        <v>YES</v>
      </c>
      <c r="R95" s="6" t="str">
        <f t="shared" si="68"/>
        <v>YES</v>
      </c>
      <c r="S95" s="6" t="str">
        <f t="shared" si="69"/>
        <v>YES</v>
      </c>
      <c r="T95" s="6" t="str">
        <f t="shared" si="70"/>
        <v>YES</v>
      </c>
      <c r="U95" s="2">
        <f t="shared" si="55"/>
        <v>0.09126</v>
      </c>
      <c r="V95" s="31">
        <f t="shared" si="56"/>
        <v>10957703.265395572</v>
      </c>
      <c r="W95" s="37" t="str">
        <f t="shared" si="71"/>
        <v>PASS</v>
      </c>
    </row>
    <row r="96" spans="1:23" ht="12">
      <c r="A96" s="1" t="s">
        <v>117</v>
      </c>
      <c r="B96" s="1" t="s">
        <v>39</v>
      </c>
      <c r="C96" s="6">
        <v>100</v>
      </c>
      <c r="D96" s="2">
        <v>-0.2236</v>
      </c>
      <c r="E96" s="2">
        <v>-0.2372</v>
      </c>
      <c r="F96" s="2">
        <v>-0.2424</v>
      </c>
      <c r="G96" s="2">
        <v>-0.2475</v>
      </c>
      <c r="H96" s="2">
        <v>-0.2574</v>
      </c>
      <c r="I96" s="2">
        <v>-0.0003</v>
      </c>
      <c r="J96" s="26">
        <f t="shared" si="61"/>
        <v>2236</v>
      </c>
      <c r="K96" s="26">
        <f t="shared" si="62"/>
        <v>2372</v>
      </c>
      <c r="L96" s="26">
        <f t="shared" si="63"/>
        <v>2424</v>
      </c>
      <c r="M96" s="26">
        <f t="shared" si="64"/>
        <v>2475</v>
      </c>
      <c r="N96" s="26">
        <f t="shared" si="65"/>
        <v>2574</v>
      </c>
      <c r="O96" s="26">
        <f t="shared" si="66"/>
        <v>2.9999999999999996</v>
      </c>
      <c r="P96" s="6" t="str">
        <f t="shared" si="59"/>
        <v>YES</v>
      </c>
      <c r="Q96" s="6" t="str">
        <f t="shared" si="67"/>
        <v>YES</v>
      </c>
      <c r="R96" s="6" t="str">
        <f t="shared" si="68"/>
        <v>YES</v>
      </c>
      <c r="S96" s="6" t="str">
        <f t="shared" si="69"/>
        <v>YES</v>
      </c>
      <c r="T96" s="6" t="str">
        <f t="shared" si="70"/>
        <v>YES</v>
      </c>
      <c r="U96" s="2">
        <f t="shared" si="55"/>
        <v>0.092664</v>
      </c>
      <c r="V96" s="31">
        <f t="shared" si="56"/>
        <v>10791677.458344124</v>
      </c>
      <c r="W96" s="37" t="str">
        <f t="shared" si="71"/>
        <v>PASS</v>
      </c>
    </row>
    <row r="97" spans="1:23" ht="12">
      <c r="A97" s="1" t="s">
        <v>118</v>
      </c>
      <c r="B97" s="1" t="s">
        <v>39</v>
      </c>
      <c r="C97" s="6">
        <v>100</v>
      </c>
      <c r="D97" s="2">
        <v>-0.2266</v>
      </c>
      <c r="E97" s="2">
        <v>-0.239</v>
      </c>
      <c r="F97" s="2">
        <v>-0.2442</v>
      </c>
      <c r="G97" s="2">
        <v>-0.2485</v>
      </c>
      <c r="H97" s="2">
        <v>-0.2595</v>
      </c>
      <c r="I97" s="2">
        <v>-0.0004</v>
      </c>
      <c r="J97" s="26">
        <f t="shared" si="61"/>
        <v>2266</v>
      </c>
      <c r="K97" s="26">
        <f t="shared" si="62"/>
        <v>2390</v>
      </c>
      <c r="L97" s="26">
        <f t="shared" si="63"/>
        <v>2442</v>
      </c>
      <c r="M97" s="26">
        <f t="shared" si="64"/>
        <v>2485</v>
      </c>
      <c r="N97" s="26">
        <f t="shared" si="65"/>
        <v>2595</v>
      </c>
      <c r="O97" s="26">
        <f t="shared" si="66"/>
        <v>4</v>
      </c>
      <c r="P97" s="6" t="str">
        <f t="shared" si="59"/>
        <v>YES</v>
      </c>
      <c r="Q97" s="6" t="str">
        <f t="shared" si="67"/>
        <v>YES</v>
      </c>
      <c r="R97" s="6" t="str">
        <f t="shared" si="68"/>
        <v>YES</v>
      </c>
      <c r="S97" s="6" t="str">
        <f t="shared" si="69"/>
        <v>YES</v>
      </c>
      <c r="T97" s="6" t="str">
        <f t="shared" si="70"/>
        <v>YES</v>
      </c>
      <c r="U97" s="2">
        <f t="shared" si="55"/>
        <v>0.09342</v>
      </c>
      <c r="V97" s="31">
        <f t="shared" si="56"/>
        <v>10704345.96446157</v>
      </c>
      <c r="W97" s="37" t="str">
        <f t="shared" si="71"/>
        <v>PASS</v>
      </c>
    </row>
    <row r="98" spans="1:23" ht="12">
      <c r="A98" s="1" t="s">
        <v>119</v>
      </c>
      <c r="B98" s="1" t="s">
        <v>39</v>
      </c>
      <c r="C98" s="6">
        <v>100</v>
      </c>
      <c r="D98" s="2">
        <v>-0.2215</v>
      </c>
      <c r="E98" s="2">
        <v>-0.2372</v>
      </c>
      <c r="F98" s="2">
        <v>-0.2443</v>
      </c>
      <c r="G98" s="2">
        <v>-0.249</v>
      </c>
      <c r="H98" s="2">
        <v>-0.2568</v>
      </c>
      <c r="I98" s="2">
        <v>-0.0002</v>
      </c>
      <c r="J98" s="26">
        <f t="shared" si="61"/>
        <v>2215</v>
      </c>
      <c r="K98" s="26">
        <f t="shared" si="62"/>
        <v>2372</v>
      </c>
      <c r="L98" s="26">
        <f t="shared" si="63"/>
        <v>2443</v>
      </c>
      <c r="M98" s="26">
        <f t="shared" si="64"/>
        <v>2490</v>
      </c>
      <c r="N98" s="26">
        <f t="shared" si="65"/>
        <v>2567.9999999999995</v>
      </c>
      <c r="O98" s="26">
        <f t="shared" si="66"/>
        <v>2</v>
      </c>
      <c r="P98" s="6" t="str">
        <f t="shared" si="59"/>
        <v>YES</v>
      </c>
      <c r="Q98" s="6" t="str">
        <f t="shared" si="67"/>
        <v>YES</v>
      </c>
      <c r="R98" s="6" t="str">
        <f t="shared" si="68"/>
        <v>YES</v>
      </c>
      <c r="S98" s="6" t="str">
        <f t="shared" si="69"/>
        <v>YES</v>
      </c>
      <c r="T98" s="6" t="str">
        <f t="shared" si="70"/>
        <v>YES</v>
      </c>
      <c r="U98" s="2">
        <f t="shared" si="55"/>
        <v>0.09244799999999997</v>
      </c>
      <c r="V98" s="31">
        <f t="shared" si="56"/>
        <v>10816891.658013156</v>
      </c>
      <c r="W98" s="37" t="str">
        <f t="shared" si="71"/>
        <v>PASS</v>
      </c>
    </row>
    <row r="99" spans="1:23" ht="12">
      <c r="A99" s="1"/>
      <c r="B99" s="1"/>
      <c r="C99" s="6"/>
      <c r="D99" s="2"/>
      <c r="E99" s="2"/>
      <c r="F99" s="2"/>
      <c r="G99" s="2"/>
      <c r="H99" s="2"/>
      <c r="I99" s="2"/>
      <c r="J99" s="26"/>
      <c r="K99" s="26"/>
      <c r="L99" s="26"/>
      <c r="M99" s="26"/>
      <c r="N99" s="26"/>
      <c r="O99" s="26"/>
      <c r="P99" s="6"/>
      <c r="Q99" s="6"/>
      <c r="R99" s="6"/>
      <c r="S99" s="6"/>
      <c r="T99" s="6"/>
      <c r="U99" s="2"/>
      <c r="V99" s="3"/>
      <c r="W99" s="37"/>
    </row>
    <row r="100" spans="1:23" ht="12">
      <c r="A100" s="1"/>
      <c r="B100" s="1"/>
      <c r="C100" s="6"/>
      <c r="D100" s="2"/>
      <c r="E100" s="2"/>
      <c r="F100" s="2"/>
      <c r="G100" s="2"/>
      <c r="H100" s="2"/>
      <c r="I100" s="2"/>
      <c r="J100" s="26"/>
      <c r="K100" s="26"/>
      <c r="L100" s="26"/>
      <c r="M100" s="26"/>
      <c r="N100" s="26"/>
      <c r="O100" s="26"/>
      <c r="P100" s="6"/>
      <c r="Q100" s="6"/>
      <c r="R100" s="6"/>
      <c r="S100" s="6"/>
      <c r="T100" s="6"/>
      <c r="U100" s="2"/>
      <c r="V100" s="3"/>
      <c r="W100" s="37"/>
    </row>
    <row r="101" spans="1:23" ht="12">
      <c r="A101" s="1"/>
      <c r="B101" s="1"/>
      <c r="C101" s="6"/>
      <c r="D101" s="2"/>
      <c r="E101" s="2"/>
      <c r="F101" s="2"/>
      <c r="G101" s="2"/>
      <c r="H101" s="2"/>
      <c r="I101" s="2"/>
      <c r="J101" s="26"/>
      <c r="K101" s="26"/>
      <c r="L101" s="26"/>
      <c r="M101" s="26"/>
      <c r="N101" s="26"/>
      <c r="O101" s="26"/>
      <c r="P101" s="6"/>
      <c r="Q101" s="6"/>
      <c r="R101" s="6"/>
      <c r="S101" s="6"/>
      <c r="T101" s="6"/>
      <c r="U101" s="2"/>
      <c r="V101" s="3"/>
      <c r="W101" s="37"/>
    </row>
    <row r="102" spans="1:23" ht="12">
      <c r="A102" s="1"/>
      <c r="B102" s="1"/>
      <c r="C102" s="6"/>
      <c r="D102" s="2"/>
      <c r="E102" s="2"/>
      <c r="F102" s="2"/>
      <c r="G102" s="2"/>
      <c r="H102" s="2"/>
      <c r="I102" s="2"/>
      <c r="J102" s="26"/>
      <c r="K102" s="26"/>
      <c r="L102" s="26"/>
      <c r="M102" s="26"/>
      <c r="N102" s="26"/>
      <c r="O102" s="26"/>
      <c r="P102" s="6"/>
      <c r="Q102" s="6"/>
      <c r="R102" s="6"/>
      <c r="S102" s="6"/>
      <c r="T102" s="6"/>
      <c r="U102" s="2"/>
      <c r="V102" s="3"/>
      <c r="W102" s="37"/>
    </row>
    <row r="103" spans="1:23" ht="12">
      <c r="A103" s="1"/>
      <c r="B103" s="1"/>
      <c r="C103" s="6"/>
      <c r="D103" s="2"/>
      <c r="E103" s="2"/>
      <c r="F103" s="2"/>
      <c r="G103" s="2"/>
      <c r="H103" s="2"/>
      <c r="I103" s="2"/>
      <c r="J103" s="26"/>
      <c r="K103" s="26"/>
      <c r="L103" s="26"/>
      <c r="M103" s="26"/>
      <c r="N103" s="26"/>
      <c r="O103" s="26"/>
      <c r="P103" s="6"/>
      <c r="Q103" s="6"/>
      <c r="R103" s="6"/>
      <c r="S103" s="6"/>
      <c r="T103" s="6"/>
      <c r="U103" s="2"/>
      <c r="V103" s="3"/>
      <c r="W103" s="37"/>
    </row>
    <row r="104" spans="1:23" ht="12">
      <c r="A104" s="1"/>
      <c r="B104" s="1"/>
      <c r="C104" s="6"/>
      <c r="D104" s="2"/>
      <c r="E104" s="2"/>
      <c r="F104" s="2"/>
      <c r="G104" s="2"/>
      <c r="H104" s="2"/>
      <c r="I104" s="2"/>
      <c r="J104" s="26"/>
      <c r="K104" s="26"/>
      <c r="L104" s="26"/>
      <c r="M104" s="26"/>
      <c r="N104" s="26"/>
      <c r="O104" s="26"/>
      <c r="P104" s="6"/>
      <c r="Q104" s="6"/>
      <c r="R104" s="6"/>
      <c r="S104" s="6"/>
      <c r="T104" s="6"/>
      <c r="U104" s="2"/>
      <c r="V104" s="3"/>
      <c r="W104" s="37"/>
    </row>
    <row r="114" spans="9:12" ht="12">
      <c r="I114" s="27"/>
      <c r="J114" s="27"/>
      <c r="K114" s="27"/>
      <c r="L114" s="27"/>
    </row>
  </sheetData>
  <sheetProtection password="CA23" sheet="1" objects="1" scenarios="1"/>
  <mergeCells count="4">
    <mergeCell ref="U4:V5"/>
    <mergeCell ref="S1:U1"/>
    <mergeCell ref="T2:V2"/>
    <mergeCell ref="Q4:T4"/>
  </mergeCells>
  <printOptions horizontalCentered="1"/>
  <pageMargins left="0.15" right="0.09" top="1" bottom="1" header="0.5" footer="0.5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Butch Hartman</dc:creator>
  <cp:keywords/>
  <dc:description/>
  <cp:lastModifiedBy>PC User</cp:lastModifiedBy>
  <cp:lastPrinted>2004-06-17T14:49:44Z</cp:lastPrinted>
  <dcterms:created xsi:type="dcterms:W3CDTF">2004-06-10T15:06:12Z</dcterms:created>
  <dcterms:modified xsi:type="dcterms:W3CDTF">2004-09-08T20:32:26Z</dcterms:modified>
  <cp:category/>
  <cp:version/>
  <cp:contentType/>
  <cp:contentStatus/>
</cp:coreProperties>
</file>