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1340" windowWidth="20900" windowHeight="13940" activeTab="0"/>
  </bookViews>
  <sheets>
    <sheet name="MS042015.DAT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<sst xmlns="http://schemas.openxmlformats.org/spreadsheetml/2006/main" count="48" uniqueCount="26">
  <si>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 xml:space="preserve"> </t>
  </si>
  <si>
    <t>T</t>
  </si>
  <si>
    <t>Slope</t>
  </si>
  <si>
    <t>Flux</t>
  </si>
  <si>
    <t>CVU-4</t>
  </si>
  <si>
    <t>CVU-15</t>
  </si>
  <si>
    <t>CVU-2</t>
  </si>
  <si>
    <t>CVU-3</t>
  </si>
  <si>
    <t>CVU-12</t>
  </si>
  <si>
    <t>CVU-7</t>
  </si>
  <si>
    <t>CVU-5</t>
  </si>
  <si>
    <t>CVU-17</t>
  </si>
  <si>
    <t>MEAN</t>
  </si>
  <si>
    <t>STDEV</t>
  </si>
  <si>
    <t>STDERR</t>
  </si>
  <si>
    <t>CV</t>
  </si>
  <si>
    <t>C Flux Coffeeville 4/24/98 Ridge</t>
  </si>
  <si>
    <t>CVR-15</t>
  </si>
  <si>
    <t>CVR-17</t>
  </si>
  <si>
    <t>CVR-2</t>
  </si>
  <si>
    <t>CVR-3</t>
  </si>
  <si>
    <t>CVR-4</t>
  </si>
  <si>
    <t>CVR-5</t>
  </si>
  <si>
    <t>CVR-7</t>
  </si>
  <si>
    <t>CVR-12</t>
  </si>
  <si>
    <t>NOTE raw data lost from 21X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</si>
</sst>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3" sqref="A3"/>
    </sheetView>
  </sheetViews>
  <sheetFormatPr defaultColWidth="11.00390625" defaultRowHeight="12"/>
  <cols>
    <col min="1" max="1" width="5.125" style="0" bestFit="1" customWidth="1"/>
    <col min="2" max="2" width="4.125" style="0" bestFit="1" customWidth="1"/>
    <col min="3" max="3" width="6.125" style="0" bestFit="1" customWidth="1"/>
    <col min="4" max="4" width="3.125" style="0" bestFit="1" customWidth="1"/>
    <col min="5" max="5" width="5.125" style="0" bestFit="1" customWidth="1"/>
    <col min="6" max="6" width="7.00390625" style="0" bestFit="1" customWidth="1"/>
    <col min="7" max="7" width="5.125" style="0" bestFit="1" customWidth="1"/>
    <col min="8" max="8" width="6.125" style="0" bestFit="1" customWidth="1"/>
    <col min="9" max="9" width="4.875" style="0" customWidth="1"/>
    <col min="10" max="10" width="8.50390625" style="0" customWidth="1"/>
    <col min="11" max="13" width="3.625" style="0" customWidth="1"/>
    <col min="14" max="19" width="7.875" style="0" customWidth="1"/>
    <col min="21" max="21" width="12.375" style="0" bestFit="1" customWidth="1"/>
  </cols>
  <sheetData>
    <row r="1" ht="12.75">
      <c r="A1" t="s">
        <v>16</v>
      </c>
    </row>
    <row r="2" ht="12.75">
      <c r="A2" t="s">
        <v>25</v>
      </c>
    </row>
    <row r="3" spans="19:20" ht="12.75">
      <c r="S3" t="s">
        <v>24</v>
      </c>
      <c r="T3">
        <v>117.444276</v>
      </c>
    </row>
    <row r="4" spans="19:20" ht="12.75">
      <c r="S4" t="s">
        <v>17</v>
      </c>
      <c r="T4">
        <v>195.74046</v>
      </c>
    </row>
    <row r="5" spans="9:20" ht="12.75">
      <c r="I5" s="1"/>
      <c r="J5" s="2"/>
      <c r="S5" t="s">
        <v>18</v>
      </c>
      <c r="T5">
        <v>133.75598100000002</v>
      </c>
    </row>
    <row r="6" spans="1:20" ht="12.75">
      <c r="A6">
        <v>1998</v>
      </c>
      <c r="B6">
        <v>114</v>
      </c>
      <c r="C6">
        <v>1403</v>
      </c>
      <c r="D6">
        <v>0</v>
      </c>
      <c r="J6">
        <v>436.6</v>
      </c>
      <c r="N6" t="s">
        <v>1</v>
      </c>
      <c r="O6" t="s">
        <v>2</v>
      </c>
      <c r="P6" t="s">
        <v>3</v>
      </c>
      <c r="S6" t="s">
        <v>19</v>
      </c>
      <c r="T6">
        <v>159.5284749000001</v>
      </c>
    </row>
    <row r="7" spans="1:20" ht="12.75">
      <c r="A7">
        <v>1998</v>
      </c>
      <c r="B7">
        <v>114</v>
      </c>
      <c r="C7">
        <v>1405</v>
      </c>
      <c r="D7">
        <v>0</v>
      </c>
      <c r="J7">
        <v>484.5</v>
      </c>
      <c r="N7">
        <v>4</v>
      </c>
      <c r="O7">
        <f>(J7-J6)/2</f>
        <v>23.94999999999999</v>
      </c>
      <c r="P7">
        <f>O7*6.524682</f>
        <v>156.26613389999994</v>
      </c>
      <c r="Q7" t="s">
        <v>4</v>
      </c>
      <c r="S7" t="s">
        <v>20</v>
      </c>
      <c r="T7">
        <v>141.58559940000012</v>
      </c>
    </row>
    <row r="8" spans="19:20" ht="12.75">
      <c r="S8" t="s">
        <v>21</v>
      </c>
      <c r="T8">
        <v>156.26613389999994</v>
      </c>
    </row>
    <row r="9" spans="1:20" ht="12.75">
      <c r="A9">
        <v>1998</v>
      </c>
      <c r="B9">
        <v>114</v>
      </c>
      <c r="C9">
        <v>1409</v>
      </c>
      <c r="D9">
        <v>0</v>
      </c>
      <c r="J9">
        <v>441</v>
      </c>
      <c r="N9" t="s">
        <v>1</v>
      </c>
      <c r="O9" t="s">
        <v>2</v>
      </c>
      <c r="P9" t="s">
        <v>3</v>
      </c>
      <c r="S9" t="s">
        <v>22</v>
      </c>
      <c r="T9">
        <v>159.52847489999994</v>
      </c>
    </row>
    <row r="10" spans="1:20" ht="12.75">
      <c r="A10">
        <v>1998</v>
      </c>
      <c r="B10">
        <v>114</v>
      </c>
      <c r="C10">
        <v>1411</v>
      </c>
      <c r="D10">
        <v>0</v>
      </c>
      <c r="J10">
        <v>501</v>
      </c>
      <c r="N10">
        <v>4</v>
      </c>
      <c r="O10">
        <f>(J10-J9)/2</f>
        <v>30</v>
      </c>
      <c r="P10">
        <f>O10*6.524682</f>
        <v>195.74046</v>
      </c>
      <c r="Q10" t="s">
        <v>5</v>
      </c>
      <c r="S10" t="s">
        <v>23</v>
      </c>
      <c r="T10">
        <v>141.25936530000004</v>
      </c>
    </row>
    <row r="11" spans="19:20" ht="12.75">
      <c r="S11" s="3" t="s">
        <v>12</v>
      </c>
      <c r="T11" s="4">
        <f>AVERAGE(T3:T10)</f>
        <v>150.63859567500003</v>
      </c>
    </row>
    <row r="12" spans="1:20" ht="12.75">
      <c r="A12">
        <v>1998</v>
      </c>
      <c r="B12">
        <v>114</v>
      </c>
      <c r="C12">
        <v>1415</v>
      </c>
      <c r="D12">
        <v>0</v>
      </c>
      <c r="J12">
        <v>426.7</v>
      </c>
      <c r="N12" t="s">
        <v>1</v>
      </c>
      <c r="O12" t="s">
        <v>2</v>
      </c>
      <c r="P12" t="s">
        <v>3</v>
      </c>
      <c r="S12" s="3" t="s">
        <v>13</v>
      </c>
      <c r="T12" s="4">
        <f>STDEV(T3:T10)</f>
        <v>23.240111563132164</v>
      </c>
    </row>
    <row r="13" spans="1:20" ht="12.75">
      <c r="A13">
        <v>1998</v>
      </c>
      <c r="B13">
        <v>114</v>
      </c>
      <c r="C13">
        <v>1417</v>
      </c>
      <c r="D13">
        <v>0</v>
      </c>
      <c r="J13">
        <v>475.6</v>
      </c>
      <c r="N13">
        <v>4</v>
      </c>
      <c r="O13">
        <f>(J13-J12)/2</f>
        <v>24.450000000000017</v>
      </c>
      <c r="P13">
        <f>O13*6.524682</f>
        <v>159.5284749000001</v>
      </c>
      <c r="Q13" t="s">
        <v>6</v>
      </c>
      <c r="S13" s="3" t="s">
        <v>14</v>
      </c>
      <c r="T13" s="4">
        <f>T12/(SQRT(8))</f>
        <v>8.216620240911324</v>
      </c>
    </row>
    <row r="14" spans="19:20" ht="12.75">
      <c r="S14" s="3" t="s">
        <v>15</v>
      </c>
      <c r="T14" s="4">
        <f>(T12/T11)*100</f>
        <v>15.427727176421818</v>
      </c>
    </row>
    <row r="15" spans="1:16" ht="12.75">
      <c r="A15">
        <v>1998</v>
      </c>
      <c r="B15">
        <v>114</v>
      </c>
      <c r="C15">
        <v>1421</v>
      </c>
      <c r="D15">
        <v>0</v>
      </c>
      <c r="J15">
        <v>401.9</v>
      </c>
      <c r="N15" t="s">
        <v>1</v>
      </c>
      <c r="O15" t="s">
        <v>2</v>
      </c>
      <c r="P15" t="s">
        <v>3</v>
      </c>
    </row>
    <row r="16" spans="1:17" ht="12.75">
      <c r="A16">
        <v>1998</v>
      </c>
      <c r="B16">
        <v>114</v>
      </c>
      <c r="C16">
        <v>1423</v>
      </c>
      <c r="D16">
        <v>0</v>
      </c>
      <c r="J16">
        <v>445.3</v>
      </c>
      <c r="N16">
        <v>4</v>
      </c>
      <c r="O16">
        <f>(J16-J15)/2</f>
        <v>21.700000000000017</v>
      </c>
      <c r="P16">
        <f>O16*6.524682</f>
        <v>141.58559940000012</v>
      </c>
      <c r="Q16" t="s">
        <v>7</v>
      </c>
    </row>
    <row r="17" ht="12.75">
      <c r="T17" t="s">
        <v>0</v>
      </c>
    </row>
    <row r="18" spans="1:16" ht="12.75">
      <c r="A18">
        <v>1998</v>
      </c>
      <c r="B18">
        <v>114</v>
      </c>
      <c r="C18">
        <v>1427</v>
      </c>
      <c r="D18">
        <v>0</v>
      </c>
      <c r="J18">
        <v>416.9</v>
      </c>
      <c r="N18" t="s">
        <v>1</v>
      </c>
      <c r="O18" t="s">
        <v>2</v>
      </c>
      <c r="P18" t="s">
        <v>3</v>
      </c>
    </row>
    <row r="19" spans="1:17" ht="12.75">
      <c r="A19">
        <v>1998</v>
      </c>
      <c r="B19">
        <v>114</v>
      </c>
      <c r="C19">
        <v>1429</v>
      </c>
      <c r="D19">
        <v>0</v>
      </c>
      <c r="J19">
        <v>452.9</v>
      </c>
      <c r="N19">
        <v>4</v>
      </c>
      <c r="O19">
        <f>(J19-J18)/2</f>
        <v>18</v>
      </c>
      <c r="P19">
        <f>O19*6.524682</f>
        <v>117.444276</v>
      </c>
      <c r="Q19" t="s">
        <v>8</v>
      </c>
    </row>
    <row r="21" spans="1:16" ht="12.75">
      <c r="A21">
        <v>1998</v>
      </c>
      <c r="B21">
        <v>114</v>
      </c>
      <c r="C21">
        <v>1433</v>
      </c>
      <c r="D21">
        <v>0</v>
      </c>
      <c r="J21">
        <v>432.5</v>
      </c>
      <c r="N21" t="s">
        <v>1</v>
      </c>
      <c r="O21" t="s">
        <v>2</v>
      </c>
      <c r="P21" t="s">
        <v>3</v>
      </c>
    </row>
    <row r="22" spans="1:17" ht="12.75">
      <c r="A22">
        <v>1998</v>
      </c>
      <c r="B22">
        <v>114</v>
      </c>
      <c r="C22">
        <v>14325</v>
      </c>
      <c r="D22">
        <v>0</v>
      </c>
      <c r="J22">
        <v>475.8</v>
      </c>
      <c r="N22">
        <v>4</v>
      </c>
      <c r="O22">
        <f>(J22-J21)/2</f>
        <v>21.650000000000006</v>
      </c>
      <c r="P22">
        <f>O22*6.524682</f>
        <v>141.25936530000004</v>
      </c>
      <c r="Q22" t="s">
        <v>9</v>
      </c>
    </row>
    <row r="24" spans="1:16" ht="12.75">
      <c r="A24">
        <v>1998</v>
      </c>
      <c r="B24">
        <v>114</v>
      </c>
      <c r="C24">
        <v>1439</v>
      </c>
      <c r="D24">
        <v>0</v>
      </c>
      <c r="J24">
        <v>442.5</v>
      </c>
      <c r="N24" t="s">
        <v>1</v>
      </c>
      <c r="O24" t="s">
        <v>2</v>
      </c>
      <c r="P24" t="s">
        <v>3</v>
      </c>
    </row>
    <row r="25" spans="1:17" ht="12.75">
      <c r="A25">
        <v>1998</v>
      </c>
      <c r="B25">
        <v>114</v>
      </c>
      <c r="C25">
        <v>1441</v>
      </c>
      <c r="D25">
        <v>0</v>
      </c>
      <c r="J25">
        <v>491.4</v>
      </c>
      <c r="N25">
        <v>4</v>
      </c>
      <c r="O25">
        <f>(J25-J24)/2</f>
        <v>24.44999999999999</v>
      </c>
      <c r="P25">
        <f>O25*6.524682</f>
        <v>159.52847489999994</v>
      </c>
      <c r="Q25" t="s">
        <v>10</v>
      </c>
    </row>
    <row r="27" spans="1:17" ht="12.75">
      <c r="A27">
        <v>1998</v>
      </c>
      <c r="B27">
        <v>114</v>
      </c>
      <c r="C27">
        <v>1445</v>
      </c>
      <c r="D27">
        <v>0</v>
      </c>
      <c r="J27">
        <v>427.4</v>
      </c>
      <c r="N27" t="s">
        <v>1</v>
      </c>
      <c r="O27" t="s">
        <v>2</v>
      </c>
      <c r="P27" t="s">
        <v>3</v>
      </c>
      <c r="Q27" t="s">
        <v>0</v>
      </c>
    </row>
    <row r="28" spans="1:17" ht="12.75">
      <c r="A28">
        <v>1998</v>
      </c>
      <c r="B28">
        <v>114</v>
      </c>
      <c r="C28">
        <v>1447</v>
      </c>
      <c r="D28">
        <v>0</v>
      </c>
      <c r="J28">
        <v>468.4</v>
      </c>
      <c r="N28">
        <v>4</v>
      </c>
      <c r="O28">
        <f>(J28-J27)/2</f>
        <v>20.5</v>
      </c>
      <c r="P28">
        <f>O28*6.524682</f>
        <v>133.75598100000002</v>
      </c>
      <c r="Q28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G. Huntington</dc:creator>
  <cp:keywords/>
  <dc:description/>
  <cp:lastModifiedBy>Thomas G. Huntington</cp:lastModifiedBy>
  <dcterms:created xsi:type="dcterms:W3CDTF">1998-08-24T17:36:45Z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