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15330" windowHeight="4785" activeTab="0"/>
  </bookViews>
  <sheets>
    <sheet name="RP1.3" sheetId="1" r:id="rId1"/>
    <sheet name="RP2.3" sheetId="2" r:id="rId2"/>
    <sheet name="RP3.4" sheetId="3" r:id="rId3"/>
    <sheet name="RP1.1" sheetId="4" r:id="rId4"/>
    <sheet name="RP2.1" sheetId="5" r:id="rId5"/>
    <sheet name="RP3.1" sheetId="6" r:id="rId6"/>
    <sheet name="RP4.1" sheetId="7" r:id="rId7"/>
    <sheet name="RP5.1" sheetId="8" r:id="rId8"/>
    <sheet name="RP6.1" sheetId="9" r:id="rId9"/>
    <sheet name="RP3.2" sheetId="10" r:id="rId10"/>
    <sheet name="RP4.2" sheetId="11" r:id="rId11"/>
    <sheet name="RP5.2" sheetId="12" r:id="rId12"/>
    <sheet name="RP6.2" sheetId="13" r:id="rId13"/>
    <sheet name="RD3.4" sheetId="14" r:id="rId14"/>
    <sheet name="RP1.2" sheetId="15" r:id="rId15"/>
    <sheet name="RP2.2" sheetId="16" r:id="rId16"/>
    <sheet name="RP3.3" sheetId="17" r:id="rId17"/>
    <sheet name="RP3.5" sheetId="18" r:id="rId18"/>
    <sheet name="RP9.1" sheetId="19" r:id="rId19"/>
    <sheet name="RP11.1" sheetId="20" r:id="rId20"/>
    <sheet name="RP9.2" sheetId="21" r:id="rId21"/>
    <sheet name="Cust Stmt Xwalk" sheetId="22" r:id="rId22"/>
  </sheets>
  <definedNames>
    <definedName name="_xlnm.Print_Area" localSheetId="20">'RP9.2'!$A$1:$H$130</definedName>
  </definedNames>
  <calcPr fullCalcOnLoad="1"/>
</workbook>
</file>

<file path=xl/comments21.xml><?xml version="1.0" encoding="utf-8"?>
<comments xmlns="http://schemas.openxmlformats.org/spreadsheetml/2006/main">
  <authors>
    <author>scottk</author>
  </authors>
  <commentList>
    <comment ref="F71" authorId="0">
      <text>
        <r>
          <rPr>
            <b/>
            <sz val="8"/>
            <rFont val="Tahoma"/>
            <family val="0"/>
          </rPr>
          <t>scottk: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  <r>
          <rPr>
            <sz val="8"/>
            <rFont val="Tahoma"/>
            <family val="0"/>
          </rPr>
          <t xml:space="preserve">
</t>
        </r>
      </text>
    </comment>
    <comment ref="G71" authorId="0">
      <text>
        <r>
          <rPr>
            <b/>
            <sz val="8"/>
            <rFont val="Tahoma"/>
            <family val="0"/>
          </rPr>
          <t>scottk: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</text>
    </comment>
    <comment ref="F83" authorId="0">
      <text>
        <r>
          <rPr>
            <b/>
            <sz val="8"/>
            <rFont val="Tahoma"/>
            <family val="0"/>
          </rPr>
          <t>scottk: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  <r>
          <rPr>
            <sz val="8"/>
            <rFont val="Tahoma"/>
            <family val="0"/>
          </rPr>
          <t xml:space="preserve">
</t>
        </r>
      </text>
    </comment>
    <comment ref="G83" authorId="0">
      <text>
        <r>
          <rPr>
            <b/>
            <sz val="8"/>
            <rFont val="Tahoma"/>
            <family val="0"/>
          </rPr>
          <t>scottk: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 xml:space="preserve">
See pages 5-7 of the tror workbook for Other definitions</t>
        </r>
      </text>
    </comment>
    <comment ref="G101" authorId="0">
      <text>
        <r>
          <rPr>
            <b/>
            <sz val="8"/>
            <rFont val="Tahoma"/>
            <family val="0"/>
          </rPr>
          <t>scottk: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<sst xmlns="http://schemas.openxmlformats.org/spreadsheetml/2006/main" count="1064" uniqueCount="352">
  <si>
    <t>Customer Name</t>
  </si>
  <si>
    <t>Customer Address</t>
  </si>
  <si>
    <t>Billed Date</t>
  </si>
  <si>
    <t>Due Date</t>
  </si>
  <si>
    <t>Amount Billed</t>
  </si>
  <si>
    <t>Pmt Received</t>
  </si>
  <si>
    <t>Remit Payment Address</t>
  </si>
  <si>
    <t>Remit Payment Contact</t>
  </si>
  <si>
    <t>Remit Payment Phone</t>
  </si>
  <si>
    <t>C-02</t>
  </si>
  <si>
    <t>Josephine Truman</t>
  </si>
  <si>
    <t>1401 S. 12th Street, Arlington, VA 22231</t>
  </si>
  <si>
    <t>2200 Independence Ave, Washington DC 20015</t>
  </si>
  <si>
    <t>Frank Grimes</t>
  </si>
  <si>
    <t>202-305-5700</t>
  </si>
  <si>
    <t>C-03</t>
  </si>
  <si>
    <t>Bobby Hill</t>
  </si>
  <si>
    <t>742 Evergreen Terrace, Arlen, TX 76901</t>
  </si>
  <si>
    <t>C-04</t>
  </si>
  <si>
    <t>Dave Wayne</t>
  </si>
  <si>
    <t>37 Piking Dr., Los Angeles, CA 90001</t>
  </si>
  <si>
    <t>Cust #</t>
  </si>
  <si>
    <t>Bill Date</t>
  </si>
  <si>
    <t>Bill Due Date</t>
  </si>
  <si>
    <t>Bill Terms</t>
  </si>
  <si>
    <t>Amt</t>
  </si>
  <si>
    <t>C-01</t>
  </si>
  <si>
    <t>Net 15</t>
  </si>
  <si>
    <t>C-06</t>
  </si>
  <si>
    <t>V-04</t>
  </si>
  <si>
    <t>Receivables Due By Fund and Customer</t>
  </si>
  <si>
    <t>Fund</t>
  </si>
  <si>
    <t>0100DA</t>
  </si>
  <si>
    <t>FY</t>
  </si>
  <si>
    <t>C-07</t>
  </si>
  <si>
    <t>0101</t>
  </si>
  <si>
    <t>02/03</t>
  </si>
  <si>
    <t>0103</t>
  </si>
  <si>
    <t>Total for Fund 0103</t>
  </si>
  <si>
    <t>F</t>
  </si>
  <si>
    <t>Total for Fund 3875</t>
  </si>
  <si>
    <t>TOTAL Receivables Due</t>
  </si>
  <si>
    <t>Control Record</t>
  </si>
  <si>
    <t>FIELD #</t>
  </si>
  <si>
    <t>Field Name</t>
  </si>
  <si>
    <t>LENGTH</t>
  </si>
  <si>
    <t>Data TYPE</t>
  </si>
  <si>
    <t>Data Value</t>
  </si>
  <si>
    <t>Record Header</t>
  </si>
  <si>
    <t xml:space="preserve"> C</t>
  </si>
  <si>
    <t>00</t>
  </si>
  <si>
    <t>Agency ID</t>
  </si>
  <si>
    <t>C</t>
  </si>
  <si>
    <t>DMSTESTID</t>
  </si>
  <si>
    <t>Debt Count</t>
  </si>
  <si>
    <t>N</t>
  </si>
  <si>
    <t>1</t>
  </si>
  <si>
    <t>Record Count</t>
  </si>
  <si>
    <t>3</t>
  </si>
  <si>
    <t>Total Debt Amount</t>
  </si>
  <si>
    <t>14,2</t>
  </si>
  <si>
    <t>000000000375.00</t>
  </si>
  <si>
    <t>File Version Number</t>
  </si>
  <si>
    <t>X1.0</t>
  </si>
  <si>
    <t>File Sequence Number</t>
  </si>
  <si>
    <t>000001</t>
  </si>
  <si>
    <t>Upper-case Indicator</t>
  </si>
  <si>
    <t>Debt Information</t>
  </si>
  <si>
    <t>01</t>
  </si>
  <si>
    <t>Originating Agency ID</t>
  </si>
  <si>
    <t>Reserved</t>
  </si>
  <si>
    <t>Agency Debt ID</t>
  </si>
  <si>
    <t>VC</t>
  </si>
  <si>
    <t>agency01</t>
  </si>
  <si>
    <t>Consumer/Commercial Debt</t>
  </si>
  <si>
    <t>Secured/Unsecured Debt</t>
  </si>
  <si>
    <t>U</t>
  </si>
  <si>
    <t>Debt Type</t>
  </si>
  <si>
    <t>A</t>
  </si>
  <si>
    <t>Administrative Debt Classification</t>
  </si>
  <si>
    <t>MSC</t>
  </si>
  <si>
    <t>Program Code</t>
  </si>
  <si>
    <t>DMS123</t>
  </si>
  <si>
    <t>Delinquency Date</t>
  </si>
  <si>
    <t>D</t>
  </si>
  <si>
    <t>Original Amount Of Debt</t>
  </si>
  <si>
    <t>11,2</t>
  </si>
  <si>
    <t>000000350.00</t>
  </si>
  <si>
    <t>Original Award Date</t>
  </si>
  <si>
    <t>01012002</t>
  </si>
  <si>
    <t>Referred Principal</t>
  </si>
  <si>
    <t>Referred Financing Interest</t>
  </si>
  <si>
    <t>000000000.00</t>
  </si>
  <si>
    <t>Referred Additional Interest</t>
  </si>
  <si>
    <t>Referred Administrative Costs</t>
  </si>
  <si>
    <t>000000025.00</t>
  </si>
  <si>
    <t>Referred Penalty</t>
  </si>
  <si>
    <t>Referred Debt Balance</t>
  </si>
  <si>
    <t>000000375.00</t>
  </si>
  <si>
    <t>Financing Interest Rate</t>
  </si>
  <si>
    <t>4,2</t>
  </si>
  <si>
    <t>00.00</t>
  </si>
  <si>
    <t>Additional Interest Rate</t>
  </si>
  <si>
    <t>Interest Calculation Date</t>
  </si>
  <si>
    <t>Individual Debtor Information</t>
  </si>
  <si>
    <t>02</t>
  </si>
  <si>
    <t>Agency Debtor ID</t>
  </si>
  <si>
    <t>wayned1</t>
  </si>
  <si>
    <t>TIN</t>
  </si>
  <si>
    <t>965689752</t>
  </si>
  <si>
    <t>Attorney Name</t>
  </si>
  <si>
    <t>First Name</t>
  </si>
  <si>
    <t>Dave</t>
  </si>
  <si>
    <t>Middle Initial</t>
  </si>
  <si>
    <t>NMI</t>
  </si>
  <si>
    <t>Last Name</t>
  </si>
  <si>
    <t>Wayne</t>
  </si>
  <si>
    <t>Generation</t>
  </si>
  <si>
    <t>Gender</t>
  </si>
  <si>
    <t>M</t>
  </si>
  <si>
    <t>Date Of Birth</t>
  </si>
  <si>
    <t>Fed Civilian Employee</t>
  </si>
  <si>
    <t>Fed Military Employee</t>
  </si>
  <si>
    <t>Alias Type</t>
  </si>
  <si>
    <t>Alias First Name</t>
  </si>
  <si>
    <t>Alias Middle Initial</t>
  </si>
  <si>
    <t>Alias Last Name</t>
  </si>
  <si>
    <t>Alias Generation</t>
  </si>
  <si>
    <t>Address Line 1</t>
  </si>
  <si>
    <t>37 Piking Dr.</t>
  </si>
  <si>
    <t>Address Line 2</t>
  </si>
  <si>
    <t>City</t>
  </si>
  <si>
    <t>Los Angeles</t>
  </si>
  <si>
    <t>State</t>
  </si>
  <si>
    <t>CA</t>
  </si>
  <si>
    <t>Zip Code</t>
  </si>
  <si>
    <t>90001</t>
  </si>
  <si>
    <t>Zip Code Extension</t>
  </si>
  <si>
    <t>Area Code</t>
  </si>
  <si>
    <t>323</t>
  </si>
  <si>
    <t>Phone Number</t>
  </si>
  <si>
    <t>3427676</t>
  </si>
  <si>
    <t>Phone Extension</t>
  </si>
  <si>
    <t>Bank Name</t>
  </si>
  <si>
    <t>Bank Address Line 1</t>
  </si>
  <si>
    <t>Bank Address Line 2</t>
  </si>
  <si>
    <t>Bank City</t>
  </si>
  <si>
    <t>Bank State</t>
  </si>
  <si>
    <t>Bank Zip Code</t>
  </si>
  <si>
    <t>Bank Zip Code Extension</t>
  </si>
  <si>
    <t>1st Account Number</t>
  </si>
  <si>
    <t>1st Account Type</t>
  </si>
  <si>
    <t>2nd Account Number</t>
  </si>
  <si>
    <t>2nd Account Type</t>
  </si>
  <si>
    <t>3rd Account Number</t>
  </si>
  <si>
    <t>3rd Account Type</t>
  </si>
  <si>
    <t>Property Type</t>
  </si>
  <si>
    <t>Property Description</t>
  </si>
  <si>
    <t>Employer Name</t>
  </si>
  <si>
    <t>Employer Address Line 1</t>
  </si>
  <si>
    <t>Employer Address Line 2</t>
  </si>
  <si>
    <t>Employer City</t>
  </si>
  <si>
    <t>Employer State</t>
  </si>
  <si>
    <t>Employer Zip Code</t>
  </si>
  <si>
    <t>Employer Zip Code Extension</t>
  </si>
  <si>
    <t>Employment Area Code</t>
  </si>
  <si>
    <t>Employment Phone Number</t>
  </si>
  <si>
    <t>Employment Phone Extension</t>
  </si>
  <si>
    <t>Job Title</t>
  </si>
  <si>
    <t>Salary</t>
  </si>
  <si>
    <t>Salary Cycle</t>
  </si>
  <si>
    <t>Gross or Net</t>
  </si>
  <si>
    <t>Monthly Cust Stmt</t>
  </si>
  <si>
    <t>For the month ending</t>
  </si>
  <si>
    <t>Jan 31 2002</t>
  </si>
  <si>
    <t>Cust Name</t>
  </si>
  <si>
    <t>Amount Advanced</t>
  </si>
  <si>
    <t>Amount Earned</t>
  </si>
  <si>
    <t>Amount Collected</t>
  </si>
  <si>
    <t>Airport Security Agency</t>
  </si>
  <si>
    <t>Agreement Number</t>
  </si>
  <si>
    <t>02-0100R-2002</t>
  </si>
  <si>
    <t>Billing Limit</t>
  </si>
  <si>
    <t>Amount Obligated</t>
  </si>
  <si>
    <t>Amount expended</t>
  </si>
  <si>
    <t>03-4550-2002</t>
  </si>
  <si>
    <t>Total</t>
  </si>
  <si>
    <t>Feb 28 2002</t>
  </si>
  <si>
    <t>Mar 31 2002</t>
  </si>
  <si>
    <t>Quarterly Cust Stmt</t>
  </si>
  <si>
    <t>For the Quarter ending</t>
  </si>
  <si>
    <t>Fiscal Year-to-Date Cust Stmt</t>
  </si>
  <si>
    <t>For the Fiscal Year ending</t>
  </si>
  <si>
    <t>Sep 30 2002</t>
  </si>
  <si>
    <t xml:space="preserve"> Inception-to-Date Cust Stmt</t>
  </si>
  <si>
    <t>As of Feb 28 2003</t>
  </si>
  <si>
    <t>03-4550-2003</t>
  </si>
  <si>
    <t>C-15</t>
  </si>
  <si>
    <t>POB 12000, Industry Way, Raleigh, NC 27601</t>
  </si>
  <si>
    <t>Modern Data Systems</t>
  </si>
  <si>
    <t xml:space="preserve">  Report on Receivables Due From the Public</t>
  </si>
  <si>
    <t>Reporting Entity Code:</t>
  </si>
  <si>
    <t xml:space="preserve">         Fiscal Year:</t>
  </si>
  <si>
    <t>Quarter:</t>
  </si>
  <si>
    <t>Type of Receivable:</t>
  </si>
  <si>
    <t>Direct Loans:</t>
  </si>
  <si>
    <t xml:space="preserve">                         Defaulted Guaranteed Loans:</t>
  </si>
  <si>
    <t>Administrative:</t>
  </si>
  <si>
    <t>Part I - Status of Receivables</t>
  </si>
  <si>
    <t xml:space="preserve">Number </t>
  </si>
  <si>
    <t>Dollars</t>
  </si>
  <si>
    <t>Section A   Receivables and Collections</t>
  </si>
  <si>
    <t>(1)  Beginning FY Balance</t>
  </si>
  <si>
    <t>(2)  New Receivables (+)</t>
  </si>
  <si>
    <t>(3)  Accruals (+)</t>
  </si>
  <si>
    <t>(4)  Collections on Receivables (-)</t>
  </si>
  <si>
    <t xml:space="preserve">      (A) At Agency</t>
  </si>
  <si>
    <t xml:space="preserve">      (B) At Third Party</t>
  </si>
  <si>
    <t xml:space="preserve">      (C) Asset Sales</t>
  </si>
  <si>
    <t xml:space="preserve">      (D) Other - must footnote</t>
  </si>
  <si>
    <t>(5)  Adjustments</t>
  </si>
  <si>
    <t xml:space="preserve">      (A) Reclassified/Adjusted Amounts (+ or -) </t>
  </si>
  <si>
    <t xml:space="preserve">      (B) Adjustments Due to Sale of Assets (+ or -)</t>
  </si>
  <si>
    <t xml:space="preserve">      (C) Consolidations (+ or -)</t>
  </si>
  <si>
    <t>(6)  Amounts Written Off (-)</t>
  </si>
  <si>
    <t xml:space="preserve">      (A)  Currently not Collectible (-)</t>
  </si>
  <si>
    <t xml:space="preserve">      (B)  Written off and Closed Out (-)</t>
  </si>
  <si>
    <t>(7)  Ending Balance</t>
  </si>
  <si>
    <t xml:space="preserve">      (A) Foreign/Sovereign</t>
  </si>
  <si>
    <t xml:space="preserve">      (B) State and Local Government</t>
  </si>
  <si>
    <t xml:space="preserve"> </t>
  </si>
  <si>
    <t>(8)  Rescheduled Debt</t>
  </si>
  <si>
    <t xml:space="preserve">      (A)  Delinquent</t>
  </si>
  <si>
    <t xml:space="preserve">      (B)  Non-Delinquent</t>
  </si>
  <si>
    <t>(9) Interest &amp; Late Charges</t>
  </si>
  <si>
    <t>Section B   Delinquent Debt by Age</t>
  </si>
  <si>
    <t>(1) Total Delinquencies</t>
  </si>
  <si>
    <t xml:space="preserve">      (A) 1-90 Days</t>
  </si>
  <si>
    <t xml:space="preserve">      (B) 91-180 Days</t>
  </si>
  <si>
    <t xml:space="preserve">      (C) 181-365 Days</t>
  </si>
  <si>
    <t xml:space="preserve">      (D) 1-2 Years</t>
  </si>
  <si>
    <t xml:space="preserve">      (E) 2-6 Years</t>
  </si>
  <si>
    <t xml:space="preserve">      (F) 6-10 Years</t>
  </si>
  <si>
    <t xml:space="preserve">      (G) Over 10 Years</t>
  </si>
  <si>
    <t>(2) Commercial</t>
  </si>
  <si>
    <t>(3) Consumer</t>
  </si>
  <si>
    <t>(4) Foreign/Sovereign Debt</t>
  </si>
  <si>
    <t>Part II - Debt Management Tool and Technique Performance Data</t>
  </si>
  <si>
    <t>Number</t>
  </si>
  <si>
    <t>Section A   Delinquent Debt 180 Days or Less</t>
  </si>
  <si>
    <t>(1) Total Delinquencies 1-180 Days</t>
  </si>
  <si>
    <t xml:space="preserve">      (A)  In Bankruptcy</t>
  </si>
  <si>
    <t xml:space="preserve">      (B)  In Forbearance or In Formal Appeals Process</t>
  </si>
  <si>
    <t xml:space="preserve">      (C)  In Foreclosure</t>
  </si>
  <si>
    <t xml:space="preserve">      (D)  At Private Collection Agencies</t>
  </si>
  <si>
    <t xml:space="preserve">      (E)  At DOJ</t>
  </si>
  <si>
    <t xml:space="preserve">      (F)  Eligible for Internal Offset</t>
  </si>
  <si>
    <t xml:space="preserve">      (G)  In Wage Garnishment</t>
  </si>
  <si>
    <t xml:space="preserve">      (H)  At Treasury for Cross Servicing</t>
  </si>
  <si>
    <t xml:space="preserve">      (I)   At Treasury for Offset</t>
  </si>
  <si>
    <t xml:space="preserve">      (J)  At Agency</t>
  </si>
  <si>
    <t xml:space="preserve">      (K) Other - must footnote</t>
  </si>
  <si>
    <t xml:space="preserve">(1)  Debt Eligible for Referral to Treasury for Offset </t>
  </si>
  <si>
    <t xml:space="preserve">      (A)  Delinquent Debt Over 180 Days and Currently not Collectible</t>
  </si>
  <si>
    <t xml:space="preserve">      (B)  In Bankruptcy (-)</t>
  </si>
  <si>
    <t xml:space="preserve">      (C)  Foreign Sovereign Debt (-)</t>
  </si>
  <si>
    <t xml:space="preserve">      (D)  In Forbearance or Formal Appeals Process (-)</t>
  </si>
  <si>
    <t xml:space="preserve">      (E)  In Foreclosure (-)</t>
  </si>
  <si>
    <t xml:space="preserve">      (F)  Other - must footnote (+ or -)</t>
  </si>
  <si>
    <t xml:space="preserve">      (G)  Debt Eligible for Referral to Treasury for Offset</t>
  </si>
  <si>
    <t xml:space="preserve">      (H)  Debt Referred to DOJ/Litigation (-)</t>
  </si>
  <si>
    <t xml:space="preserve">       (I)   Debt Eligible for Referral to Offset by Agency</t>
  </si>
  <si>
    <t xml:space="preserve">      (J)   Debt Referred to Treasury for Offset (-)</t>
  </si>
  <si>
    <t xml:space="preserve">      (K)  Balance of Debt Eligible for referral by the Agency</t>
  </si>
  <si>
    <t>(2)  Debt Eligible for Referral to Treasury or a Designated Debt Collection</t>
  </si>
  <si>
    <t>Center for Cross-Servicing</t>
  </si>
  <si>
    <t xml:space="preserve">      (A)  Debt Eligible for Referral to Offset by Agency</t>
  </si>
  <si>
    <t xml:space="preserve">      (B)  At PCAs (-)</t>
  </si>
  <si>
    <t xml:space="preserve">      (C)  Eligible for Internal Offset  (-)</t>
  </si>
  <si>
    <t xml:space="preserve">      (D) Debt  Exempted by Treasury from Cross Servicing (-)</t>
  </si>
  <si>
    <t xml:space="preserve">      (E)  Other - must footnote (+ or -)</t>
  </si>
  <si>
    <t xml:space="preserve">      (F)  Debt Eligible for Referral to Treasury or a Designated Debt</t>
  </si>
  <si>
    <t>Collection Center for Cross-Servicing</t>
  </si>
  <si>
    <t xml:space="preserve">      (G)  Debt Referred to Treasury for Cross Servicing (-)</t>
  </si>
  <si>
    <t xml:space="preserve">      (H)  Balance of Debt Eligible for referral by the Agency</t>
  </si>
  <si>
    <t>Section C   Collections</t>
  </si>
  <si>
    <t>(1) Collections on Delinquent Debt</t>
  </si>
  <si>
    <t xml:space="preserve">      (A)  By Private Collection Agencies </t>
  </si>
  <si>
    <t xml:space="preserve">      (B)  By DOJ </t>
  </si>
  <si>
    <t xml:space="preserve">      (C)  By Internal Offset  </t>
  </si>
  <si>
    <t xml:space="preserve">      (D)  By Third Party  </t>
  </si>
  <si>
    <t xml:space="preserve">      (E)  By Asset Sales  </t>
  </si>
  <si>
    <t xml:space="preserve">      (F)  By Wage Garnishment  </t>
  </si>
  <si>
    <t xml:space="preserve">      (G)  By Treasury for Offset</t>
  </si>
  <si>
    <t xml:space="preserve">      (H)  By Treasury for Cross Servicing</t>
  </si>
  <si>
    <t xml:space="preserve">      (I)   By Agency</t>
  </si>
  <si>
    <t xml:space="preserve">      (J)  Other - must footnote </t>
  </si>
  <si>
    <t>Section D   Debt Disposition</t>
  </si>
  <si>
    <t>(1)  Currently not Collectible (Written Off and Not Closed Out)</t>
  </si>
  <si>
    <t xml:space="preserve">      (A) At Private Collection Agencies</t>
  </si>
  <si>
    <t xml:space="preserve">      (B) At Treasury or a Designated Debt Collection Center for Cross Servicing</t>
  </si>
  <si>
    <t xml:space="preserve">      (C) At Treasury for Offset</t>
  </si>
  <si>
    <t>(2) Reported to IRS on Form 1099-C (Written Off and Closed Out)</t>
  </si>
  <si>
    <t xml:space="preserve">Part III - Footnotes </t>
  </si>
  <si>
    <t>Agency Contact Information</t>
  </si>
  <si>
    <t>Preparer's Name:</t>
  </si>
  <si>
    <t>Telephone Number:</t>
  </si>
  <si>
    <t>Preparer's Facsimile No.:</t>
  </si>
  <si>
    <t>E-Mail Address:</t>
  </si>
  <si>
    <t>Supervisor's Name:</t>
  </si>
  <si>
    <t>Address:</t>
  </si>
  <si>
    <t>City:</t>
  </si>
  <si>
    <t>State:</t>
  </si>
  <si>
    <t>Zip Code:</t>
  </si>
  <si>
    <r>
      <t xml:space="preserve">Section B   </t>
    </r>
    <r>
      <rPr>
        <b/>
        <sz val="9"/>
        <rFont val="Arial"/>
        <family val="2"/>
      </rPr>
      <t>Debt Eligible for Referral to Treasury for Offset and Cross-Servicing</t>
    </r>
  </si>
  <si>
    <t>0-30 Days</t>
  </si>
  <si>
    <t>31-60 Days</t>
  </si>
  <si>
    <t>61-90 Days</t>
  </si>
  <si>
    <t>91-120 Days</t>
  </si>
  <si>
    <t>121-150 Days</t>
  </si>
  <si>
    <t>151-180 Days</t>
  </si>
  <si>
    <t>Over180 Days</t>
  </si>
  <si>
    <t>Monthly</t>
  </si>
  <si>
    <t>4251, 4252</t>
  </si>
  <si>
    <t>4901, 4902</t>
  </si>
  <si>
    <t>4801, 4802</t>
  </si>
  <si>
    <t>Cumulative</t>
  </si>
  <si>
    <t>Cum or Monthly</t>
  </si>
  <si>
    <t xml:space="preserve">GL accounts </t>
  </si>
  <si>
    <t>The following is a guideline for crosswalking GL accounts to the customer statement report and is not intended to dictate a particular approach to the vendor.</t>
  </si>
  <si>
    <t>4252, 4266, 4222</t>
  </si>
  <si>
    <t>4222 or 2310</t>
  </si>
  <si>
    <t>4251 or 1310</t>
  </si>
  <si>
    <t>Amount Obligated (unexpended)</t>
  </si>
  <si>
    <t>In addition to using the correct GL accounts, the vendor will need to make use of other identifying data (e.g., reimbursable agreement number, project number,</t>
  </si>
  <si>
    <t>customer number, etc.) to obtain the amounts reported in the expected results.</t>
  </si>
  <si>
    <t>Principal Due</t>
  </si>
  <si>
    <t>Int Due</t>
  </si>
  <si>
    <t>Penalty/Fee Due</t>
  </si>
  <si>
    <t>Total Due</t>
  </si>
  <si>
    <t>Bill No.</t>
  </si>
  <si>
    <t>Cust No.</t>
  </si>
  <si>
    <t>Total for Fund 0100 FY 98</t>
  </si>
  <si>
    <t>Total for Fund 0101 FY 02/03</t>
  </si>
  <si>
    <t>Total for Fund 0100 FY 02</t>
  </si>
  <si>
    <t>Monthly Statements</t>
  </si>
  <si>
    <t>Quarterly, Fiscal Year-to-Date, Inception-to-Date</t>
  </si>
  <si>
    <t>N/A</t>
  </si>
  <si>
    <t>Fixed per agreement</t>
  </si>
  <si>
    <t>Amount Billed/Due</t>
  </si>
  <si>
    <t>Amount Due</t>
  </si>
  <si>
    <t>01152002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</si>
</sst>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.00"/>
    <numFmt numFmtId="167" formatCode="m/d/yy"/>
    <numFmt numFmtId="168" formatCode="&quot;$&quot;#,##0"/>
    <numFmt numFmtId="169" formatCode="#,##0;[Red]#,##0"/>
  </numFmts>
  <fonts count="26">
    <font>
      <sz val="10"/>
      <name val="Times New Roman"/>
      <family val="0"/>
    </font>
    <font>
      <sz val="10"/>
      <color indexed="8"/>
      <name val="Arial"/>
      <family val="0"/>
    </font>
    <font>
      <b/>
      <sz val="10"/>
      <name val="Times New Roman"/>
      <family val="1"/>
    </font>
    <font>
      <sz val="11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11"/>
      <name val="Arial"/>
      <family val="0"/>
    </font>
    <font>
      <sz val="12"/>
      <name val="Arial"/>
      <family val="2"/>
    </font>
    <font>
      <b/>
      <i/>
      <sz val="12"/>
      <name val="Arial"/>
      <family val="0"/>
    </font>
    <font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bgColor indexed="22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2" fillId="0" borderId="2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horizontal="center"/>
    </xf>
    <xf numFmtId="166" fontId="2" fillId="0" borderId="2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49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ont="1" applyAlignment="1">
      <alignment/>
    </xf>
    <xf numFmtId="49" fontId="0" fillId="0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wrapText="1"/>
    </xf>
    <xf numFmtId="0" fontId="7" fillId="0" borderId="0" xfId="20">
      <alignment/>
      <protection/>
    </xf>
    <xf numFmtId="0" fontId="9" fillId="0" borderId="0" xfId="20" applyFont="1">
      <alignment/>
      <protection/>
    </xf>
    <xf numFmtId="0" fontId="9" fillId="0" borderId="0" xfId="20" applyFont="1">
      <alignment/>
      <protection/>
    </xf>
    <xf numFmtId="1" fontId="9" fillId="0" borderId="0" xfId="20" applyNumberFormat="1" applyFont="1">
      <alignment/>
      <protection/>
    </xf>
    <xf numFmtId="3" fontId="7" fillId="0" borderId="0" xfId="20" applyNumberFormat="1">
      <alignment/>
      <protection/>
    </xf>
    <xf numFmtId="0" fontId="10" fillId="0" borderId="0" xfId="20" applyFont="1">
      <alignment/>
      <protection/>
    </xf>
    <xf numFmtId="1" fontId="9" fillId="0" borderId="0" xfId="20" applyNumberFormat="1" applyFont="1">
      <alignment/>
      <protection/>
    </xf>
    <xf numFmtId="1" fontId="7" fillId="0" borderId="0" xfId="20" applyNumberFormat="1">
      <alignment/>
      <protection/>
    </xf>
    <xf numFmtId="0" fontId="11" fillId="0" borderId="3" xfId="20" applyFont="1" applyBorder="1">
      <alignment/>
      <protection/>
    </xf>
    <xf numFmtId="0" fontId="7" fillId="0" borderId="4" xfId="20" applyBorder="1">
      <alignment/>
      <protection/>
    </xf>
    <xf numFmtId="1" fontId="7" fillId="0" borderId="4" xfId="20" applyNumberFormat="1" applyBorder="1">
      <alignment/>
      <protection/>
    </xf>
    <xf numFmtId="0" fontId="7" fillId="0" borderId="5" xfId="20" applyBorder="1">
      <alignment/>
      <protection/>
    </xf>
    <xf numFmtId="0" fontId="7" fillId="0" borderId="6" xfId="20" applyBorder="1">
      <alignment/>
      <protection/>
    </xf>
    <xf numFmtId="1" fontId="7" fillId="0" borderId="6" xfId="20" applyNumberFormat="1" applyBorder="1">
      <alignment/>
      <protection/>
    </xf>
    <xf numFmtId="0" fontId="7" fillId="0" borderId="7" xfId="20" applyBorder="1">
      <alignment/>
      <protection/>
    </xf>
    <xf numFmtId="0" fontId="7" fillId="0" borderId="0" xfId="20" applyBorder="1">
      <alignment/>
      <protection/>
    </xf>
    <xf numFmtId="0" fontId="7" fillId="0" borderId="8" xfId="20" applyBorder="1">
      <alignment/>
      <protection/>
    </xf>
    <xf numFmtId="0" fontId="12" fillId="0" borderId="9" xfId="20" applyFont="1" applyBorder="1">
      <alignment/>
      <protection/>
    </xf>
    <xf numFmtId="0" fontId="7" fillId="0" borderId="10" xfId="20" applyBorder="1">
      <alignment/>
      <protection/>
    </xf>
    <xf numFmtId="3" fontId="7" fillId="0" borderId="1" xfId="20" applyNumberFormat="1" applyBorder="1" applyAlignment="1">
      <alignment horizontal="right"/>
      <protection/>
    </xf>
    <xf numFmtId="0" fontId="7" fillId="0" borderId="7" xfId="20" applyFont="1" applyBorder="1" quotePrefix="1">
      <alignment/>
      <protection/>
    </xf>
    <xf numFmtId="3" fontId="7" fillId="3" borderId="1" xfId="20" applyNumberFormat="1" applyFill="1" applyBorder="1" applyAlignment="1">
      <alignment horizontal="right"/>
      <protection/>
    </xf>
    <xf numFmtId="3" fontId="7" fillId="0" borderId="1" xfId="20" applyNumberFormat="1" applyFill="1" applyBorder="1" applyAlignment="1">
      <alignment horizontal="right"/>
      <protection/>
    </xf>
    <xf numFmtId="0" fontId="7" fillId="0" borderId="7" xfId="20" applyFont="1" applyBorder="1">
      <alignment/>
      <protection/>
    </xf>
    <xf numFmtId="3" fontId="7" fillId="4" borderId="11" xfId="20" applyNumberFormat="1" applyFill="1" applyBorder="1" applyAlignment="1">
      <alignment horizontal="right"/>
      <protection/>
    </xf>
    <xf numFmtId="3" fontId="7" fillId="4" borderId="12" xfId="20" applyNumberFormat="1" applyFill="1" applyBorder="1" applyAlignment="1">
      <alignment horizontal="right"/>
      <protection/>
    </xf>
    <xf numFmtId="3" fontId="7" fillId="4" borderId="13" xfId="20" applyNumberFormat="1" applyFill="1" applyBorder="1" applyAlignment="1">
      <alignment horizontal="right"/>
      <protection/>
    </xf>
    <xf numFmtId="0" fontId="7" fillId="0" borderId="7" xfId="20" applyFont="1" applyFill="1" applyBorder="1">
      <alignment/>
      <protection/>
    </xf>
    <xf numFmtId="0" fontId="7" fillId="0" borderId="0" xfId="20" applyFill="1" applyBorder="1">
      <alignment/>
      <protection/>
    </xf>
    <xf numFmtId="0" fontId="7" fillId="0" borderId="5" xfId="20" applyFont="1" applyBorder="1">
      <alignment/>
      <protection/>
    </xf>
    <xf numFmtId="0" fontId="7" fillId="0" borderId="14" xfId="20" applyBorder="1">
      <alignment/>
      <protection/>
    </xf>
    <xf numFmtId="0" fontId="7" fillId="0" borderId="15" xfId="20" applyFont="1" applyBorder="1" quotePrefix="1">
      <alignment/>
      <protection/>
    </xf>
    <xf numFmtId="0" fontId="7" fillId="0" borderId="16" xfId="20" applyBorder="1">
      <alignment/>
      <protection/>
    </xf>
    <xf numFmtId="3" fontId="7" fillId="0" borderId="13" xfId="20" applyNumberFormat="1" applyBorder="1">
      <alignment/>
      <protection/>
    </xf>
    <xf numFmtId="3" fontId="7" fillId="0" borderId="12" xfId="20" applyNumberFormat="1" applyBorder="1">
      <alignment/>
      <protection/>
    </xf>
    <xf numFmtId="3" fontId="7" fillId="4" borderId="11" xfId="20" applyNumberFormat="1" applyFill="1" applyBorder="1">
      <alignment/>
      <protection/>
    </xf>
    <xf numFmtId="3" fontId="7" fillId="0" borderId="1" xfId="20" applyNumberFormat="1" applyBorder="1">
      <alignment/>
      <protection/>
    </xf>
    <xf numFmtId="0" fontId="7" fillId="0" borderId="7" xfId="20" applyFont="1" applyBorder="1">
      <alignment/>
      <protection/>
    </xf>
    <xf numFmtId="3" fontId="7" fillId="5" borderId="1" xfId="20" applyNumberFormat="1" applyFill="1" applyBorder="1">
      <alignment/>
      <protection/>
    </xf>
    <xf numFmtId="3" fontId="7" fillId="6" borderId="1" xfId="20" applyNumberFormat="1" applyFill="1" applyBorder="1">
      <alignment/>
      <protection/>
    </xf>
    <xf numFmtId="0" fontId="7" fillId="0" borderId="17" xfId="20" applyFont="1" applyBorder="1">
      <alignment/>
      <protection/>
    </xf>
    <xf numFmtId="0" fontId="7" fillId="0" borderId="18" xfId="20" applyBorder="1">
      <alignment/>
      <protection/>
    </xf>
    <xf numFmtId="3" fontId="7" fillId="0" borderId="19" xfId="20" applyNumberFormat="1" applyBorder="1">
      <alignment/>
      <protection/>
    </xf>
    <xf numFmtId="0" fontId="7" fillId="0" borderId="20" xfId="20" applyBorder="1">
      <alignment/>
      <protection/>
    </xf>
    <xf numFmtId="0" fontId="7" fillId="0" borderId="21" xfId="20" applyBorder="1">
      <alignment/>
      <protection/>
    </xf>
    <xf numFmtId="3" fontId="7" fillId="0" borderId="22" xfId="20" applyNumberFormat="1" applyBorder="1">
      <alignment/>
      <protection/>
    </xf>
    <xf numFmtId="0" fontId="11" fillId="0" borderId="20" xfId="20" applyFont="1" applyBorder="1">
      <alignment/>
      <protection/>
    </xf>
    <xf numFmtId="0" fontId="13" fillId="0" borderId="21" xfId="20" applyFont="1" applyBorder="1">
      <alignment/>
      <protection/>
    </xf>
    <xf numFmtId="1" fontId="13" fillId="0" borderId="21" xfId="20" applyNumberFormat="1" applyFont="1" applyBorder="1">
      <alignment/>
      <protection/>
    </xf>
    <xf numFmtId="0" fontId="14" fillId="0" borderId="7" xfId="20" applyFont="1" applyBorder="1">
      <alignment/>
      <protection/>
    </xf>
    <xf numFmtId="0" fontId="7" fillId="0" borderId="0" xfId="20" applyBorder="1">
      <alignment/>
      <protection/>
    </xf>
    <xf numFmtId="0" fontId="7" fillId="0" borderId="8" xfId="20" applyBorder="1">
      <alignment/>
      <protection/>
    </xf>
    <xf numFmtId="0" fontId="12" fillId="0" borderId="23" xfId="20" applyFont="1" applyBorder="1">
      <alignment/>
      <protection/>
    </xf>
    <xf numFmtId="0" fontId="15" fillId="0" borderId="24" xfId="20" applyFont="1" applyBorder="1">
      <alignment/>
      <protection/>
    </xf>
    <xf numFmtId="1" fontId="15" fillId="0" borderId="19" xfId="20" applyNumberFormat="1" applyFont="1" applyBorder="1">
      <alignment/>
      <protection/>
    </xf>
    <xf numFmtId="0" fontId="7" fillId="0" borderId="0" xfId="20" applyFont="1" applyBorder="1">
      <alignment/>
      <protection/>
    </xf>
    <xf numFmtId="1" fontId="7" fillId="6" borderId="13" xfId="20" applyNumberFormat="1" applyFont="1" applyFill="1" applyBorder="1">
      <alignment/>
      <protection/>
    </xf>
    <xf numFmtId="1" fontId="7" fillId="0" borderId="1" xfId="20" applyNumberFormat="1" applyFont="1" applyFill="1" applyBorder="1">
      <alignment/>
      <protection/>
    </xf>
    <xf numFmtId="1" fontId="7" fillId="0" borderId="1" xfId="20" applyNumberFormat="1" applyFont="1" applyBorder="1">
      <alignment/>
      <protection/>
    </xf>
    <xf numFmtId="0" fontId="7" fillId="0" borderId="0" xfId="20" applyFont="1" applyBorder="1">
      <alignment/>
      <protection/>
    </xf>
    <xf numFmtId="1" fontId="7" fillId="0" borderId="1" xfId="20" applyNumberFormat="1" applyFont="1" applyBorder="1">
      <alignment/>
      <protection/>
    </xf>
    <xf numFmtId="0" fontId="12" fillId="0" borderId="9" xfId="20" applyFont="1" applyBorder="1">
      <alignment/>
      <protection/>
    </xf>
    <xf numFmtId="0" fontId="15" fillId="0" borderId="10" xfId="20" applyFont="1" applyBorder="1">
      <alignment/>
      <protection/>
    </xf>
    <xf numFmtId="1" fontId="15" fillId="0" borderId="1" xfId="20" applyNumberFormat="1" applyFont="1" applyBorder="1">
      <alignment/>
      <protection/>
    </xf>
    <xf numFmtId="0" fontId="7" fillId="0" borderId="7" xfId="20" applyFont="1" applyFill="1" applyBorder="1">
      <alignment/>
      <protection/>
    </xf>
    <xf numFmtId="0" fontId="7" fillId="0" borderId="0" xfId="20" applyFont="1" applyFill="1" applyBorder="1">
      <alignment/>
      <protection/>
    </xf>
    <xf numFmtId="1" fontId="7" fillId="6" borderId="1" xfId="20" applyNumberFormat="1" applyFont="1" applyFill="1" applyBorder="1">
      <alignment/>
      <protection/>
    </xf>
    <xf numFmtId="3" fontId="7" fillId="0" borderId="1" xfId="20" applyNumberFormat="1" applyFont="1" applyBorder="1" applyAlignment="1">
      <alignment horizontal="right"/>
      <protection/>
    </xf>
    <xf numFmtId="3" fontId="7" fillId="5" borderId="1" xfId="20" applyNumberFormat="1" applyFont="1" applyFill="1" applyBorder="1" applyAlignment="1">
      <alignment horizontal="right"/>
      <protection/>
    </xf>
    <xf numFmtId="3" fontId="7" fillId="0" borderId="1" xfId="20" applyNumberFormat="1" applyFont="1" applyFill="1" applyBorder="1" applyAlignment="1">
      <alignment horizontal="right"/>
      <protection/>
    </xf>
    <xf numFmtId="3" fontId="7" fillId="7" borderId="1" xfId="20" applyNumberFormat="1" applyFont="1" applyFill="1" applyBorder="1" applyAlignment="1">
      <alignment horizontal="right"/>
      <protection/>
    </xf>
    <xf numFmtId="3" fontId="7" fillId="3" borderId="25" xfId="20" applyNumberFormat="1" applyFont="1" applyFill="1" applyBorder="1" applyAlignment="1">
      <alignment horizontal="right"/>
      <protection/>
    </xf>
    <xf numFmtId="0" fontId="7" fillId="0" borderId="7" xfId="20" applyFont="1" applyBorder="1" applyAlignment="1">
      <alignment horizontal="left"/>
      <protection/>
    </xf>
    <xf numFmtId="0" fontId="7" fillId="0" borderId="0" xfId="20" applyFont="1" applyBorder="1" applyAlignment="1">
      <alignment horizontal="left"/>
      <protection/>
    </xf>
    <xf numFmtId="0" fontId="7" fillId="0" borderId="8" xfId="20" applyFont="1" applyBorder="1" applyAlignment="1">
      <alignment horizontal="left"/>
      <protection/>
    </xf>
    <xf numFmtId="0" fontId="7" fillId="0" borderId="0" xfId="20" applyAlignment="1">
      <alignment/>
      <protection/>
    </xf>
    <xf numFmtId="0" fontId="7" fillId="0" borderId="7" xfId="20" applyFont="1" applyBorder="1" applyAlignment="1">
      <alignment horizontal="left" indent="3"/>
      <protection/>
    </xf>
    <xf numFmtId="0" fontId="7" fillId="0" borderId="0" xfId="20" applyFont="1" applyBorder="1" applyAlignment="1">
      <alignment horizontal="left" wrapText="1"/>
      <protection/>
    </xf>
    <xf numFmtId="0" fontId="7" fillId="0" borderId="7" xfId="20" applyFont="1" applyFill="1" applyBorder="1" applyAlignment="1">
      <alignment horizontal="left"/>
      <protection/>
    </xf>
    <xf numFmtId="0" fontId="7" fillId="0" borderId="0" xfId="20" applyFont="1" applyFill="1" applyBorder="1" applyAlignment="1">
      <alignment horizontal="left"/>
      <protection/>
    </xf>
    <xf numFmtId="0" fontId="7" fillId="0" borderId="8" xfId="20" applyFont="1" applyFill="1" applyBorder="1" applyAlignment="1">
      <alignment horizontal="left"/>
      <protection/>
    </xf>
    <xf numFmtId="3" fontId="7" fillId="3" borderId="1" xfId="20" applyNumberFormat="1" applyFont="1" applyFill="1" applyBorder="1" applyAlignment="1">
      <alignment horizontal="right" vertical="center"/>
      <protection/>
    </xf>
    <xf numFmtId="3" fontId="7" fillId="3" borderId="1" xfId="20" applyNumberFormat="1" applyFont="1" applyFill="1" applyBorder="1" applyAlignment="1">
      <alignment horizontal="right"/>
      <protection/>
    </xf>
    <xf numFmtId="0" fontId="7" fillId="0" borderId="7" xfId="20" applyFont="1" applyFill="1" applyBorder="1" applyAlignment="1">
      <alignment horizontal="left" indent="5"/>
      <protection/>
    </xf>
    <xf numFmtId="0" fontId="7" fillId="0" borderId="7" xfId="20" applyFont="1" applyFill="1" applyBorder="1" applyAlignment="1">
      <alignment/>
      <protection/>
    </xf>
    <xf numFmtId="3" fontId="15" fillId="0" borderId="1" xfId="20" applyNumberFormat="1" applyFont="1" applyBorder="1">
      <alignment/>
      <protection/>
    </xf>
    <xf numFmtId="3" fontId="7" fillId="6" borderId="13" xfId="20" applyNumberFormat="1" applyFont="1" applyFill="1" applyBorder="1" applyAlignment="1">
      <alignment horizontal="center"/>
      <protection/>
    </xf>
    <xf numFmtId="3" fontId="7" fillId="0" borderId="1" xfId="20" applyNumberFormat="1" applyFont="1" applyFill="1" applyBorder="1">
      <alignment/>
      <protection/>
    </xf>
    <xf numFmtId="3" fontId="7" fillId="3" borderId="13" xfId="20" applyNumberFormat="1" applyFont="1" applyFill="1" applyBorder="1">
      <alignment/>
      <protection/>
    </xf>
    <xf numFmtId="3" fontId="7" fillId="0" borderId="1" xfId="20" applyNumberFormat="1" applyFont="1" applyBorder="1">
      <alignment/>
      <protection/>
    </xf>
    <xf numFmtId="0" fontId="7" fillId="0" borderId="17" xfId="20" applyFont="1" applyFill="1" applyBorder="1">
      <alignment/>
      <protection/>
    </xf>
    <xf numFmtId="0" fontId="7" fillId="0" borderId="18" xfId="20" applyFont="1" applyFill="1" applyBorder="1">
      <alignment/>
      <protection/>
    </xf>
    <xf numFmtId="3" fontId="7" fillId="0" borderId="19" xfId="20" applyNumberFormat="1" applyFont="1" applyFill="1" applyBorder="1">
      <alignment/>
      <protection/>
    </xf>
    <xf numFmtId="1" fontId="7" fillId="0" borderId="0" xfId="20" applyNumberFormat="1" applyFont="1" applyBorder="1">
      <alignment/>
      <protection/>
    </xf>
    <xf numFmtId="0" fontId="11" fillId="0" borderId="26" xfId="20" applyFont="1" applyBorder="1">
      <alignment/>
      <protection/>
    </xf>
    <xf numFmtId="0" fontId="13" fillId="0" borderId="27" xfId="20" applyFont="1" applyBorder="1">
      <alignment/>
      <protection/>
    </xf>
    <xf numFmtId="1" fontId="13" fillId="0" borderId="27" xfId="20" applyNumberFormat="1" applyFont="1" applyBorder="1">
      <alignment/>
      <protection/>
    </xf>
    <xf numFmtId="0" fontId="13" fillId="0" borderId="28" xfId="20" applyFont="1" applyBorder="1">
      <alignment/>
      <protection/>
    </xf>
    <xf numFmtId="0" fontId="11" fillId="0" borderId="7" xfId="20" applyFont="1" applyBorder="1">
      <alignment/>
      <protection/>
    </xf>
    <xf numFmtId="0" fontId="13" fillId="0" borderId="0" xfId="20" applyFont="1" applyBorder="1">
      <alignment/>
      <protection/>
    </xf>
    <xf numFmtId="1" fontId="13" fillId="0" borderId="0" xfId="20" applyNumberFormat="1" applyFont="1" applyBorder="1">
      <alignment/>
      <protection/>
    </xf>
    <xf numFmtId="0" fontId="13" fillId="0" borderId="29" xfId="20" applyFont="1" applyBorder="1">
      <alignment/>
      <protection/>
    </xf>
    <xf numFmtId="0" fontId="13" fillId="0" borderId="17" xfId="20" applyFont="1" applyBorder="1">
      <alignment/>
      <protection/>
    </xf>
    <xf numFmtId="0" fontId="13" fillId="0" borderId="18" xfId="20" applyFont="1" applyBorder="1">
      <alignment/>
      <protection/>
    </xf>
    <xf numFmtId="1" fontId="13" fillId="0" borderId="18" xfId="20" applyNumberFormat="1" applyFont="1" applyBorder="1">
      <alignment/>
      <protection/>
    </xf>
    <xf numFmtId="0" fontId="13" fillId="0" borderId="30" xfId="20" applyFont="1" applyBorder="1">
      <alignment/>
      <protection/>
    </xf>
    <xf numFmtId="0" fontId="7" fillId="0" borderId="3" xfId="20" applyFont="1" applyBorder="1">
      <alignment/>
      <protection/>
    </xf>
    <xf numFmtId="0" fontId="7" fillId="0" borderId="4" xfId="20" applyFont="1" applyBorder="1">
      <alignment/>
      <protection/>
    </xf>
    <xf numFmtId="0" fontId="17" fillId="0" borderId="4" xfId="20" applyFont="1" applyBorder="1">
      <alignment/>
      <protection/>
    </xf>
    <xf numFmtId="1" fontId="7" fillId="0" borderId="4" xfId="20" applyNumberFormat="1" applyFont="1" applyBorder="1">
      <alignment/>
      <protection/>
    </xf>
    <xf numFmtId="0" fontId="7" fillId="0" borderId="31" xfId="20" applyBorder="1">
      <alignment/>
      <protection/>
    </xf>
    <xf numFmtId="0" fontId="7" fillId="0" borderId="29" xfId="20" applyBorder="1">
      <alignment/>
      <protection/>
    </xf>
    <xf numFmtId="0" fontId="18" fillId="0" borderId="7" xfId="20" applyFont="1" applyBorder="1">
      <alignment/>
      <protection/>
    </xf>
    <xf numFmtId="0" fontId="18" fillId="0" borderId="0" xfId="20" applyFont="1" applyBorder="1">
      <alignment/>
      <protection/>
    </xf>
    <xf numFmtId="1" fontId="18" fillId="0" borderId="0" xfId="20" applyNumberFormat="1" applyFont="1" applyBorder="1">
      <alignment/>
      <protection/>
    </xf>
    <xf numFmtId="0" fontId="7" fillId="0" borderId="29" xfId="20" applyFont="1" applyBorder="1">
      <alignment/>
      <protection/>
    </xf>
    <xf numFmtId="0" fontId="7" fillId="0" borderId="18" xfId="20" applyFont="1" applyBorder="1">
      <alignment/>
      <protection/>
    </xf>
    <xf numFmtId="1" fontId="7" fillId="0" borderId="18" xfId="20" applyNumberFormat="1" applyFont="1" applyBorder="1">
      <alignment/>
      <protection/>
    </xf>
    <xf numFmtId="0" fontId="7" fillId="0" borderId="30" xfId="20" applyFont="1" applyBorder="1">
      <alignment/>
      <protection/>
    </xf>
    <xf numFmtId="166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166" fontId="2" fillId="0" borderId="2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2" fillId="0" borderId="2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166" fontId="0" fillId="0" borderId="0" xfId="17" applyNumberFormat="1" applyFill="1" applyAlignment="1">
      <alignment/>
    </xf>
    <xf numFmtId="44" fontId="0" fillId="0" borderId="0" xfId="17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17" applyNumberFormat="1" applyFont="1" applyFill="1" applyAlignment="1">
      <alignment/>
    </xf>
    <xf numFmtId="0" fontId="22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 quotePrefix="1">
      <alignment/>
    </xf>
    <xf numFmtId="166" fontId="7" fillId="0" borderId="0" xfId="20" applyNumberFormat="1">
      <alignment/>
      <protection/>
    </xf>
    <xf numFmtId="166" fontId="10" fillId="0" borderId="0" xfId="20" applyNumberFormat="1" applyFont="1">
      <alignment/>
      <protection/>
    </xf>
    <xf numFmtId="166" fontId="7" fillId="0" borderId="31" xfId="20" applyNumberFormat="1" applyBorder="1">
      <alignment/>
      <protection/>
    </xf>
    <xf numFmtId="166" fontId="7" fillId="0" borderId="32" xfId="20" applyNumberFormat="1" applyBorder="1">
      <alignment/>
      <protection/>
    </xf>
    <xf numFmtId="166" fontId="7" fillId="0" borderId="33" xfId="20" applyNumberFormat="1" applyBorder="1" applyAlignment="1">
      <alignment horizontal="right"/>
      <protection/>
    </xf>
    <xf numFmtId="166" fontId="7" fillId="3" borderId="34" xfId="20" applyNumberFormat="1" applyFill="1" applyBorder="1" applyAlignment="1">
      <alignment horizontal="right"/>
      <protection/>
    </xf>
    <xf numFmtId="166" fontId="7" fillId="0" borderId="34" xfId="20" applyNumberFormat="1" applyFill="1" applyBorder="1" applyAlignment="1">
      <alignment horizontal="right"/>
      <protection/>
    </xf>
    <xf numFmtId="166" fontId="7" fillId="3" borderId="33" xfId="20" applyNumberFormat="1" applyFill="1" applyBorder="1" applyAlignment="1">
      <alignment horizontal="right"/>
      <protection/>
    </xf>
    <xf numFmtId="166" fontId="7" fillId="0" borderId="33" xfId="20" applyNumberFormat="1" applyFill="1" applyBorder="1" applyAlignment="1">
      <alignment horizontal="right"/>
      <protection/>
    </xf>
    <xf numFmtId="166" fontId="7" fillId="0" borderId="34" xfId="20" applyNumberFormat="1" applyBorder="1" applyAlignment="1">
      <alignment horizontal="right"/>
      <protection/>
    </xf>
    <xf numFmtId="166" fontId="7" fillId="0" borderId="35" xfId="20" applyNumberFormat="1" applyBorder="1">
      <alignment/>
      <protection/>
    </xf>
    <xf numFmtId="166" fontId="7" fillId="0" borderId="36" xfId="20" applyNumberFormat="1" applyBorder="1">
      <alignment/>
      <protection/>
    </xf>
    <xf numFmtId="166" fontId="7" fillId="0" borderId="37" xfId="20" applyNumberFormat="1" applyBorder="1">
      <alignment/>
      <protection/>
    </xf>
    <xf numFmtId="166" fontId="7" fillId="0" borderId="33" xfId="20" applyNumberFormat="1" applyBorder="1">
      <alignment/>
      <protection/>
    </xf>
    <xf numFmtId="166" fontId="7" fillId="3" borderId="34" xfId="20" applyNumberFormat="1" applyFill="1" applyBorder="1">
      <alignment/>
      <protection/>
    </xf>
    <xf numFmtId="166" fontId="7" fillId="0" borderId="34" xfId="20" applyNumberFormat="1" applyBorder="1">
      <alignment/>
      <protection/>
    </xf>
    <xf numFmtId="166" fontId="7" fillId="0" borderId="38" xfId="20" applyNumberFormat="1" applyBorder="1">
      <alignment/>
      <protection/>
    </xf>
    <xf numFmtId="166" fontId="7" fillId="0" borderId="39" xfId="20" applyNumberFormat="1" applyBorder="1">
      <alignment/>
      <protection/>
    </xf>
    <xf numFmtId="166" fontId="13" fillId="0" borderId="39" xfId="20" applyNumberFormat="1" applyFont="1" applyBorder="1">
      <alignment/>
      <protection/>
    </xf>
    <xf numFmtId="166" fontId="15" fillId="0" borderId="40" xfId="20" applyNumberFormat="1" applyFont="1" applyBorder="1">
      <alignment/>
      <protection/>
    </xf>
    <xf numFmtId="166" fontId="7" fillId="3" borderId="34" xfId="20" applyNumberFormat="1" applyFont="1" applyFill="1" applyBorder="1">
      <alignment/>
      <protection/>
    </xf>
    <xf numFmtId="166" fontId="7" fillId="0" borderId="34" xfId="20" applyNumberFormat="1" applyFont="1" applyFill="1" applyBorder="1">
      <alignment/>
      <protection/>
    </xf>
    <xf numFmtId="166" fontId="7" fillId="0" borderId="34" xfId="20" applyNumberFormat="1" applyFont="1" applyBorder="1">
      <alignment/>
      <protection/>
    </xf>
    <xf numFmtId="166" fontId="7" fillId="0" borderId="34" xfId="20" applyNumberFormat="1" applyFont="1" applyBorder="1">
      <alignment/>
      <protection/>
    </xf>
    <xf numFmtId="166" fontId="15" fillId="0" borderId="33" xfId="20" applyNumberFormat="1" applyFont="1" applyBorder="1">
      <alignment/>
      <protection/>
    </xf>
    <xf numFmtId="166" fontId="7" fillId="5" borderId="34" xfId="20" applyNumberFormat="1" applyFont="1" applyFill="1" applyBorder="1" applyAlignment="1">
      <alignment horizontal="right"/>
      <protection/>
    </xf>
    <xf numFmtId="166" fontId="7" fillId="0" borderId="34" xfId="20" applyNumberFormat="1" applyFont="1" applyBorder="1" applyAlignment="1">
      <alignment horizontal="right"/>
      <protection/>
    </xf>
    <xf numFmtId="166" fontId="7" fillId="3" borderId="34" xfId="20" applyNumberFormat="1" applyFont="1" applyFill="1" applyBorder="1" applyAlignment="1">
      <alignment horizontal="right"/>
      <protection/>
    </xf>
    <xf numFmtId="166" fontId="7" fillId="0" borderId="34" xfId="20" applyNumberFormat="1" applyFont="1" applyFill="1" applyBorder="1" applyAlignment="1">
      <alignment horizontal="right"/>
      <protection/>
    </xf>
    <xf numFmtId="166" fontId="7" fillId="7" borderId="34" xfId="20" applyNumberFormat="1" applyFont="1" applyFill="1" applyBorder="1" applyAlignment="1">
      <alignment horizontal="right"/>
      <protection/>
    </xf>
    <xf numFmtId="166" fontId="7" fillId="0" borderId="41" xfId="20" applyNumberFormat="1" applyFont="1" applyFill="1" applyBorder="1" applyAlignment="1">
      <alignment horizontal="right"/>
      <protection/>
    </xf>
    <xf numFmtId="166" fontId="7" fillId="3" borderId="1" xfId="20" applyNumberFormat="1" applyFont="1" applyFill="1" applyBorder="1" applyAlignment="1">
      <alignment horizontal="right"/>
      <protection/>
    </xf>
    <xf numFmtId="166" fontId="7" fillId="3" borderId="34" xfId="20" applyNumberFormat="1" applyFont="1" applyFill="1" applyBorder="1" applyAlignment="1">
      <alignment horizontal="right" vertical="center"/>
      <protection/>
    </xf>
    <xf numFmtId="166" fontId="7" fillId="0" borderId="33" xfId="20" applyNumberFormat="1" applyFont="1" applyFill="1" applyBorder="1" applyAlignment="1">
      <alignment horizontal="right"/>
      <protection/>
    </xf>
    <xf numFmtId="166" fontId="7" fillId="3" borderId="33" xfId="20" applyNumberFormat="1" applyFont="1" applyFill="1" applyBorder="1" applyAlignment="1">
      <alignment horizontal="right"/>
      <protection/>
    </xf>
    <xf numFmtId="166" fontId="15" fillId="0" borderId="33" xfId="20" applyNumberFormat="1" applyFont="1" applyBorder="1" applyAlignment="1">
      <alignment horizontal="right"/>
      <protection/>
    </xf>
    <xf numFmtId="166" fontId="7" fillId="3" borderId="13" xfId="20" applyNumberFormat="1" applyFont="1" applyFill="1" applyBorder="1" applyAlignment="1">
      <alignment horizontal="right"/>
      <protection/>
    </xf>
    <xf numFmtId="166" fontId="7" fillId="0" borderId="33" xfId="20" applyNumberFormat="1" applyFont="1" applyBorder="1" applyAlignment="1">
      <alignment horizontal="right"/>
      <protection/>
    </xf>
    <xf numFmtId="166" fontId="7" fillId="0" borderId="41" xfId="20" applyNumberFormat="1" applyFont="1" applyBorder="1" applyAlignment="1">
      <alignment horizontal="right"/>
      <protection/>
    </xf>
    <xf numFmtId="166" fontId="7" fillId="3" borderId="35" xfId="20" applyNumberFormat="1" applyFont="1" applyFill="1" applyBorder="1" applyAlignment="1">
      <alignment horizontal="right"/>
      <protection/>
    </xf>
    <xf numFmtId="166" fontId="7" fillId="0" borderId="38" xfId="20" applyNumberFormat="1" applyFont="1" applyFill="1" applyBorder="1" applyAlignment="1">
      <alignment horizontal="right"/>
      <protection/>
    </xf>
    <xf numFmtId="166" fontId="7" fillId="0" borderId="0" xfId="20" applyNumberFormat="1" applyFont="1" applyBorder="1">
      <alignment/>
      <protection/>
    </xf>
    <xf numFmtId="166" fontId="13" fillId="0" borderId="27" xfId="20" applyNumberFormat="1" applyFont="1" applyBorder="1">
      <alignment/>
      <protection/>
    </xf>
    <xf numFmtId="166" fontId="13" fillId="0" borderId="0" xfId="20" applyNumberFormat="1" applyFont="1" applyBorder="1">
      <alignment/>
      <protection/>
    </xf>
    <xf numFmtId="166" fontId="13" fillId="0" borderId="18" xfId="20" applyNumberFormat="1" applyFont="1" applyBorder="1">
      <alignment/>
      <protection/>
    </xf>
    <xf numFmtId="166" fontId="7" fillId="0" borderId="4" xfId="20" applyNumberFormat="1" applyFont="1" applyBorder="1">
      <alignment/>
      <protection/>
    </xf>
    <xf numFmtId="166" fontId="18" fillId="0" borderId="0" xfId="20" applyNumberFormat="1" applyFont="1" applyBorder="1">
      <alignment/>
      <protection/>
    </xf>
    <xf numFmtId="166" fontId="7" fillId="0" borderId="18" xfId="20" applyNumberFormat="1" applyFont="1" applyBorder="1">
      <alignment/>
      <protection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0" fontId="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wrapText="1"/>
    </xf>
    <xf numFmtId="0" fontId="23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0" fontId="4" fillId="0" borderId="1" xfId="19" applyFont="1" applyFill="1" applyBorder="1" applyAlignment="1">
      <alignment horizontal="left" wrapText="1"/>
      <protection/>
    </xf>
    <xf numFmtId="0" fontId="24" fillId="0" borderId="1" xfId="0" applyFont="1" applyBorder="1" applyAlignment="1">
      <alignment horizontal="center"/>
    </xf>
    <xf numFmtId="7" fontId="24" fillId="0" borderId="1" xfId="17" applyNumberFormat="1" applyFont="1" applyBorder="1" applyAlignment="1">
      <alignment/>
    </xf>
    <xf numFmtId="0" fontId="24" fillId="0" borderId="1" xfId="0" applyFont="1" applyBorder="1" applyAlignment="1">
      <alignment wrapText="1"/>
    </xf>
    <xf numFmtId="0" fontId="24" fillId="0" borderId="1" xfId="0" applyFont="1" applyFill="1" applyBorder="1" applyAlignment="1">
      <alignment horizontal="center" wrapText="1"/>
    </xf>
    <xf numFmtId="166" fontId="24" fillId="0" borderId="1" xfId="0" applyNumberFormat="1" applyFont="1" applyFill="1" applyBorder="1" applyAlignment="1">
      <alignment wrapText="1"/>
    </xf>
    <xf numFmtId="0" fontId="24" fillId="0" borderId="0" xfId="0" applyFont="1" applyFill="1" applyAlignment="1">
      <alignment wrapText="1"/>
    </xf>
    <xf numFmtId="166" fontId="24" fillId="0" borderId="1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center" wrapText="1"/>
    </xf>
    <xf numFmtId="7" fontId="24" fillId="0" borderId="1" xfId="17" applyNumberFormat="1" applyFont="1" applyBorder="1" applyAlignment="1">
      <alignment wrapText="1"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7" fillId="3" borderId="1" xfId="20" applyNumberFormat="1" applyFont="1" applyFill="1" applyBorder="1" applyAlignment="1">
      <alignment horizontal="right"/>
      <protection/>
    </xf>
    <xf numFmtId="166" fontId="7" fillId="3" borderId="34" xfId="20" applyNumberFormat="1" applyFont="1" applyFill="1" applyBorder="1" applyAlignment="1">
      <alignment horizontal="right"/>
      <protection/>
    </xf>
    <xf numFmtId="3" fontId="8" fillId="0" borderId="0" xfId="20" applyNumberFormat="1" applyFont="1" applyAlignment="1">
      <alignment horizontal="center"/>
      <protection/>
    </xf>
    <xf numFmtId="3" fontId="7" fillId="4" borderId="25" xfId="20" applyNumberFormat="1" applyFont="1" applyFill="1" applyBorder="1" applyAlignment="1">
      <alignment horizontal="center"/>
      <protection/>
    </xf>
    <xf numFmtId="0" fontId="7" fillId="0" borderId="41" xfId="20" applyBorder="1" applyAlignment="1">
      <alignment horizontal="center"/>
      <protection/>
    </xf>
    <xf numFmtId="0" fontId="7" fillId="0" borderId="42" xfId="20" applyBorder="1" applyAlignment="1">
      <alignment horizontal="center"/>
      <protection/>
    </xf>
    <xf numFmtId="0" fontId="7" fillId="0" borderId="32" xfId="20" applyBorder="1" applyAlignment="1">
      <alignment horizontal="center"/>
      <protection/>
    </xf>
    <xf numFmtId="3" fontId="7" fillId="4" borderId="42" xfId="20" applyNumberFormat="1" applyFont="1" applyFill="1" applyBorder="1" applyAlignment="1">
      <alignment horizontal="center"/>
      <protection/>
    </xf>
    <xf numFmtId="3" fontId="7" fillId="4" borderId="32" xfId="20" applyNumberFormat="1" applyFont="1" applyFill="1" applyBorder="1" applyAlignment="1">
      <alignment horizontal="center"/>
      <protection/>
    </xf>
    <xf numFmtId="1" fontId="9" fillId="0" borderId="12" xfId="20" applyNumberFormat="1" applyFont="1" applyBorder="1" applyAlignment="1">
      <alignment horizontal="center" vertical="center" wrapText="1"/>
      <protection/>
    </xf>
    <xf numFmtId="0" fontId="7" fillId="0" borderId="13" xfId="20" applyBorder="1" applyAlignment="1">
      <alignment horizontal="center" vertical="center" wrapText="1"/>
      <protection/>
    </xf>
    <xf numFmtId="166" fontId="9" fillId="0" borderId="36" xfId="20" applyNumberFormat="1" applyFont="1" applyBorder="1" applyAlignment="1">
      <alignment horizontal="center" vertical="center" wrapText="1"/>
      <protection/>
    </xf>
    <xf numFmtId="166" fontId="7" fillId="0" borderId="35" xfId="20" applyNumberFormat="1" applyBorder="1" applyAlignment="1">
      <alignment horizontal="center" vertical="center" wrapText="1"/>
      <protection/>
    </xf>
    <xf numFmtId="3" fontId="7" fillId="4" borderId="43" xfId="20" applyNumberFormat="1" applyFill="1" applyBorder="1" applyAlignment="1">
      <alignment horizontal="center"/>
      <protection/>
    </xf>
    <xf numFmtId="3" fontId="7" fillId="4" borderId="41" xfId="20" applyNumberFormat="1" applyFill="1" applyBorder="1" applyAlignment="1">
      <alignment horizontal="center"/>
      <protection/>
    </xf>
    <xf numFmtId="1" fontId="9" fillId="0" borderId="11" xfId="20" applyNumberFormat="1" applyFont="1" applyBorder="1" applyAlignment="1">
      <alignment horizontal="center" vertical="center" wrapText="1"/>
      <protection/>
    </xf>
    <xf numFmtId="166" fontId="9" fillId="0" borderId="37" xfId="20" applyNumberFormat="1" applyFont="1" applyBorder="1" applyAlignment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TROR for Tes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</xdr:row>
      <xdr:rowOff>161925</xdr:rowOff>
    </xdr:from>
    <xdr:to>
      <xdr:col>6</xdr:col>
      <xdr:colOff>771525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781675" y="87630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686550" y="3905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66675</xdr:colOff>
      <xdr:row>2</xdr:row>
      <xdr:rowOff>0</xdr:rowOff>
    </xdr:from>
    <xdr:to>
      <xdr:col>4</xdr:col>
      <xdr:colOff>628650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3238500" y="3905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7" name="Line 7"/>
        <xdr:cNvSpPr>
          <a:spLocks/>
        </xdr:cNvSpPr>
      </xdr:nvSpPr>
      <xdr:spPr>
        <a:xfrm>
          <a:off x="5686425" y="2457450"/>
          <a:ext cx="10001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8" name="Line 8"/>
        <xdr:cNvSpPr>
          <a:spLocks/>
        </xdr:cNvSpPr>
      </xdr:nvSpPr>
      <xdr:spPr>
        <a:xfrm>
          <a:off x="4676775" y="34290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9" name="Line 9"/>
        <xdr:cNvSpPr>
          <a:spLocks/>
        </xdr:cNvSpPr>
      </xdr:nvSpPr>
      <xdr:spPr>
        <a:xfrm>
          <a:off x="4676775" y="34290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4676775" y="34290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1" name="Line 11"/>
        <xdr:cNvSpPr>
          <a:spLocks/>
        </xdr:cNvSpPr>
      </xdr:nvSpPr>
      <xdr:spPr>
        <a:xfrm>
          <a:off x="4676775" y="37528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4676775" y="37528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22</xdr:row>
      <xdr:rowOff>0</xdr:rowOff>
    </xdr:from>
    <xdr:to>
      <xdr:col>6</xdr:col>
      <xdr:colOff>9525</xdr:colOff>
      <xdr:row>22</xdr:row>
      <xdr:rowOff>0</xdr:rowOff>
    </xdr:to>
    <xdr:sp>
      <xdr:nvSpPr>
        <xdr:cNvPr id="13" name="Line 13"/>
        <xdr:cNvSpPr>
          <a:spLocks/>
        </xdr:cNvSpPr>
      </xdr:nvSpPr>
      <xdr:spPr>
        <a:xfrm>
          <a:off x="4676775" y="37528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6</xdr:col>
      <xdr:colOff>9525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>
          <a:off x="4676775" y="44005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152400</xdr:rowOff>
    </xdr:from>
    <xdr:to>
      <xdr:col>6</xdr:col>
      <xdr:colOff>9525</xdr:colOff>
      <xdr:row>26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4676775" y="45529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6" name="Line 16"/>
        <xdr:cNvSpPr>
          <a:spLocks/>
        </xdr:cNvSpPr>
      </xdr:nvSpPr>
      <xdr:spPr>
        <a:xfrm>
          <a:off x="4676775" y="47244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6</xdr:col>
      <xdr:colOff>9525</xdr:colOff>
      <xdr:row>28</xdr:row>
      <xdr:rowOff>0</xdr:rowOff>
    </xdr:to>
    <xdr:sp>
      <xdr:nvSpPr>
        <xdr:cNvPr id="17" name="Line 17"/>
        <xdr:cNvSpPr>
          <a:spLocks/>
        </xdr:cNvSpPr>
      </xdr:nvSpPr>
      <xdr:spPr>
        <a:xfrm>
          <a:off x="4676775" y="472440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34</xdr:row>
      <xdr:rowOff>0</xdr:rowOff>
    </xdr:from>
    <xdr:to>
      <xdr:col>7</xdr:col>
      <xdr:colOff>9525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>
          <a:off x="3771900" y="5724525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7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>
          <a:off x="4667250" y="588645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20" name="Line 20"/>
        <xdr:cNvSpPr>
          <a:spLocks/>
        </xdr:cNvSpPr>
      </xdr:nvSpPr>
      <xdr:spPr>
        <a:xfrm>
          <a:off x="4676775" y="62103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38</xdr:row>
      <xdr:rowOff>0</xdr:rowOff>
    </xdr:from>
    <xdr:to>
      <xdr:col>7</xdr:col>
      <xdr:colOff>9525</xdr:colOff>
      <xdr:row>38</xdr:row>
      <xdr:rowOff>0</xdr:rowOff>
    </xdr:to>
    <xdr:sp>
      <xdr:nvSpPr>
        <xdr:cNvPr id="21" name="Line 21"/>
        <xdr:cNvSpPr>
          <a:spLocks/>
        </xdr:cNvSpPr>
      </xdr:nvSpPr>
      <xdr:spPr>
        <a:xfrm>
          <a:off x="4676775" y="6372225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4667250" y="685800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4" name="Line 24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5" name="Line 25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6" name="Line 26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7" name="Line 27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28" name="Line 28"/>
        <xdr:cNvSpPr>
          <a:spLocks/>
        </xdr:cNvSpPr>
      </xdr:nvSpPr>
      <xdr:spPr>
        <a:xfrm>
          <a:off x="4667250" y="685800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Line 29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30" name="Line 30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4</xdr:row>
      <xdr:rowOff>171450</xdr:rowOff>
    </xdr:from>
    <xdr:to>
      <xdr:col>5</xdr:col>
      <xdr:colOff>342900</xdr:colOff>
      <xdr:row>4</xdr:row>
      <xdr:rowOff>171450</xdr:rowOff>
    </xdr:to>
    <xdr:sp>
      <xdr:nvSpPr>
        <xdr:cNvPr id="31" name="Line 31"/>
        <xdr:cNvSpPr>
          <a:spLocks/>
        </xdr:cNvSpPr>
      </xdr:nvSpPr>
      <xdr:spPr>
        <a:xfrm>
          <a:off x="3276600" y="885825"/>
          <a:ext cx="1733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4</xdr:row>
      <xdr:rowOff>161925</xdr:rowOff>
    </xdr:from>
    <xdr:to>
      <xdr:col>2</xdr:col>
      <xdr:colOff>685800</xdr:colOff>
      <xdr:row>4</xdr:row>
      <xdr:rowOff>161925</xdr:rowOff>
    </xdr:to>
    <xdr:sp>
      <xdr:nvSpPr>
        <xdr:cNvPr id="32" name="Line 32"/>
        <xdr:cNvSpPr>
          <a:spLocks/>
        </xdr:cNvSpPr>
      </xdr:nvSpPr>
      <xdr:spPr>
        <a:xfrm>
          <a:off x="1438275" y="87630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" name="Line 33"/>
        <xdr:cNvSpPr>
          <a:spLocks/>
        </xdr:cNvSpPr>
      </xdr:nvSpPr>
      <xdr:spPr>
        <a:xfrm>
          <a:off x="3771900" y="2457450"/>
          <a:ext cx="19050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" name="Line 34"/>
        <xdr:cNvSpPr>
          <a:spLocks/>
        </xdr:cNvSpPr>
      </xdr:nvSpPr>
      <xdr:spPr>
        <a:xfrm>
          <a:off x="4667250" y="2457450"/>
          <a:ext cx="1009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35" name="Line 35"/>
        <xdr:cNvSpPr>
          <a:spLocks/>
        </xdr:cNvSpPr>
      </xdr:nvSpPr>
      <xdr:spPr>
        <a:xfrm>
          <a:off x="3771900" y="2457450"/>
          <a:ext cx="19145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3771900" y="2457450"/>
          <a:ext cx="19050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" name="Line 37"/>
        <xdr:cNvSpPr>
          <a:spLocks/>
        </xdr:cNvSpPr>
      </xdr:nvSpPr>
      <xdr:spPr>
        <a:xfrm>
          <a:off x="4667250" y="2457450"/>
          <a:ext cx="1009650" cy="0"/>
        </a:xfrm>
        <a:prstGeom prst="line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38" name="Line 38"/>
        <xdr:cNvSpPr>
          <a:spLocks/>
        </xdr:cNvSpPr>
      </xdr:nvSpPr>
      <xdr:spPr>
        <a:xfrm>
          <a:off x="4667250" y="180975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39" name="Line 39"/>
        <xdr:cNvSpPr>
          <a:spLocks/>
        </xdr:cNvSpPr>
      </xdr:nvSpPr>
      <xdr:spPr>
        <a:xfrm>
          <a:off x="4667250" y="180975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0</xdr:rowOff>
    </xdr:from>
    <xdr:to>
      <xdr:col>7</xdr:col>
      <xdr:colOff>9525</xdr:colOff>
      <xdr:row>11</xdr:row>
      <xdr:rowOff>0</xdr:rowOff>
    </xdr:to>
    <xdr:sp>
      <xdr:nvSpPr>
        <xdr:cNvPr id="40" name="Line 40"/>
        <xdr:cNvSpPr>
          <a:spLocks/>
        </xdr:cNvSpPr>
      </xdr:nvSpPr>
      <xdr:spPr>
        <a:xfrm>
          <a:off x="4667250" y="1971675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29</xdr:row>
      <xdr:rowOff>0</xdr:rowOff>
    </xdr:from>
    <xdr:to>
      <xdr:col>7</xdr:col>
      <xdr:colOff>9525</xdr:colOff>
      <xdr:row>29</xdr:row>
      <xdr:rowOff>0</xdr:rowOff>
    </xdr:to>
    <xdr:sp>
      <xdr:nvSpPr>
        <xdr:cNvPr id="41" name="Line 41"/>
        <xdr:cNvSpPr>
          <a:spLocks/>
        </xdr:cNvSpPr>
      </xdr:nvSpPr>
      <xdr:spPr>
        <a:xfrm>
          <a:off x="3771900" y="4886325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30</xdr:row>
      <xdr:rowOff>0</xdr:rowOff>
    </xdr:from>
    <xdr:to>
      <xdr:col>7</xdr:col>
      <xdr:colOff>9525</xdr:colOff>
      <xdr:row>30</xdr:row>
      <xdr:rowOff>0</xdr:rowOff>
    </xdr:to>
    <xdr:sp>
      <xdr:nvSpPr>
        <xdr:cNvPr id="42" name="Line 42"/>
        <xdr:cNvSpPr>
          <a:spLocks/>
        </xdr:cNvSpPr>
      </xdr:nvSpPr>
      <xdr:spPr>
        <a:xfrm>
          <a:off x="3771900" y="504825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38</xdr:row>
      <xdr:rowOff>152400</xdr:rowOff>
    </xdr:from>
    <xdr:to>
      <xdr:col>7</xdr:col>
      <xdr:colOff>0</xdr:colOff>
      <xdr:row>38</xdr:row>
      <xdr:rowOff>152400</xdr:rowOff>
    </xdr:to>
    <xdr:sp>
      <xdr:nvSpPr>
        <xdr:cNvPr id="43" name="Line 43"/>
        <xdr:cNvSpPr>
          <a:spLocks/>
        </xdr:cNvSpPr>
      </xdr:nvSpPr>
      <xdr:spPr>
        <a:xfrm>
          <a:off x="4667250" y="6524625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4" name="Line 44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5" name="Line 45"/>
        <xdr:cNvSpPr>
          <a:spLocks/>
        </xdr:cNvSpPr>
      </xdr:nvSpPr>
      <xdr:spPr>
        <a:xfrm>
          <a:off x="4667250" y="6858000"/>
          <a:ext cx="2028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46" name="Line 46"/>
        <xdr:cNvSpPr>
          <a:spLocks/>
        </xdr:cNvSpPr>
      </xdr:nvSpPr>
      <xdr:spPr>
        <a:xfrm>
          <a:off x="3771900" y="685800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32</xdr:row>
      <xdr:rowOff>0</xdr:rowOff>
    </xdr:from>
    <xdr:to>
      <xdr:col>0</xdr:col>
      <xdr:colOff>38100</xdr:colOff>
      <xdr:row>32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53721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10</xdr:row>
      <xdr:rowOff>0</xdr:rowOff>
    </xdr:from>
    <xdr:to>
      <xdr:col>7</xdr:col>
      <xdr:colOff>9525</xdr:colOff>
      <xdr:row>10</xdr:row>
      <xdr:rowOff>0</xdr:rowOff>
    </xdr:to>
    <xdr:sp>
      <xdr:nvSpPr>
        <xdr:cNvPr id="48" name="Line 48"/>
        <xdr:cNvSpPr>
          <a:spLocks/>
        </xdr:cNvSpPr>
      </xdr:nvSpPr>
      <xdr:spPr>
        <a:xfrm>
          <a:off x="3771900" y="1809750"/>
          <a:ext cx="2924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Line 49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0" name="Line 50"/>
        <xdr:cNvSpPr>
          <a:spLocks/>
        </xdr:cNvSpPr>
      </xdr:nvSpPr>
      <xdr:spPr>
        <a:xfrm>
          <a:off x="4676775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1" name="Line 51"/>
        <xdr:cNvSpPr>
          <a:spLocks/>
        </xdr:cNvSpPr>
      </xdr:nvSpPr>
      <xdr:spPr>
        <a:xfrm>
          <a:off x="4667250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2" name="Line 52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3" name="Line 53"/>
        <xdr:cNvSpPr>
          <a:spLocks/>
        </xdr:cNvSpPr>
      </xdr:nvSpPr>
      <xdr:spPr>
        <a:xfrm>
          <a:off x="4676775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4" name="Line 54"/>
        <xdr:cNvSpPr>
          <a:spLocks/>
        </xdr:cNvSpPr>
      </xdr:nvSpPr>
      <xdr:spPr>
        <a:xfrm>
          <a:off x="4667250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5" name="Line 55"/>
        <xdr:cNvSpPr>
          <a:spLocks/>
        </xdr:cNvSpPr>
      </xdr:nvSpPr>
      <xdr:spPr>
        <a:xfrm>
          <a:off x="4676775" y="6858000"/>
          <a:ext cx="2009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56" name="Line 56"/>
        <xdr:cNvSpPr>
          <a:spLocks/>
        </xdr:cNvSpPr>
      </xdr:nvSpPr>
      <xdr:spPr>
        <a:xfrm>
          <a:off x="4676775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7" name="Line 57"/>
        <xdr:cNvSpPr>
          <a:spLocks/>
        </xdr:cNvSpPr>
      </xdr:nvSpPr>
      <xdr:spPr>
        <a:xfrm>
          <a:off x="4667250" y="6858000"/>
          <a:ext cx="2019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533400</xdr:colOff>
      <xdr:row>2</xdr:row>
      <xdr:rowOff>0</xdr:rowOff>
    </xdr:from>
    <xdr:to>
      <xdr:col>6</xdr:col>
      <xdr:colOff>85725</xdr:colOff>
      <xdr:row>2</xdr:row>
      <xdr:rowOff>0</xdr:rowOff>
    </xdr:to>
    <xdr:sp>
      <xdr:nvSpPr>
        <xdr:cNvPr id="58" name="Line 58"/>
        <xdr:cNvSpPr>
          <a:spLocks/>
        </xdr:cNvSpPr>
      </xdr:nvSpPr>
      <xdr:spPr>
        <a:xfrm>
          <a:off x="5200650" y="390525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59" name="Line 59"/>
        <xdr:cNvSpPr>
          <a:spLocks/>
        </xdr:cNvSpPr>
      </xdr:nvSpPr>
      <xdr:spPr>
        <a:xfrm>
          <a:off x="3181350" y="3429000"/>
          <a:ext cx="14954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60" name="Line 60"/>
        <xdr:cNvSpPr>
          <a:spLocks/>
        </xdr:cNvSpPr>
      </xdr:nvSpPr>
      <xdr:spPr>
        <a:xfrm>
          <a:off x="3181350" y="3429000"/>
          <a:ext cx="14954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0</xdr:rowOff>
    </xdr:from>
    <xdr:to>
      <xdr:col>5</xdr:col>
      <xdr:colOff>9525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>
          <a:off x="3181350" y="3429000"/>
          <a:ext cx="14954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85725</xdr:colOff>
      <xdr:row>1</xdr:row>
      <xdr:rowOff>152400</xdr:rowOff>
    </xdr:from>
    <xdr:to>
      <xdr:col>3</xdr:col>
      <xdr:colOff>228600</xdr:colOff>
      <xdr:row>1</xdr:row>
      <xdr:rowOff>152400</xdr:rowOff>
    </xdr:to>
    <xdr:sp>
      <xdr:nvSpPr>
        <xdr:cNvPr id="62" name="Line 62"/>
        <xdr:cNvSpPr>
          <a:spLocks/>
        </xdr:cNvSpPr>
      </xdr:nvSpPr>
      <xdr:spPr>
        <a:xfrm>
          <a:off x="1457325" y="3810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99</xdr:row>
      <xdr:rowOff>0</xdr:rowOff>
    </xdr:from>
    <xdr:to>
      <xdr:col>7</xdr:col>
      <xdr:colOff>0</xdr:colOff>
      <xdr:row>99</xdr:row>
      <xdr:rowOff>0</xdr:rowOff>
    </xdr:to>
    <xdr:sp>
      <xdr:nvSpPr>
        <xdr:cNvPr id="63" name="Line 63"/>
        <xdr:cNvSpPr>
          <a:spLocks/>
        </xdr:cNvSpPr>
      </xdr:nvSpPr>
      <xdr:spPr>
        <a:xfrm>
          <a:off x="4676775" y="16516350"/>
          <a:ext cx="2009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99</xdr:row>
      <xdr:rowOff>0</xdr:rowOff>
    </xdr:from>
    <xdr:to>
      <xdr:col>7</xdr:col>
      <xdr:colOff>0</xdr:colOff>
      <xdr:row>99</xdr:row>
      <xdr:rowOff>0</xdr:rowOff>
    </xdr:to>
    <xdr:sp>
      <xdr:nvSpPr>
        <xdr:cNvPr id="64" name="Line 64"/>
        <xdr:cNvSpPr>
          <a:spLocks/>
        </xdr:cNvSpPr>
      </xdr:nvSpPr>
      <xdr:spPr>
        <a:xfrm>
          <a:off x="4667250" y="16516350"/>
          <a:ext cx="201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9525</xdr:colOff>
      <xdr:row>47</xdr:row>
      <xdr:rowOff>0</xdr:rowOff>
    </xdr:from>
    <xdr:to>
      <xdr:col>2</xdr:col>
      <xdr:colOff>542925</xdr:colOff>
      <xdr:row>47</xdr:row>
      <xdr:rowOff>0</xdr:rowOff>
    </xdr:to>
    <xdr:sp>
      <xdr:nvSpPr>
        <xdr:cNvPr id="65" name="Line 65"/>
        <xdr:cNvSpPr>
          <a:spLocks/>
        </xdr:cNvSpPr>
      </xdr:nvSpPr>
      <xdr:spPr>
        <a:xfrm>
          <a:off x="1381125" y="7924800"/>
          <a:ext cx="533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352425</xdr:colOff>
      <xdr:row>125</xdr:row>
      <xdr:rowOff>0</xdr:rowOff>
    </xdr:from>
    <xdr:to>
      <xdr:col>4</xdr:col>
      <xdr:colOff>314325</xdr:colOff>
      <xdr:row>125</xdr:row>
      <xdr:rowOff>0</xdr:rowOff>
    </xdr:to>
    <xdr:sp>
      <xdr:nvSpPr>
        <xdr:cNvPr id="66" name="Line 66"/>
        <xdr:cNvSpPr>
          <a:spLocks/>
        </xdr:cNvSpPr>
      </xdr:nvSpPr>
      <xdr:spPr>
        <a:xfrm>
          <a:off x="962025" y="21336000"/>
          <a:ext cx="2524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126</xdr:row>
      <xdr:rowOff>0</xdr:rowOff>
    </xdr:from>
    <xdr:to>
      <xdr:col>4</xdr:col>
      <xdr:colOff>314325</xdr:colOff>
      <xdr:row>126</xdr:row>
      <xdr:rowOff>0</xdr:rowOff>
    </xdr:to>
    <xdr:sp>
      <xdr:nvSpPr>
        <xdr:cNvPr id="67" name="Line 67"/>
        <xdr:cNvSpPr>
          <a:spLocks/>
        </xdr:cNvSpPr>
      </xdr:nvSpPr>
      <xdr:spPr>
        <a:xfrm>
          <a:off x="1371600" y="21497925"/>
          <a:ext cx="211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419100</xdr:colOff>
      <xdr:row>127</xdr:row>
      <xdr:rowOff>0</xdr:rowOff>
    </xdr:from>
    <xdr:to>
      <xdr:col>4</xdr:col>
      <xdr:colOff>333375</xdr:colOff>
      <xdr:row>127</xdr:row>
      <xdr:rowOff>0</xdr:rowOff>
    </xdr:to>
    <xdr:sp>
      <xdr:nvSpPr>
        <xdr:cNvPr id="68" name="Line 68"/>
        <xdr:cNvSpPr>
          <a:spLocks/>
        </xdr:cNvSpPr>
      </xdr:nvSpPr>
      <xdr:spPr>
        <a:xfrm>
          <a:off x="1028700" y="21659850"/>
          <a:ext cx="2476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390525</xdr:colOff>
      <xdr:row>129</xdr:row>
      <xdr:rowOff>0</xdr:rowOff>
    </xdr:from>
    <xdr:to>
      <xdr:col>2</xdr:col>
      <xdr:colOff>542925</xdr:colOff>
      <xdr:row>129</xdr:row>
      <xdr:rowOff>0</xdr:rowOff>
    </xdr:to>
    <xdr:sp>
      <xdr:nvSpPr>
        <xdr:cNvPr id="69" name="Line 69"/>
        <xdr:cNvSpPr>
          <a:spLocks/>
        </xdr:cNvSpPr>
      </xdr:nvSpPr>
      <xdr:spPr>
        <a:xfrm>
          <a:off x="390525" y="21983700"/>
          <a:ext cx="152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361950</xdr:colOff>
      <xdr:row>129</xdr:row>
      <xdr:rowOff>0</xdr:rowOff>
    </xdr:from>
    <xdr:to>
      <xdr:col>4</xdr:col>
      <xdr:colOff>304800</xdr:colOff>
      <xdr:row>129</xdr:row>
      <xdr:rowOff>0</xdr:rowOff>
    </xdr:to>
    <xdr:sp>
      <xdr:nvSpPr>
        <xdr:cNvPr id="70" name="Line 70"/>
        <xdr:cNvSpPr>
          <a:spLocks/>
        </xdr:cNvSpPr>
      </xdr:nvSpPr>
      <xdr:spPr>
        <a:xfrm>
          <a:off x="2486025" y="21983700"/>
          <a:ext cx="990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657225</xdr:colOff>
      <xdr:row>122</xdr:row>
      <xdr:rowOff>9525</xdr:rowOff>
    </xdr:from>
    <xdr:to>
      <xdr:col>4</xdr:col>
      <xdr:colOff>1095375</xdr:colOff>
      <xdr:row>123</xdr:row>
      <xdr:rowOff>0</xdr:rowOff>
    </xdr:to>
    <xdr:sp>
      <xdr:nvSpPr>
        <xdr:cNvPr id="71" name="Rectangle 71"/>
        <xdr:cNvSpPr>
          <a:spLocks/>
        </xdr:cNvSpPr>
      </xdr:nvSpPr>
      <xdr:spPr>
        <a:xfrm>
          <a:off x="2028825" y="20859750"/>
          <a:ext cx="22383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57150</xdr:colOff>
      <xdr:row>123</xdr:row>
      <xdr:rowOff>9525</xdr:rowOff>
    </xdr:from>
    <xdr:to>
      <xdr:col>4</xdr:col>
      <xdr:colOff>981075</xdr:colOff>
      <xdr:row>123</xdr:row>
      <xdr:rowOff>38100</xdr:rowOff>
    </xdr:to>
    <xdr:sp>
      <xdr:nvSpPr>
        <xdr:cNvPr id="72" name="Rectangle 72"/>
        <xdr:cNvSpPr>
          <a:spLocks/>
        </xdr:cNvSpPr>
      </xdr:nvSpPr>
      <xdr:spPr>
        <a:xfrm>
          <a:off x="2181225" y="21021675"/>
          <a:ext cx="19716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561975</xdr:colOff>
      <xdr:row>127</xdr:row>
      <xdr:rowOff>152400</xdr:rowOff>
    </xdr:from>
    <xdr:to>
      <xdr:col>4</xdr:col>
      <xdr:colOff>323850</xdr:colOff>
      <xdr:row>127</xdr:row>
      <xdr:rowOff>152400</xdr:rowOff>
    </xdr:to>
    <xdr:sp>
      <xdr:nvSpPr>
        <xdr:cNvPr id="73" name="Line 73"/>
        <xdr:cNvSpPr>
          <a:spLocks/>
        </xdr:cNvSpPr>
      </xdr:nvSpPr>
      <xdr:spPr>
        <a:xfrm>
          <a:off x="561975" y="21812250"/>
          <a:ext cx="293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609600</xdr:colOff>
      <xdr:row>129</xdr:row>
      <xdr:rowOff>0</xdr:rowOff>
    </xdr:from>
    <xdr:to>
      <xdr:col>6</xdr:col>
      <xdr:colOff>657225</xdr:colOff>
      <xdr:row>129</xdr:row>
      <xdr:rowOff>0</xdr:rowOff>
    </xdr:to>
    <xdr:sp>
      <xdr:nvSpPr>
        <xdr:cNvPr id="74" name="Line 74"/>
        <xdr:cNvSpPr>
          <a:spLocks/>
        </xdr:cNvSpPr>
      </xdr:nvSpPr>
      <xdr:spPr>
        <a:xfrm>
          <a:off x="5276850" y="21983700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123825</xdr:colOff>
      <xdr:row>125</xdr:row>
      <xdr:rowOff>0</xdr:rowOff>
    </xdr:from>
    <xdr:to>
      <xdr:col>7</xdr:col>
      <xdr:colOff>9525</xdr:colOff>
      <xdr:row>125</xdr:row>
      <xdr:rowOff>0</xdr:rowOff>
    </xdr:to>
    <xdr:sp>
      <xdr:nvSpPr>
        <xdr:cNvPr id="75" name="Line 75"/>
        <xdr:cNvSpPr>
          <a:spLocks/>
        </xdr:cNvSpPr>
      </xdr:nvSpPr>
      <xdr:spPr>
        <a:xfrm>
          <a:off x="5800725" y="213360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933450</xdr:colOff>
      <xdr:row>126</xdr:row>
      <xdr:rowOff>0</xdr:rowOff>
    </xdr:from>
    <xdr:to>
      <xdr:col>7</xdr:col>
      <xdr:colOff>9525</xdr:colOff>
      <xdr:row>126</xdr:row>
      <xdr:rowOff>0</xdr:rowOff>
    </xdr:to>
    <xdr:sp>
      <xdr:nvSpPr>
        <xdr:cNvPr id="76" name="Line 76"/>
        <xdr:cNvSpPr>
          <a:spLocks/>
        </xdr:cNvSpPr>
      </xdr:nvSpPr>
      <xdr:spPr>
        <a:xfrm>
          <a:off x="5600700" y="21497925"/>
          <a:ext cx="109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142875</xdr:colOff>
      <xdr:row>127</xdr:row>
      <xdr:rowOff>0</xdr:rowOff>
    </xdr:from>
    <xdr:to>
      <xdr:col>7</xdr:col>
      <xdr:colOff>9525</xdr:colOff>
      <xdr:row>127</xdr:row>
      <xdr:rowOff>0</xdr:rowOff>
    </xdr:to>
    <xdr:sp>
      <xdr:nvSpPr>
        <xdr:cNvPr id="77" name="Line 77"/>
        <xdr:cNvSpPr>
          <a:spLocks/>
        </xdr:cNvSpPr>
      </xdr:nvSpPr>
      <xdr:spPr>
        <a:xfrm>
          <a:off x="5819775" y="216598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923925</xdr:colOff>
      <xdr:row>127</xdr:row>
      <xdr:rowOff>152400</xdr:rowOff>
    </xdr:from>
    <xdr:to>
      <xdr:col>7</xdr:col>
      <xdr:colOff>9525</xdr:colOff>
      <xdr:row>127</xdr:row>
      <xdr:rowOff>152400</xdr:rowOff>
    </xdr:to>
    <xdr:sp>
      <xdr:nvSpPr>
        <xdr:cNvPr id="78" name="Line 78"/>
        <xdr:cNvSpPr>
          <a:spLocks/>
        </xdr:cNvSpPr>
      </xdr:nvSpPr>
      <xdr:spPr>
        <a:xfrm>
          <a:off x="5591175" y="21812250"/>
          <a:ext cx="1104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5.33203125" style="237" bestFit="1" customWidth="1"/>
    <col min="2" max="2" width="9.83203125" style="237" bestFit="1" customWidth="1"/>
    <col min="3" max="3" width="20.66015625" style="237" bestFit="1" customWidth="1"/>
    <col min="4" max="4" width="4.5" style="237" bestFit="1" customWidth="1"/>
    <col min="5" max="6" width="9.33203125" style="237" bestFit="1" customWidth="1"/>
    <col min="7" max="7" width="9.16015625" style="237" bestFit="1" customWidth="1"/>
    <col min="8" max="8" width="7.66015625" style="237" bestFit="1" customWidth="1"/>
    <col min="9" max="9" width="8.33203125" style="237" customWidth="1"/>
    <col min="10" max="10" width="9.16015625" style="237" bestFit="1" customWidth="1"/>
    <col min="11" max="11" width="8.83203125" style="237" bestFit="1" customWidth="1"/>
    <col min="12" max="12" width="20.66015625" style="237" bestFit="1" customWidth="1"/>
    <col min="13" max="13" width="11.5" style="237" bestFit="1" customWidth="1"/>
    <col min="14" max="14" width="12.5" style="237" bestFit="1" customWidth="1"/>
    <col min="15" max="16384" width="9.33203125" style="237" customWidth="1"/>
  </cols>
  <sheetData>
    <row r="1" spans="1:14" s="242" customFormat="1" ht="34.5" customHeight="1">
      <c r="A1" s="240" t="s">
        <v>341</v>
      </c>
      <c r="B1" s="240" t="s">
        <v>0</v>
      </c>
      <c r="C1" s="240" t="s">
        <v>1</v>
      </c>
      <c r="D1" s="240" t="s">
        <v>340</v>
      </c>
      <c r="E1" s="240" t="s">
        <v>2</v>
      </c>
      <c r="F1" s="240" t="s">
        <v>3</v>
      </c>
      <c r="G1" s="240" t="s">
        <v>336</v>
      </c>
      <c r="H1" s="240" t="s">
        <v>337</v>
      </c>
      <c r="I1" s="240" t="s">
        <v>338</v>
      </c>
      <c r="J1" s="240" t="s">
        <v>339</v>
      </c>
      <c r="K1" s="240" t="s">
        <v>5</v>
      </c>
      <c r="L1" s="241" t="s">
        <v>6</v>
      </c>
      <c r="M1" s="241" t="s">
        <v>7</v>
      </c>
      <c r="N1" s="241" t="s">
        <v>8</v>
      </c>
    </row>
    <row r="2" spans="1:14" ht="22.5">
      <c r="A2" s="243" t="s">
        <v>9</v>
      </c>
      <c r="B2" s="244" t="s">
        <v>10</v>
      </c>
      <c r="C2" s="244" t="s">
        <v>11</v>
      </c>
      <c r="D2" s="245">
        <v>1</v>
      </c>
      <c r="E2" s="3">
        <v>37257</v>
      </c>
      <c r="F2" s="3">
        <v>37272</v>
      </c>
      <c r="G2" s="4">
        <v>1200</v>
      </c>
      <c r="H2" s="4">
        <v>0</v>
      </c>
      <c r="I2" s="4">
        <v>0</v>
      </c>
      <c r="J2" s="4">
        <f>SUM(G2:I2)</f>
        <v>1200</v>
      </c>
      <c r="K2" s="246">
        <v>0</v>
      </c>
      <c r="L2" s="247" t="s">
        <v>12</v>
      </c>
      <c r="M2" s="247" t="s">
        <v>13</v>
      </c>
      <c r="N2" s="247" t="s">
        <v>14</v>
      </c>
    </row>
    <row r="3" spans="1:14" ht="22.5">
      <c r="A3" s="243" t="s">
        <v>15</v>
      </c>
      <c r="B3" s="244" t="s">
        <v>16</v>
      </c>
      <c r="C3" s="244" t="s">
        <v>17</v>
      </c>
      <c r="D3" s="245">
        <v>1</v>
      </c>
      <c r="E3" s="3">
        <v>37257</v>
      </c>
      <c r="F3" s="3">
        <v>37272</v>
      </c>
      <c r="G3" s="4">
        <v>500</v>
      </c>
      <c r="H3" s="4">
        <v>2.92</v>
      </c>
      <c r="I3" s="4">
        <v>0</v>
      </c>
      <c r="J3" s="4">
        <f>SUM(G3:I3)</f>
        <v>502.92</v>
      </c>
      <c r="K3" s="246">
        <v>0</v>
      </c>
      <c r="L3" s="247" t="s">
        <v>12</v>
      </c>
      <c r="M3" s="247" t="s">
        <v>13</v>
      </c>
      <c r="N3" s="247" t="s">
        <v>14</v>
      </c>
    </row>
  </sheetData>
  <printOptions/>
  <pageMargins left="0.17" right="0.18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C2" sqref="C2"/>
    </sheetView>
  </sheetViews>
  <sheetFormatPr defaultColWidth="9.33203125" defaultRowHeight="12.75"/>
  <cols>
    <col min="1" max="1" width="27.83203125" style="0" customWidth="1"/>
    <col min="2" max="2" width="8.33203125" style="0" bestFit="1" customWidth="1"/>
    <col min="3" max="5" width="11.5" style="0" bestFit="1" customWidth="1"/>
    <col min="6" max="6" width="12.66015625" style="0" bestFit="1" customWidth="1"/>
    <col min="7" max="8" width="14" style="0" bestFit="1" customWidth="1"/>
    <col min="9" max="10" width="14.33203125" style="0" bestFit="1" customWidth="1"/>
    <col min="11" max="11" width="20.83203125" style="0" bestFit="1" customWidth="1"/>
    <col min="12" max="12" width="10.33203125" style="0" bestFit="1" customWidth="1"/>
    <col min="13" max="13" width="8.16015625" style="0" bestFit="1" customWidth="1"/>
    <col min="14" max="14" width="9.83203125" style="0" bestFit="1" customWidth="1"/>
  </cols>
  <sheetData>
    <row r="1" spans="1:14" ht="12.75">
      <c r="A1" s="11" t="s">
        <v>30</v>
      </c>
      <c r="B1" s="12"/>
      <c r="G1" s="12"/>
      <c r="H1" s="12"/>
      <c r="I1" s="12"/>
      <c r="J1" s="13"/>
      <c r="K1" s="12"/>
      <c r="L1" s="12"/>
      <c r="M1" s="12"/>
      <c r="N1" s="14"/>
    </row>
    <row r="2" spans="1:14" ht="12.75">
      <c r="A2" s="11"/>
      <c r="B2" s="12"/>
      <c r="C2" s="12"/>
      <c r="D2" s="15"/>
      <c r="E2" s="15"/>
      <c r="F2" s="12"/>
      <c r="G2" s="12"/>
      <c r="H2" s="12"/>
      <c r="I2" s="12"/>
      <c r="J2" s="13"/>
      <c r="K2" s="12"/>
      <c r="L2" s="12"/>
      <c r="M2" s="12"/>
      <c r="N2" s="14"/>
    </row>
    <row r="3" spans="1:14" ht="12.75">
      <c r="A3" s="16" t="s">
        <v>31</v>
      </c>
      <c r="B3" s="17" t="s">
        <v>32</v>
      </c>
      <c r="C3" s="12"/>
      <c r="D3" s="15"/>
      <c r="E3" s="15"/>
      <c r="F3" s="12"/>
      <c r="G3" s="12"/>
      <c r="H3" s="12"/>
      <c r="I3" s="12"/>
      <c r="J3" s="13"/>
      <c r="K3" s="12"/>
      <c r="L3" s="12"/>
      <c r="M3" s="12"/>
      <c r="N3" s="14"/>
    </row>
    <row r="4" spans="1:14" ht="12.75">
      <c r="A4" s="16" t="s">
        <v>33</v>
      </c>
      <c r="B4" s="17">
        <v>98</v>
      </c>
      <c r="C4" s="12"/>
      <c r="D4" s="15"/>
      <c r="E4" s="15"/>
      <c r="F4" s="12"/>
      <c r="G4" s="12"/>
      <c r="H4" s="12"/>
      <c r="I4" s="12"/>
      <c r="J4" s="13"/>
      <c r="K4" s="12"/>
      <c r="L4" s="12"/>
      <c r="M4" s="12"/>
      <c r="N4" s="14"/>
    </row>
    <row r="5" spans="3:14" ht="12.75">
      <c r="C5" s="12"/>
      <c r="D5" s="15"/>
      <c r="E5" s="15"/>
      <c r="F5" s="12"/>
      <c r="G5" s="12"/>
      <c r="H5" s="12"/>
      <c r="I5" s="12"/>
      <c r="J5" s="13"/>
      <c r="K5" s="12"/>
      <c r="L5" s="12"/>
      <c r="M5" s="12"/>
      <c r="N5" s="14"/>
    </row>
    <row r="6" spans="1:15" ht="12.75">
      <c r="A6" s="11"/>
      <c r="B6" s="12"/>
      <c r="C6" s="18" t="s">
        <v>315</v>
      </c>
      <c r="D6" s="18" t="s">
        <v>316</v>
      </c>
      <c r="E6" s="18" t="s">
        <v>317</v>
      </c>
      <c r="F6" s="18" t="s">
        <v>318</v>
      </c>
      <c r="G6" s="18" t="s">
        <v>319</v>
      </c>
      <c r="H6" s="18" t="s">
        <v>320</v>
      </c>
      <c r="I6" s="18" t="s">
        <v>321</v>
      </c>
      <c r="J6" s="18"/>
      <c r="K6" s="13"/>
      <c r="L6" s="12"/>
      <c r="M6" s="12"/>
      <c r="N6" s="12"/>
      <c r="O6" s="14"/>
    </row>
    <row r="7" spans="1:14" ht="12.75">
      <c r="A7" s="16" t="s">
        <v>21</v>
      </c>
      <c r="B7" s="19" t="s">
        <v>34</v>
      </c>
      <c r="C7" s="169">
        <v>0</v>
      </c>
      <c r="D7" s="169">
        <v>0</v>
      </c>
      <c r="E7" s="169">
        <v>0</v>
      </c>
      <c r="F7" s="169">
        <v>0</v>
      </c>
      <c r="G7" s="169">
        <v>0</v>
      </c>
      <c r="H7" s="169">
        <v>0</v>
      </c>
      <c r="I7" s="169">
        <v>10000</v>
      </c>
      <c r="J7" s="13"/>
      <c r="K7" s="12"/>
      <c r="L7" s="12"/>
      <c r="M7" s="12"/>
      <c r="N7" s="14"/>
    </row>
    <row r="8" spans="1:14" ht="12.75">
      <c r="A8" s="11"/>
      <c r="B8" s="12"/>
      <c r="C8" s="170"/>
      <c r="D8" s="170"/>
      <c r="E8" s="170"/>
      <c r="F8" s="170"/>
      <c r="G8" s="170"/>
      <c r="H8" s="170"/>
      <c r="I8" s="170"/>
      <c r="J8" s="13"/>
      <c r="K8" s="12"/>
      <c r="L8" s="12"/>
      <c r="M8" s="12"/>
      <c r="N8" s="14"/>
    </row>
    <row r="9" spans="1:14" ht="13.5" thickBot="1">
      <c r="A9" s="11" t="s">
        <v>342</v>
      </c>
      <c r="B9" s="12"/>
      <c r="C9" s="171">
        <f aca="true" t="shared" si="0" ref="C9:I9">SUM(C7)</f>
        <v>0</v>
      </c>
      <c r="D9" s="171">
        <f t="shared" si="0"/>
        <v>0</v>
      </c>
      <c r="E9" s="171">
        <f t="shared" si="0"/>
        <v>0</v>
      </c>
      <c r="F9" s="171">
        <f t="shared" si="0"/>
        <v>0</v>
      </c>
      <c r="G9" s="171">
        <f t="shared" si="0"/>
        <v>0</v>
      </c>
      <c r="H9" s="171">
        <f t="shared" si="0"/>
        <v>0</v>
      </c>
      <c r="I9" s="171">
        <f t="shared" si="0"/>
        <v>10000</v>
      </c>
      <c r="J9" s="13"/>
      <c r="K9" s="12"/>
      <c r="L9" s="12"/>
      <c r="M9" s="12"/>
      <c r="N9" s="14"/>
    </row>
    <row r="10" spans="1:13" ht="13.5" thickTop="1">
      <c r="A10" s="11"/>
      <c r="B10" s="12"/>
      <c r="C10" s="12"/>
      <c r="D10" s="15"/>
      <c r="E10" s="15"/>
      <c r="F10" s="12"/>
      <c r="G10" s="12"/>
      <c r="H10" s="12"/>
      <c r="I10" s="13"/>
      <c r="J10" s="12"/>
      <c r="K10" s="12"/>
      <c r="L10" s="12"/>
      <c r="M10" s="14"/>
    </row>
    <row r="11" spans="1:13" ht="12.75">
      <c r="A11" s="22"/>
      <c r="B11" s="22"/>
      <c r="C11" s="22"/>
      <c r="D11" s="23"/>
      <c r="E11" s="23"/>
      <c r="F11" s="22"/>
      <c r="G11" s="22"/>
      <c r="H11" s="22"/>
      <c r="I11" s="24"/>
      <c r="J11" s="12"/>
      <c r="K11" s="12"/>
      <c r="L11" s="12"/>
      <c r="M11" s="14"/>
    </row>
    <row r="12" spans="1:13" ht="12.75">
      <c r="A12" s="11"/>
      <c r="B12" s="12"/>
      <c r="C12" s="12"/>
      <c r="D12" s="15"/>
      <c r="E12" s="15"/>
      <c r="F12" s="12"/>
      <c r="G12" s="12"/>
      <c r="H12" s="12"/>
      <c r="I12" s="13"/>
      <c r="J12" s="12"/>
      <c r="K12" s="12"/>
      <c r="L12" s="12"/>
      <c r="M12" s="14"/>
    </row>
    <row r="13" spans="1:13" ht="12.75">
      <c r="A13" s="16" t="s">
        <v>31</v>
      </c>
      <c r="B13" s="17" t="s">
        <v>32</v>
      </c>
      <c r="C13" s="12"/>
      <c r="D13" s="15"/>
      <c r="E13" s="15"/>
      <c r="F13" s="12"/>
      <c r="G13" s="12"/>
      <c r="H13" s="12"/>
      <c r="I13" s="13"/>
      <c r="J13" s="12"/>
      <c r="K13" s="12"/>
      <c r="L13" s="12"/>
      <c r="M13" s="14"/>
    </row>
    <row r="14" spans="1:13" ht="12.75">
      <c r="A14" s="16" t="s">
        <v>33</v>
      </c>
      <c r="B14" s="17">
        <v>2</v>
      </c>
      <c r="C14" s="12"/>
      <c r="D14" s="15"/>
      <c r="E14" s="15"/>
      <c r="F14" s="12"/>
      <c r="G14" s="12"/>
      <c r="H14" s="12"/>
      <c r="I14" s="13"/>
      <c r="J14" s="12"/>
      <c r="K14" s="12"/>
      <c r="L14" s="12"/>
      <c r="M14" s="14"/>
    </row>
    <row r="15" spans="3:13" ht="12.75">
      <c r="C15" s="12"/>
      <c r="D15" s="15"/>
      <c r="E15" s="15"/>
      <c r="F15" s="12"/>
      <c r="G15" s="12"/>
      <c r="H15" s="12"/>
      <c r="I15" s="13"/>
      <c r="J15" s="12"/>
      <c r="K15" s="12"/>
      <c r="L15" s="12"/>
      <c r="M15" s="14"/>
    </row>
    <row r="16" spans="1:14" ht="12.75">
      <c r="A16" s="11"/>
      <c r="B16" s="12"/>
      <c r="C16" s="18" t="s">
        <v>315</v>
      </c>
      <c r="D16" s="18" t="s">
        <v>316</v>
      </c>
      <c r="E16" s="18" t="s">
        <v>317</v>
      </c>
      <c r="F16" s="18" t="s">
        <v>318</v>
      </c>
      <c r="G16" s="18" t="s">
        <v>319</v>
      </c>
      <c r="H16" s="18" t="s">
        <v>320</v>
      </c>
      <c r="I16" s="18" t="s">
        <v>321</v>
      </c>
      <c r="J16" s="13"/>
      <c r="K16" s="12"/>
      <c r="L16" s="12"/>
      <c r="M16" s="12"/>
      <c r="N16" s="14"/>
    </row>
    <row r="17" spans="1:14" ht="12.75">
      <c r="A17" s="16" t="s">
        <v>21</v>
      </c>
      <c r="B17" s="19" t="s">
        <v>18</v>
      </c>
      <c r="C17" s="169">
        <v>0</v>
      </c>
      <c r="D17" s="169">
        <v>0</v>
      </c>
      <c r="E17" s="169">
        <v>350</v>
      </c>
      <c r="F17" s="172">
        <v>0</v>
      </c>
      <c r="G17" s="172">
        <v>0</v>
      </c>
      <c r="H17" s="172">
        <v>0</v>
      </c>
      <c r="I17" s="172">
        <v>0</v>
      </c>
      <c r="J17" s="13"/>
      <c r="K17" s="12"/>
      <c r="L17" s="12"/>
      <c r="M17" s="12"/>
      <c r="N17" s="14"/>
    </row>
    <row r="18" spans="1:14" ht="12.75">
      <c r="A18" s="11"/>
      <c r="B18" s="12"/>
      <c r="C18" s="170"/>
      <c r="D18" s="170"/>
      <c r="E18" s="170"/>
      <c r="F18" s="170"/>
      <c r="G18" s="170"/>
      <c r="H18" s="170"/>
      <c r="I18" s="170"/>
      <c r="J18" s="13"/>
      <c r="K18" s="12"/>
      <c r="L18" s="12"/>
      <c r="M18" s="12"/>
      <c r="N18" s="14"/>
    </row>
    <row r="19" spans="1:14" ht="13.5" thickBot="1">
      <c r="A19" s="11" t="s">
        <v>344</v>
      </c>
      <c r="B19" s="12"/>
      <c r="C19" s="171">
        <f aca="true" t="shared" si="1" ref="C19:I19">SUM(C17)</f>
        <v>0</v>
      </c>
      <c r="D19" s="171">
        <f t="shared" si="1"/>
        <v>0</v>
      </c>
      <c r="E19" s="171">
        <f t="shared" si="1"/>
        <v>350</v>
      </c>
      <c r="F19" s="171">
        <f t="shared" si="1"/>
        <v>0</v>
      </c>
      <c r="G19" s="171">
        <f t="shared" si="1"/>
        <v>0</v>
      </c>
      <c r="H19" s="171">
        <f t="shared" si="1"/>
        <v>0</v>
      </c>
      <c r="I19" s="171">
        <f t="shared" si="1"/>
        <v>0</v>
      </c>
      <c r="J19" s="13"/>
      <c r="K19" s="12"/>
      <c r="L19" s="12"/>
      <c r="M19" s="12"/>
      <c r="N19" s="14"/>
    </row>
    <row r="20" ht="13.5" thickTop="1"/>
    <row r="21" spans="1:12" ht="12.75">
      <c r="A21" s="22"/>
      <c r="B21" s="22"/>
      <c r="C21" s="22"/>
      <c r="D21" s="23"/>
      <c r="E21" s="23"/>
      <c r="F21" s="22"/>
      <c r="G21" s="22"/>
      <c r="H21" s="22"/>
      <c r="I21" s="22"/>
      <c r="J21" s="12"/>
      <c r="K21" s="12"/>
      <c r="L21" s="14"/>
    </row>
    <row r="22" spans="1:12" ht="12.75">
      <c r="A22" s="11"/>
      <c r="B22" s="12"/>
      <c r="C22" s="28"/>
      <c r="D22" s="28"/>
      <c r="E22" s="15"/>
      <c r="F22" s="12"/>
      <c r="G22" s="12"/>
      <c r="H22" s="12"/>
      <c r="I22" s="12"/>
      <c r="J22" s="12"/>
      <c r="K22" s="12"/>
      <c r="L22" s="14"/>
    </row>
    <row r="23" spans="1:12" ht="12.75">
      <c r="A23" s="16" t="s">
        <v>31</v>
      </c>
      <c r="B23" s="17" t="s">
        <v>35</v>
      </c>
      <c r="C23" s="12"/>
      <c r="D23" s="15"/>
      <c r="E23" s="15"/>
      <c r="F23" s="12"/>
      <c r="G23" s="12"/>
      <c r="H23" s="12"/>
      <c r="I23" s="12"/>
      <c r="J23" s="12"/>
      <c r="K23" s="12"/>
      <c r="L23" s="14"/>
    </row>
    <row r="24" spans="1:12" ht="12.75">
      <c r="A24" s="16" t="s">
        <v>33</v>
      </c>
      <c r="B24" s="17" t="s">
        <v>36</v>
      </c>
      <c r="C24" s="12"/>
      <c r="D24" s="15"/>
      <c r="E24" s="15"/>
      <c r="F24" s="12"/>
      <c r="G24" s="12"/>
      <c r="H24" s="12"/>
      <c r="I24" s="12"/>
      <c r="J24" s="12"/>
      <c r="K24" s="12"/>
      <c r="L24" s="14"/>
    </row>
    <row r="25" spans="3:12" ht="12.75">
      <c r="C25" s="12"/>
      <c r="D25" s="15"/>
      <c r="E25" s="15"/>
      <c r="F25" s="12"/>
      <c r="G25" s="12"/>
      <c r="H25" s="12"/>
      <c r="I25" s="12"/>
      <c r="J25" s="12"/>
      <c r="K25" s="12"/>
      <c r="L25" s="14"/>
    </row>
    <row r="26" spans="1:14" ht="12.75">
      <c r="A26" s="11"/>
      <c r="B26" s="12"/>
      <c r="C26" s="18" t="s">
        <v>315</v>
      </c>
      <c r="D26" s="18" t="s">
        <v>316</v>
      </c>
      <c r="E26" s="18" t="s">
        <v>317</v>
      </c>
      <c r="F26" s="18" t="s">
        <v>318</v>
      </c>
      <c r="G26" s="18" t="s">
        <v>319</v>
      </c>
      <c r="H26" s="18" t="s">
        <v>320</v>
      </c>
      <c r="I26" s="18" t="s">
        <v>321</v>
      </c>
      <c r="J26" s="13"/>
      <c r="K26" s="12"/>
      <c r="L26" s="12"/>
      <c r="M26" s="12"/>
      <c r="N26" s="14"/>
    </row>
    <row r="27" spans="1:12" ht="12.75">
      <c r="A27" s="16" t="s">
        <v>21</v>
      </c>
      <c r="B27" s="19" t="s">
        <v>29</v>
      </c>
      <c r="C27" s="20">
        <v>81000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12"/>
      <c r="K27" s="12"/>
      <c r="L27" s="14"/>
    </row>
    <row r="28" spans="1:12" ht="12.7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4"/>
    </row>
    <row r="29" spans="1:12" ht="13.5" thickBot="1">
      <c r="A29" s="11" t="s">
        <v>343</v>
      </c>
      <c r="B29" s="12"/>
      <c r="C29" s="21">
        <f aca="true" t="shared" si="2" ref="C29:I29">SUM(C27)</f>
        <v>81000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  <c r="H29" s="21">
        <f t="shared" si="2"/>
        <v>0</v>
      </c>
      <c r="I29" s="21">
        <f t="shared" si="2"/>
        <v>0</v>
      </c>
      <c r="J29" s="12"/>
      <c r="K29" s="12"/>
      <c r="L29" s="14"/>
    </row>
    <row r="30" spans="1:12" ht="13.5" thickTop="1">
      <c r="A30" s="11"/>
      <c r="B30" s="12"/>
      <c r="C30" s="28"/>
      <c r="D30" s="28"/>
      <c r="E30" s="28"/>
      <c r="F30" s="28"/>
      <c r="G30" s="28"/>
      <c r="H30" s="28"/>
      <c r="I30" s="28"/>
      <c r="J30" s="12"/>
      <c r="K30" s="12"/>
      <c r="L30" s="14"/>
    </row>
    <row r="31" spans="1:9" ht="12.75">
      <c r="A31" s="24"/>
      <c r="B31" s="24"/>
      <c r="C31" s="24"/>
      <c r="D31" s="24"/>
      <c r="E31" s="24"/>
      <c r="F31" s="24"/>
      <c r="G31" s="24"/>
      <c r="H31" s="24"/>
      <c r="I31" s="24"/>
    </row>
    <row r="32" spans="1:13" ht="12.75">
      <c r="A32" s="11"/>
      <c r="B32" s="12"/>
      <c r="C32" s="12"/>
      <c r="D32" s="15"/>
      <c r="E32" s="15"/>
      <c r="F32" s="12"/>
      <c r="G32" s="12"/>
      <c r="H32" s="12"/>
      <c r="I32" s="13"/>
      <c r="J32" s="12"/>
      <c r="K32" s="12"/>
      <c r="L32" s="12"/>
      <c r="M32" s="14"/>
    </row>
    <row r="33" spans="1:13" ht="12.75">
      <c r="A33" s="16" t="s">
        <v>31</v>
      </c>
      <c r="B33" s="25" t="s">
        <v>37</v>
      </c>
      <c r="C33" s="12"/>
      <c r="D33" s="15"/>
      <c r="E33" s="15"/>
      <c r="F33" s="12"/>
      <c r="G33" s="12"/>
      <c r="H33" s="12"/>
      <c r="I33" s="13"/>
      <c r="J33" s="12"/>
      <c r="K33" s="12"/>
      <c r="L33" s="12"/>
      <c r="M33" s="14"/>
    </row>
    <row r="34" spans="1:13" ht="12.75">
      <c r="A34" s="16" t="s">
        <v>33</v>
      </c>
      <c r="B34" s="12"/>
      <c r="C34" s="12"/>
      <c r="D34" s="15"/>
      <c r="E34" s="15"/>
      <c r="F34" s="12"/>
      <c r="G34" s="12"/>
      <c r="H34" s="12"/>
      <c r="I34" s="13"/>
      <c r="J34" s="12"/>
      <c r="K34" s="12"/>
      <c r="L34" s="12"/>
      <c r="M34" s="14"/>
    </row>
    <row r="35" spans="1:13" ht="12.75">
      <c r="A35" s="16"/>
      <c r="B35" s="12"/>
      <c r="C35" s="12"/>
      <c r="D35" s="15"/>
      <c r="E35" s="15"/>
      <c r="F35" s="12"/>
      <c r="G35" s="12"/>
      <c r="H35" s="12"/>
      <c r="I35" s="13"/>
      <c r="J35" s="12"/>
      <c r="K35" s="12"/>
      <c r="L35" s="12"/>
      <c r="M35" s="14"/>
    </row>
    <row r="36" spans="1:14" ht="12.75">
      <c r="A36" s="16"/>
      <c r="B36" s="12"/>
      <c r="C36" s="18" t="s">
        <v>315</v>
      </c>
      <c r="D36" s="18" t="s">
        <v>316</v>
      </c>
      <c r="E36" s="18" t="s">
        <v>317</v>
      </c>
      <c r="F36" s="18" t="s">
        <v>318</v>
      </c>
      <c r="G36" s="18" t="s">
        <v>319</v>
      </c>
      <c r="H36" s="18" t="s">
        <v>320</v>
      </c>
      <c r="I36" s="18" t="s">
        <v>321</v>
      </c>
      <c r="J36" s="13"/>
      <c r="K36" s="12"/>
      <c r="L36" s="12"/>
      <c r="M36" s="12"/>
      <c r="N36" s="14"/>
    </row>
    <row r="37" spans="1:14" ht="12.75">
      <c r="A37" s="16" t="s">
        <v>21</v>
      </c>
      <c r="B37" s="19" t="s">
        <v>18</v>
      </c>
      <c r="C37" s="169">
        <v>0</v>
      </c>
      <c r="D37" s="169">
        <v>0</v>
      </c>
      <c r="E37" s="172">
        <v>25</v>
      </c>
      <c r="F37" s="172">
        <v>0</v>
      </c>
      <c r="G37" s="172">
        <v>0</v>
      </c>
      <c r="H37" s="172">
        <v>0</v>
      </c>
      <c r="I37" s="172">
        <v>0</v>
      </c>
      <c r="J37" s="13"/>
      <c r="K37" s="12"/>
      <c r="L37" s="12"/>
      <c r="M37" s="12"/>
      <c r="N37" s="14"/>
    </row>
    <row r="38" spans="1:14" ht="12.75">
      <c r="A38" s="11"/>
      <c r="B38" s="12"/>
      <c r="C38" s="170"/>
      <c r="D38" s="170"/>
      <c r="E38" s="170"/>
      <c r="F38" s="170"/>
      <c r="G38" s="170"/>
      <c r="H38" s="170"/>
      <c r="I38" s="170"/>
      <c r="J38" s="13"/>
      <c r="K38" s="12"/>
      <c r="L38" s="12"/>
      <c r="M38" s="12"/>
      <c r="N38" s="14"/>
    </row>
    <row r="39" spans="1:14" ht="13.5" thickBot="1">
      <c r="A39" s="11" t="s">
        <v>38</v>
      </c>
      <c r="B39" s="12"/>
      <c r="C39" s="171">
        <f aca="true" t="shared" si="3" ref="C39:I39">SUM(C37:C37)</f>
        <v>0</v>
      </c>
      <c r="D39" s="171">
        <f t="shared" si="3"/>
        <v>0</v>
      </c>
      <c r="E39" s="171">
        <f t="shared" si="3"/>
        <v>25</v>
      </c>
      <c r="F39" s="171">
        <f t="shared" si="3"/>
        <v>0</v>
      </c>
      <c r="G39" s="171">
        <f t="shared" si="3"/>
        <v>0</v>
      </c>
      <c r="H39" s="171">
        <f t="shared" si="3"/>
        <v>0</v>
      </c>
      <c r="I39" s="171">
        <f t="shared" si="3"/>
        <v>0</v>
      </c>
      <c r="J39" s="13"/>
      <c r="K39" s="12"/>
      <c r="L39" s="12"/>
      <c r="M39" s="12"/>
      <c r="N39" s="14"/>
    </row>
    <row r="40" spans="1:13" ht="13.5" thickTop="1">
      <c r="A40" s="11"/>
      <c r="B40" s="12"/>
      <c r="C40" s="12"/>
      <c r="D40" s="15"/>
      <c r="E40" s="15"/>
      <c r="F40" s="12"/>
      <c r="G40" s="12"/>
      <c r="H40" s="12"/>
      <c r="I40" s="13"/>
      <c r="J40" s="12"/>
      <c r="K40" s="12"/>
      <c r="L40" s="12"/>
      <c r="M40" s="14"/>
    </row>
    <row r="41" spans="1:9" ht="12.75">
      <c r="A41" s="24"/>
      <c r="B41" s="24"/>
      <c r="C41" s="24"/>
      <c r="D41" s="24"/>
      <c r="E41" s="24"/>
      <c r="F41" s="24"/>
      <c r="G41" s="24"/>
      <c r="H41" s="24"/>
      <c r="I41" s="24"/>
    </row>
    <row r="43" spans="1:13" ht="12.75">
      <c r="A43" s="16" t="s">
        <v>31</v>
      </c>
      <c r="B43" s="17">
        <v>3875</v>
      </c>
      <c r="C43" s="12"/>
      <c r="D43" s="15"/>
      <c r="E43" s="15"/>
      <c r="F43" s="12"/>
      <c r="G43" s="12"/>
      <c r="H43" s="12"/>
      <c r="I43" s="13"/>
      <c r="J43" s="12"/>
      <c r="K43" s="12"/>
      <c r="L43" s="12"/>
      <c r="M43" s="14"/>
    </row>
    <row r="44" spans="1:13" ht="12.75">
      <c r="A44" s="16" t="s">
        <v>33</v>
      </c>
      <c r="B44" s="26" t="s">
        <v>39</v>
      </c>
      <c r="C44" s="12"/>
      <c r="D44" s="15"/>
      <c r="E44" s="15"/>
      <c r="F44" s="12"/>
      <c r="G44" s="12"/>
      <c r="H44" s="12"/>
      <c r="I44" s="13"/>
      <c r="J44" s="12"/>
      <c r="K44" s="12"/>
      <c r="L44" s="12"/>
      <c r="M44" s="14"/>
    </row>
    <row r="45" spans="3:13" ht="12.75">
      <c r="C45" s="12"/>
      <c r="D45" s="15"/>
      <c r="E45" s="15"/>
      <c r="F45" s="12"/>
      <c r="G45" s="12"/>
      <c r="H45" s="12"/>
      <c r="I45" s="13"/>
      <c r="J45" s="12"/>
      <c r="K45" s="12"/>
      <c r="L45" s="12"/>
      <c r="M45" s="14"/>
    </row>
    <row r="46" spans="1:14" ht="12.75">
      <c r="A46" s="11"/>
      <c r="B46" s="12"/>
      <c r="C46" s="18" t="s">
        <v>315</v>
      </c>
      <c r="D46" s="18" t="s">
        <v>316</v>
      </c>
      <c r="E46" s="18" t="s">
        <v>317</v>
      </c>
      <c r="F46" s="18" t="s">
        <v>318</v>
      </c>
      <c r="G46" s="18" t="s">
        <v>319</v>
      </c>
      <c r="H46" s="18" t="s">
        <v>320</v>
      </c>
      <c r="I46" s="18" t="s">
        <v>321</v>
      </c>
      <c r="J46" s="13"/>
      <c r="K46" s="12"/>
      <c r="L46" s="12"/>
      <c r="M46" s="12"/>
      <c r="N46" s="14"/>
    </row>
    <row r="47" spans="1:14" ht="12.75">
      <c r="A47" s="16" t="s">
        <v>21</v>
      </c>
      <c r="B47" s="19" t="s">
        <v>9</v>
      </c>
      <c r="C47" s="169">
        <v>0</v>
      </c>
      <c r="D47" s="172">
        <v>0</v>
      </c>
      <c r="E47" s="169">
        <v>1200</v>
      </c>
      <c r="F47" s="172">
        <v>0</v>
      </c>
      <c r="G47" s="172">
        <v>0</v>
      </c>
      <c r="H47" s="172">
        <v>0</v>
      </c>
      <c r="I47" s="172">
        <v>0</v>
      </c>
      <c r="J47" s="13"/>
      <c r="K47" s="12"/>
      <c r="L47" s="12"/>
      <c r="M47" s="12"/>
      <c r="N47" s="14"/>
    </row>
    <row r="48" spans="1:14" ht="12.75">
      <c r="A48" s="11"/>
      <c r="B48" s="12"/>
      <c r="C48" s="170"/>
      <c r="D48" s="170"/>
      <c r="E48" s="170"/>
      <c r="F48" s="170"/>
      <c r="G48" s="170"/>
      <c r="H48" s="170"/>
      <c r="I48" s="170"/>
      <c r="J48" s="13"/>
      <c r="K48" s="12"/>
      <c r="L48" s="12"/>
      <c r="M48" s="12"/>
      <c r="N48" s="14"/>
    </row>
    <row r="49" spans="1:14" ht="13.5" thickBot="1">
      <c r="A49" s="11" t="s">
        <v>40</v>
      </c>
      <c r="B49" s="12"/>
      <c r="C49" s="171">
        <f aca="true" t="shared" si="4" ref="C49:I49">SUM(C47)</f>
        <v>0</v>
      </c>
      <c r="D49" s="171">
        <f t="shared" si="4"/>
        <v>0</v>
      </c>
      <c r="E49" s="171">
        <f t="shared" si="4"/>
        <v>1200</v>
      </c>
      <c r="F49" s="171">
        <f t="shared" si="4"/>
        <v>0</v>
      </c>
      <c r="G49" s="171">
        <f t="shared" si="4"/>
        <v>0</v>
      </c>
      <c r="H49" s="171">
        <f t="shared" si="4"/>
        <v>0</v>
      </c>
      <c r="I49" s="171">
        <f t="shared" si="4"/>
        <v>0</v>
      </c>
      <c r="J49" s="13"/>
      <c r="K49" s="12"/>
      <c r="L49" s="12"/>
      <c r="M49" s="12"/>
      <c r="N49" s="14"/>
    </row>
    <row r="50" ht="13.5" thickTop="1"/>
    <row r="51" spans="1:9" ht="12.75">
      <c r="A51" s="24"/>
      <c r="B51" s="24"/>
      <c r="C51" s="24"/>
      <c r="D51" s="24"/>
      <c r="E51" s="24"/>
      <c r="F51" s="24"/>
      <c r="G51" s="24"/>
      <c r="H51" s="24"/>
      <c r="I51" s="24"/>
    </row>
    <row r="53" spans="1:9" ht="12.75">
      <c r="A53" s="11" t="s">
        <v>41</v>
      </c>
      <c r="C53" s="18" t="s">
        <v>315</v>
      </c>
      <c r="D53" s="18" t="s">
        <v>316</v>
      </c>
      <c r="E53" s="18" t="s">
        <v>317</v>
      </c>
      <c r="F53" s="18" t="s">
        <v>318</v>
      </c>
      <c r="G53" s="18" t="s">
        <v>319</v>
      </c>
      <c r="H53" s="18" t="s">
        <v>320</v>
      </c>
      <c r="I53" s="18" t="s">
        <v>321</v>
      </c>
    </row>
    <row r="54" spans="3:9" ht="13.5" thickBot="1">
      <c r="C54" s="173">
        <f aca="true" t="shared" si="5" ref="C54:I54">SUM(C49,C39,C29,C19,C9)</f>
        <v>81000</v>
      </c>
      <c r="D54" s="173">
        <f t="shared" si="5"/>
        <v>0</v>
      </c>
      <c r="E54" s="173">
        <f t="shared" si="5"/>
        <v>1575</v>
      </c>
      <c r="F54" s="173">
        <f t="shared" si="5"/>
        <v>0</v>
      </c>
      <c r="G54" s="173">
        <f t="shared" si="5"/>
        <v>0</v>
      </c>
      <c r="H54" s="173">
        <f t="shared" si="5"/>
        <v>0</v>
      </c>
      <c r="I54" s="173">
        <f t="shared" si="5"/>
        <v>10000</v>
      </c>
    </row>
    <row r="55" ht="13.5" thickTop="1"/>
  </sheetData>
  <printOptions/>
  <pageMargins left="0.75" right="0.75" top="1" bottom="1" header="0.5" footer="0.5"/>
  <pageSetup horizontalDpi="600" verticalDpi="600" orientation="landscape" r:id="rId1"/>
  <rowBreaks count="1" manualBreakCount="1">
    <brk id="3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4">
      <selection activeCell="L20" sqref="L20"/>
    </sheetView>
  </sheetViews>
  <sheetFormatPr defaultColWidth="9.33203125" defaultRowHeight="12.75"/>
  <cols>
    <col min="1" max="1" width="29" style="0" customWidth="1"/>
    <col min="2" max="2" width="8.33203125" style="0" bestFit="1" customWidth="1"/>
    <col min="3" max="5" width="11.5" style="0" bestFit="1" customWidth="1"/>
    <col min="6" max="6" width="12.66015625" style="0" bestFit="1" customWidth="1"/>
    <col min="7" max="8" width="14" style="0" bestFit="1" customWidth="1"/>
    <col min="9" max="9" width="14.33203125" style="0" bestFit="1" customWidth="1"/>
    <col min="10" max="10" width="9.83203125" style="0" bestFit="1" customWidth="1"/>
    <col min="11" max="11" width="7.5" style="0" bestFit="1" customWidth="1"/>
    <col min="12" max="12" width="9.83203125" style="0" bestFit="1" customWidth="1"/>
    <col min="13" max="16384" width="9.16015625" style="0" customWidth="1"/>
  </cols>
  <sheetData>
    <row r="1" spans="1:12" ht="12.75">
      <c r="A1" s="11" t="s">
        <v>30</v>
      </c>
      <c r="B1" s="12"/>
      <c r="G1" s="12"/>
      <c r="H1" s="12"/>
      <c r="I1" s="12"/>
      <c r="J1" s="12"/>
      <c r="K1" s="12"/>
      <c r="L1" s="14"/>
    </row>
    <row r="2" spans="1:12" ht="12.75">
      <c r="A2" s="11"/>
      <c r="B2" s="12"/>
      <c r="C2" s="12"/>
      <c r="D2" s="15"/>
      <c r="E2" s="15"/>
      <c r="F2" s="12"/>
      <c r="G2" s="12"/>
      <c r="H2" s="12"/>
      <c r="I2" s="12"/>
      <c r="J2" s="12"/>
      <c r="K2" s="12"/>
      <c r="L2" s="14"/>
    </row>
    <row r="3" spans="1:12" ht="12.75">
      <c r="A3" s="16" t="s">
        <v>31</v>
      </c>
      <c r="B3" s="17" t="s">
        <v>32</v>
      </c>
      <c r="C3" s="12"/>
      <c r="D3" s="15"/>
      <c r="E3" s="15"/>
      <c r="F3" s="12"/>
      <c r="G3" s="12"/>
      <c r="H3" s="12"/>
      <c r="I3" s="12"/>
      <c r="J3" s="12"/>
      <c r="K3" s="12"/>
      <c r="L3" s="14"/>
    </row>
    <row r="4" spans="1:12" ht="12.75">
      <c r="A4" s="16" t="s">
        <v>33</v>
      </c>
      <c r="B4" s="17">
        <v>98</v>
      </c>
      <c r="C4" s="12"/>
      <c r="D4" s="15"/>
      <c r="E4" s="15"/>
      <c r="F4" s="12"/>
      <c r="G4" s="12"/>
      <c r="H4" s="12"/>
      <c r="I4" s="12"/>
      <c r="J4" s="12"/>
      <c r="K4" s="12"/>
      <c r="L4" s="14"/>
    </row>
    <row r="5" spans="3:12" ht="12.75">
      <c r="C5" s="12"/>
      <c r="D5" s="15"/>
      <c r="E5" s="15"/>
      <c r="F5" s="12"/>
      <c r="G5" s="12"/>
      <c r="H5" s="12"/>
      <c r="I5" s="12"/>
      <c r="J5" s="12"/>
      <c r="K5" s="12"/>
      <c r="L5" s="14"/>
    </row>
    <row r="6" spans="1:14" ht="12.75">
      <c r="A6" s="11"/>
      <c r="B6" s="12"/>
      <c r="C6" s="18" t="s">
        <v>315</v>
      </c>
      <c r="D6" s="18" t="s">
        <v>316</v>
      </c>
      <c r="E6" s="18" t="s">
        <v>317</v>
      </c>
      <c r="F6" s="18" t="s">
        <v>318</v>
      </c>
      <c r="G6" s="18" t="s">
        <v>319</v>
      </c>
      <c r="H6" s="18" t="s">
        <v>320</v>
      </c>
      <c r="I6" s="18" t="s">
        <v>321</v>
      </c>
      <c r="J6" s="13"/>
      <c r="K6" s="12"/>
      <c r="L6" s="12"/>
      <c r="M6" s="12"/>
      <c r="N6" s="14"/>
    </row>
    <row r="7" spans="1:12" ht="12.75">
      <c r="A7" s="16" t="s">
        <v>21</v>
      </c>
      <c r="B7" s="19" t="s">
        <v>34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10000</v>
      </c>
      <c r="J7" s="12"/>
      <c r="K7" s="12"/>
      <c r="L7" s="14"/>
    </row>
    <row r="8" spans="1:12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4"/>
    </row>
    <row r="9" spans="1:12" ht="13.5" thickBot="1">
      <c r="A9" s="11" t="s">
        <v>342</v>
      </c>
      <c r="B9" s="12"/>
      <c r="C9" s="21">
        <f aca="true" t="shared" si="0" ref="C9:I9">SUM(C7)</f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10000</v>
      </c>
      <c r="J9" s="12"/>
      <c r="K9" s="12"/>
      <c r="L9" s="14"/>
    </row>
    <row r="10" spans="1:12" ht="13.5" thickTop="1">
      <c r="A10" s="11"/>
      <c r="B10" s="12"/>
      <c r="C10" s="12"/>
      <c r="D10" s="15"/>
      <c r="E10" s="15"/>
      <c r="F10" s="12"/>
      <c r="G10" s="12"/>
      <c r="H10" s="12"/>
      <c r="I10" s="12"/>
      <c r="J10" s="12"/>
      <c r="K10" s="12"/>
      <c r="L10" s="14"/>
    </row>
    <row r="11" spans="1:12" ht="12.75">
      <c r="A11" s="22"/>
      <c r="B11" s="22"/>
      <c r="C11" s="22"/>
      <c r="D11" s="23"/>
      <c r="E11" s="23"/>
      <c r="F11" s="22"/>
      <c r="G11" s="22"/>
      <c r="H11" s="22"/>
      <c r="I11" s="22"/>
      <c r="J11" s="12"/>
      <c r="K11" s="12"/>
      <c r="L11" s="14"/>
    </row>
    <row r="12" spans="1:12" s="19" customFormat="1" ht="12.75">
      <c r="A12" s="12"/>
      <c r="B12" s="12"/>
      <c r="C12" s="12"/>
      <c r="D12" s="15"/>
      <c r="E12" s="15"/>
      <c r="F12" s="12"/>
      <c r="G12" s="12"/>
      <c r="H12" s="12"/>
      <c r="I12" s="12"/>
      <c r="J12" s="12"/>
      <c r="K12" s="12"/>
      <c r="L12" s="14"/>
    </row>
    <row r="13" spans="1:12" ht="12.75">
      <c r="A13" s="16" t="s">
        <v>31</v>
      </c>
      <c r="B13" s="17" t="s">
        <v>32</v>
      </c>
      <c r="C13" s="12"/>
      <c r="D13" s="15"/>
      <c r="E13" s="15"/>
      <c r="F13" s="12"/>
      <c r="G13" s="12"/>
      <c r="H13" s="12"/>
      <c r="I13" s="12"/>
      <c r="J13" s="12"/>
      <c r="K13" s="12"/>
      <c r="L13" s="14"/>
    </row>
    <row r="14" spans="1:12" ht="12.75">
      <c r="A14" s="16" t="s">
        <v>33</v>
      </c>
      <c r="B14" s="17">
        <v>2</v>
      </c>
      <c r="C14" s="12"/>
      <c r="D14" s="15"/>
      <c r="E14" s="15"/>
      <c r="F14" s="12"/>
      <c r="G14" s="12"/>
      <c r="H14" s="12"/>
      <c r="I14" s="12"/>
      <c r="J14" s="12"/>
      <c r="K14" s="12"/>
      <c r="L14" s="14"/>
    </row>
    <row r="15" spans="3:12" ht="12.75">
      <c r="C15" s="12"/>
      <c r="D15" s="15"/>
      <c r="E15" s="15"/>
      <c r="F15" s="12"/>
      <c r="G15" s="12"/>
      <c r="H15" s="12"/>
      <c r="I15" s="12"/>
      <c r="J15" s="12"/>
      <c r="K15" s="12"/>
      <c r="L15" s="14"/>
    </row>
    <row r="16" spans="1:14" ht="12.75">
      <c r="A16" s="11"/>
      <c r="B16" s="12"/>
      <c r="C16" s="18" t="s">
        <v>315</v>
      </c>
      <c r="D16" s="18" t="s">
        <v>316</v>
      </c>
      <c r="E16" s="18" t="s">
        <v>317</v>
      </c>
      <c r="F16" s="18" t="s">
        <v>318</v>
      </c>
      <c r="G16" s="18" t="s">
        <v>319</v>
      </c>
      <c r="H16" s="18" t="s">
        <v>320</v>
      </c>
      <c r="I16" s="18" t="s">
        <v>321</v>
      </c>
      <c r="J16" s="13"/>
      <c r="K16" s="12"/>
      <c r="L16" s="12"/>
      <c r="M16" s="12"/>
      <c r="N16" s="14"/>
    </row>
    <row r="17" spans="1:14" ht="12.75">
      <c r="A17" s="16" t="s">
        <v>21</v>
      </c>
      <c r="B17" s="174" t="s">
        <v>15</v>
      </c>
      <c r="C17" s="20">
        <v>1000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3"/>
      <c r="K17" s="12"/>
      <c r="L17" s="12"/>
      <c r="M17" s="12"/>
      <c r="N17" s="14"/>
    </row>
    <row r="18" spans="2:11" ht="12.75">
      <c r="B18" s="19" t="s">
        <v>18</v>
      </c>
      <c r="C18" s="20">
        <v>0</v>
      </c>
      <c r="D18" s="20">
        <v>0</v>
      </c>
      <c r="E18" s="20">
        <v>0</v>
      </c>
      <c r="F18" s="20">
        <v>350</v>
      </c>
      <c r="G18" s="20">
        <v>0</v>
      </c>
      <c r="H18" s="20">
        <v>0</v>
      </c>
      <c r="I18" s="20">
        <v>0</v>
      </c>
      <c r="J18" s="12"/>
      <c r="K18" s="14"/>
    </row>
    <row r="19" spans="1:12" ht="12.75">
      <c r="A19" s="11"/>
      <c r="C19" s="12"/>
      <c r="D19" s="12"/>
      <c r="E19" s="12"/>
      <c r="F19" s="12"/>
      <c r="G19" s="12"/>
      <c r="H19" s="12"/>
      <c r="I19" s="12"/>
      <c r="J19" s="12"/>
      <c r="K19" s="12"/>
      <c r="L19" s="14"/>
    </row>
    <row r="20" spans="1:12" ht="13.5" thickBot="1">
      <c r="A20" s="11" t="s">
        <v>344</v>
      </c>
      <c r="B20" s="12"/>
      <c r="C20" s="21">
        <f aca="true" t="shared" si="1" ref="C20:I20">SUM(C17:C19)</f>
        <v>1000</v>
      </c>
      <c r="D20" s="21">
        <f t="shared" si="1"/>
        <v>0</v>
      </c>
      <c r="E20" s="21">
        <f t="shared" si="1"/>
        <v>0</v>
      </c>
      <c r="F20" s="21">
        <f t="shared" si="1"/>
        <v>350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12"/>
      <c r="K20" s="12"/>
      <c r="L20" s="14"/>
    </row>
    <row r="21" spans="1:12" ht="13.5" thickTop="1">
      <c r="A21" s="11"/>
      <c r="B21" s="12"/>
      <c r="C21" s="28"/>
      <c r="D21" s="28"/>
      <c r="E21" s="15"/>
      <c r="F21" s="12"/>
      <c r="G21" s="12"/>
      <c r="H21" s="12"/>
      <c r="I21" s="12"/>
      <c r="J21" s="12"/>
      <c r="K21" s="12"/>
      <c r="L21" s="14"/>
    </row>
    <row r="22" spans="1:12" ht="12.75">
      <c r="A22" s="22"/>
      <c r="B22" s="22"/>
      <c r="C22" s="22"/>
      <c r="D22" s="23"/>
      <c r="E22" s="23"/>
      <c r="F22" s="22"/>
      <c r="G22" s="22"/>
      <c r="H22" s="22"/>
      <c r="I22" s="22"/>
      <c r="J22" s="12"/>
      <c r="K22" s="12"/>
      <c r="L22" s="14"/>
    </row>
    <row r="23" spans="1:12" ht="12.75">
      <c r="A23" s="11"/>
      <c r="B23" s="12"/>
      <c r="C23" s="28"/>
      <c r="D23" s="28"/>
      <c r="E23" s="15"/>
      <c r="F23" s="12"/>
      <c r="G23" s="12"/>
      <c r="H23" s="12"/>
      <c r="I23" s="12"/>
      <c r="J23" s="12"/>
      <c r="K23" s="12"/>
      <c r="L23" s="14"/>
    </row>
    <row r="24" spans="1:12" ht="12.75">
      <c r="A24" s="16" t="s">
        <v>31</v>
      </c>
      <c r="B24" s="17" t="s">
        <v>35</v>
      </c>
      <c r="C24" s="12"/>
      <c r="D24" s="15"/>
      <c r="E24" s="15"/>
      <c r="F24" s="12"/>
      <c r="G24" s="12"/>
      <c r="H24" s="12"/>
      <c r="I24" s="12"/>
      <c r="J24" s="12"/>
      <c r="K24" s="12"/>
      <c r="L24" s="14"/>
    </row>
    <row r="25" spans="1:12" ht="12.75">
      <c r="A25" s="16" t="s">
        <v>33</v>
      </c>
      <c r="B25" s="17" t="s">
        <v>36</v>
      </c>
      <c r="C25" s="12"/>
      <c r="D25" s="15"/>
      <c r="E25" s="15"/>
      <c r="F25" s="12"/>
      <c r="G25" s="12"/>
      <c r="H25" s="12"/>
      <c r="I25" s="12"/>
      <c r="J25" s="12"/>
      <c r="K25" s="12"/>
      <c r="L25" s="14"/>
    </row>
    <row r="26" spans="3:12" ht="12.75">
      <c r="C26" s="12"/>
      <c r="D26" s="15"/>
      <c r="E26" s="15"/>
      <c r="F26" s="12"/>
      <c r="G26" s="12"/>
      <c r="H26" s="12"/>
      <c r="I26" s="12"/>
      <c r="J26" s="12"/>
      <c r="K26" s="12"/>
      <c r="L26" s="14"/>
    </row>
    <row r="27" spans="1:14" ht="12.75">
      <c r="A27" s="11"/>
      <c r="B27" s="12"/>
      <c r="C27" s="18" t="s">
        <v>315</v>
      </c>
      <c r="D27" s="18" t="s">
        <v>316</v>
      </c>
      <c r="E27" s="18" t="s">
        <v>317</v>
      </c>
      <c r="F27" s="18" t="s">
        <v>318</v>
      </c>
      <c r="G27" s="18" t="s">
        <v>319</v>
      </c>
      <c r="H27" s="18" t="s">
        <v>320</v>
      </c>
      <c r="I27" s="18" t="s">
        <v>321</v>
      </c>
      <c r="J27" s="13"/>
      <c r="K27" s="12"/>
      <c r="L27" s="12"/>
      <c r="M27" s="12"/>
      <c r="N27" s="14"/>
    </row>
    <row r="28" spans="1:12" ht="12.75">
      <c r="A28" s="16" t="s">
        <v>21</v>
      </c>
      <c r="B28" s="19" t="s">
        <v>29</v>
      </c>
      <c r="C28" s="20">
        <v>81000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12"/>
      <c r="K28" s="12"/>
      <c r="L28" s="14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4"/>
    </row>
    <row r="30" spans="1:12" ht="13.5" thickBot="1">
      <c r="A30" s="11" t="s">
        <v>343</v>
      </c>
      <c r="B30" s="12"/>
      <c r="C30" s="21">
        <f aca="true" t="shared" si="2" ref="C30:I30">SUM(C28)</f>
        <v>81000</v>
      </c>
      <c r="D30" s="21">
        <f t="shared" si="2"/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  <c r="H30" s="21">
        <f t="shared" si="2"/>
        <v>0</v>
      </c>
      <c r="I30" s="21">
        <f t="shared" si="2"/>
        <v>0</v>
      </c>
      <c r="J30" s="12"/>
      <c r="K30" s="12"/>
      <c r="L30" s="14"/>
    </row>
    <row r="31" spans="1:12" ht="12" customHeight="1" thickTop="1">
      <c r="A31" s="11"/>
      <c r="B31" s="12"/>
      <c r="C31" s="28"/>
      <c r="D31" s="28"/>
      <c r="E31" s="15"/>
      <c r="F31" s="12"/>
      <c r="G31" s="12"/>
      <c r="H31" s="12"/>
      <c r="I31" s="12"/>
      <c r="J31" s="12"/>
      <c r="K31" s="12"/>
      <c r="L31" s="14"/>
    </row>
    <row r="32" spans="1:9" ht="12.75">
      <c r="A32" s="22"/>
      <c r="B32" s="22"/>
      <c r="C32" s="22"/>
      <c r="D32" s="23"/>
      <c r="E32" s="23"/>
      <c r="F32" s="22"/>
      <c r="G32" s="22"/>
      <c r="H32" s="22"/>
      <c r="I32" s="22"/>
    </row>
    <row r="34" spans="1:12" ht="12.75">
      <c r="A34" s="16" t="s">
        <v>31</v>
      </c>
      <c r="B34" s="25" t="s">
        <v>37</v>
      </c>
      <c r="C34" s="12"/>
      <c r="D34" s="15"/>
      <c r="E34" s="15"/>
      <c r="F34" s="12"/>
      <c r="G34" s="12"/>
      <c r="H34" s="12"/>
      <c r="I34" s="12"/>
      <c r="J34" s="12"/>
      <c r="K34" s="12"/>
      <c r="L34" s="14"/>
    </row>
    <row r="35" spans="1:12" ht="12.75">
      <c r="A35" s="16" t="s">
        <v>33</v>
      </c>
      <c r="B35" s="12"/>
      <c r="C35" s="12"/>
      <c r="D35" s="15"/>
      <c r="E35" s="15"/>
      <c r="F35" s="12"/>
      <c r="G35" s="12"/>
      <c r="H35" s="12"/>
      <c r="I35" s="12"/>
      <c r="J35" s="12"/>
      <c r="K35" s="12"/>
      <c r="L35" s="14"/>
    </row>
    <row r="36" spans="1:12" ht="12.75">
      <c r="A36" s="16"/>
      <c r="B36" s="12"/>
      <c r="C36" s="12"/>
      <c r="D36" s="15"/>
      <c r="E36" s="15"/>
      <c r="F36" s="12"/>
      <c r="G36" s="12"/>
      <c r="H36" s="12"/>
      <c r="I36" s="12"/>
      <c r="J36" s="12"/>
      <c r="K36" s="12"/>
      <c r="L36" s="14"/>
    </row>
    <row r="37" spans="1:14" ht="12.75">
      <c r="A37" s="16"/>
      <c r="B37" s="12"/>
      <c r="C37" s="18" t="s">
        <v>315</v>
      </c>
      <c r="D37" s="18" t="s">
        <v>316</v>
      </c>
      <c r="E37" s="18" t="s">
        <v>317</v>
      </c>
      <c r="F37" s="18" t="s">
        <v>318</v>
      </c>
      <c r="G37" s="18" t="s">
        <v>319</v>
      </c>
      <c r="H37" s="18" t="s">
        <v>320</v>
      </c>
      <c r="I37" s="18" t="s">
        <v>321</v>
      </c>
      <c r="J37" s="13"/>
      <c r="K37" s="12"/>
      <c r="L37" s="12"/>
      <c r="M37" s="12"/>
      <c r="N37" s="14"/>
    </row>
    <row r="38" spans="1:12" ht="12.75">
      <c r="A38" s="16" t="s">
        <v>21</v>
      </c>
      <c r="B38" s="19" t="s">
        <v>18</v>
      </c>
      <c r="C38" s="20">
        <v>0</v>
      </c>
      <c r="D38" s="20">
        <v>0</v>
      </c>
      <c r="E38" s="20">
        <v>0</v>
      </c>
      <c r="F38" s="20">
        <v>25</v>
      </c>
      <c r="G38" s="20">
        <v>0</v>
      </c>
      <c r="H38" s="20">
        <v>0</v>
      </c>
      <c r="I38" s="20">
        <v>0</v>
      </c>
      <c r="J38" s="12"/>
      <c r="K38" s="12"/>
      <c r="L38" s="14"/>
    </row>
    <row r="39" spans="1:12" ht="12.75">
      <c r="A39" s="11"/>
      <c r="B39" s="12"/>
      <c r="C39" s="12"/>
      <c r="D39" s="12"/>
      <c r="E39" s="12"/>
      <c r="F39" s="12"/>
      <c r="H39" s="12"/>
      <c r="I39" s="12"/>
      <c r="J39" s="12"/>
      <c r="K39" s="12"/>
      <c r="L39" s="14"/>
    </row>
    <row r="40" spans="1:12" ht="13.5" thickBot="1">
      <c r="A40" s="11" t="s">
        <v>38</v>
      </c>
      <c r="B40" s="12"/>
      <c r="C40" s="21">
        <f>SUM(C38:C38)</f>
        <v>0</v>
      </c>
      <c r="D40" s="21">
        <f>SUM(D38:D38)</f>
        <v>0</v>
      </c>
      <c r="E40" s="21">
        <f>SUM(E38:E38)</f>
        <v>0</v>
      </c>
      <c r="F40" s="21">
        <f>SUM(F38:F38)</f>
        <v>25</v>
      </c>
      <c r="G40" s="21">
        <f>SUM(G38)</f>
        <v>0</v>
      </c>
      <c r="H40" s="21">
        <f>SUM(H38)</f>
        <v>0</v>
      </c>
      <c r="I40" s="21">
        <f>SUM(I38)</f>
        <v>0</v>
      </c>
      <c r="J40" s="12"/>
      <c r="K40" s="12"/>
      <c r="L40" s="14"/>
    </row>
    <row r="41" ht="13.5" thickTop="1"/>
    <row r="42" spans="1:9" ht="12.75">
      <c r="A42" s="22"/>
      <c r="B42" s="22"/>
      <c r="C42" s="22"/>
      <c r="D42" s="23"/>
      <c r="E42" s="23"/>
      <c r="F42" s="22"/>
      <c r="G42" s="22"/>
      <c r="H42" s="22"/>
      <c r="I42" s="22"/>
    </row>
    <row r="44" spans="1:9" ht="12.75">
      <c r="A44" s="11" t="s">
        <v>41</v>
      </c>
      <c r="C44" s="18" t="s">
        <v>315</v>
      </c>
      <c r="D44" s="18" t="s">
        <v>316</v>
      </c>
      <c r="E44" s="18" t="s">
        <v>317</v>
      </c>
      <c r="F44" s="18" t="s">
        <v>318</v>
      </c>
      <c r="G44" s="18" t="s">
        <v>319</v>
      </c>
      <c r="H44" s="18" t="s">
        <v>320</v>
      </c>
      <c r="I44" s="18" t="s">
        <v>321</v>
      </c>
    </row>
    <row r="45" spans="3:9" ht="13.5" thickBot="1">
      <c r="C45" s="27">
        <f aca="true" t="shared" si="3" ref="C45:I45">SUM(C40,C20,C30,C9)</f>
        <v>82000</v>
      </c>
      <c r="D45" s="27">
        <f t="shared" si="3"/>
        <v>0</v>
      </c>
      <c r="E45" s="27">
        <f t="shared" si="3"/>
        <v>0</v>
      </c>
      <c r="F45" s="27">
        <f t="shared" si="3"/>
        <v>375</v>
      </c>
      <c r="G45" s="27">
        <f t="shared" si="3"/>
        <v>0</v>
      </c>
      <c r="H45" s="27">
        <f t="shared" si="3"/>
        <v>0</v>
      </c>
      <c r="I45" s="27">
        <f t="shared" si="3"/>
        <v>10000</v>
      </c>
    </row>
    <row r="46" ht="13.5" thickTop="1"/>
  </sheetData>
  <printOptions/>
  <pageMargins left="0.75" right="0.75" top="1" bottom="1" header="0.5" footer="0.5"/>
  <pageSetup horizontalDpi="600" verticalDpi="600" orientation="landscape" r:id="rId1"/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4" sqref="A4"/>
    </sheetView>
  </sheetViews>
  <sheetFormatPr defaultColWidth="9.33203125" defaultRowHeight="12.75"/>
  <cols>
    <col min="1" max="1" width="27.83203125" style="0" customWidth="1"/>
    <col min="2" max="2" width="8.33203125" style="0" bestFit="1" customWidth="1"/>
    <col min="3" max="3" width="10.33203125" style="0" bestFit="1" customWidth="1"/>
    <col min="4" max="5" width="11.5" style="0" bestFit="1" customWidth="1"/>
    <col min="6" max="6" width="12.66015625" style="0" bestFit="1" customWidth="1"/>
    <col min="7" max="8" width="14" style="0" bestFit="1" customWidth="1"/>
    <col min="9" max="9" width="14.33203125" style="0" bestFit="1" customWidth="1"/>
    <col min="10" max="10" width="10.16015625" style="0" customWidth="1"/>
    <col min="11" max="11" width="10.33203125" style="0" bestFit="1" customWidth="1"/>
    <col min="12" max="12" width="8" style="0" bestFit="1" customWidth="1"/>
    <col min="13" max="13" width="9.83203125" style="0" bestFit="1" customWidth="1"/>
  </cols>
  <sheetData>
    <row r="1" spans="1:13" ht="12.75">
      <c r="A1" s="11" t="s">
        <v>30</v>
      </c>
      <c r="B1" s="12"/>
      <c r="G1" s="12"/>
      <c r="H1" s="12"/>
      <c r="I1" s="12"/>
      <c r="J1" s="12"/>
      <c r="K1" s="12"/>
      <c r="L1" s="12"/>
      <c r="M1" s="14"/>
    </row>
    <row r="2" spans="1:13" ht="12.75">
      <c r="A2" s="11"/>
      <c r="B2" s="12"/>
      <c r="C2" s="12"/>
      <c r="D2" s="15"/>
      <c r="E2" s="15"/>
      <c r="F2" s="12"/>
      <c r="G2" s="12"/>
      <c r="H2" s="12"/>
      <c r="I2" s="12"/>
      <c r="J2" s="12"/>
      <c r="K2" s="12"/>
      <c r="L2" s="12"/>
      <c r="M2" s="14"/>
    </row>
    <row r="3" spans="1:13" ht="12.75">
      <c r="A3" s="16" t="s">
        <v>31</v>
      </c>
      <c r="B3" s="17" t="s">
        <v>32</v>
      </c>
      <c r="C3" s="12"/>
      <c r="D3" s="15"/>
      <c r="E3" s="15"/>
      <c r="F3" s="12"/>
      <c r="G3" s="12"/>
      <c r="H3" s="12"/>
      <c r="I3" s="12"/>
      <c r="J3" s="12"/>
      <c r="K3" s="12"/>
      <c r="L3" s="12"/>
      <c r="M3" s="14"/>
    </row>
    <row r="4" spans="1:13" ht="12.75">
      <c r="A4" s="16" t="s">
        <v>33</v>
      </c>
      <c r="B4" s="17">
        <v>98</v>
      </c>
      <c r="C4" s="12"/>
      <c r="D4" s="15"/>
      <c r="E4" s="15"/>
      <c r="F4" s="12"/>
      <c r="G4" s="12"/>
      <c r="H4" s="12"/>
      <c r="I4" s="12"/>
      <c r="J4" s="12"/>
      <c r="K4" s="12"/>
      <c r="L4" s="12"/>
      <c r="M4" s="14"/>
    </row>
    <row r="5" spans="3:13" ht="12.75">
      <c r="C5" s="12"/>
      <c r="D5" s="15"/>
      <c r="E5" s="15"/>
      <c r="F5" s="12"/>
      <c r="G5" s="12"/>
      <c r="H5" s="12"/>
      <c r="I5" s="12"/>
      <c r="J5" s="12"/>
      <c r="K5" s="12"/>
      <c r="L5" s="12"/>
      <c r="M5" s="14"/>
    </row>
    <row r="6" spans="1:14" ht="12.75">
      <c r="A6" s="11"/>
      <c r="B6" s="12"/>
      <c r="C6" s="18" t="s">
        <v>315</v>
      </c>
      <c r="D6" s="18" t="s">
        <v>316</v>
      </c>
      <c r="E6" s="18" t="s">
        <v>317</v>
      </c>
      <c r="F6" s="18" t="s">
        <v>318</v>
      </c>
      <c r="G6" s="18" t="s">
        <v>319</v>
      </c>
      <c r="H6" s="18" t="s">
        <v>320</v>
      </c>
      <c r="I6" s="18" t="s">
        <v>321</v>
      </c>
      <c r="J6" s="13"/>
      <c r="K6" s="12"/>
      <c r="L6" s="12"/>
      <c r="M6" s="12"/>
      <c r="N6" s="14"/>
    </row>
    <row r="7" spans="1:13" ht="12.75">
      <c r="A7" s="16" t="s">
        <v>21</v>
      </c>
      <c r="B7" s="19" t="s">
        <v>34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10000</v>
      </c>
      <c r="J7" s="12"/>
      <c r="K7" s="12"/>
      <c r="L7" s="12"/>
      <c r="M7" s="14"/>
    </row>
    <row r="8" spans="1:13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</row>
    <row r="9" spans="1:13" ht="13.5" thickBot="1">
      <c r="A9" s="11" t="s">
        <v>342</v>
      </c>
      <c r="B9" s="12"/>
      <c r="C9" s="21">
        <f>SUM(C7)</f>
        <v>0</v>
      </c>
      <c r="D9" s="21">
        <f aca="true" t="shared" si="0" ref="D9:I9">SUM(D7)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10000</v>
      </c>
      <c r="J9" s="12"/>
      <c r="K9" s="12"/>
      <c r="L9" s="12"/>
      <c r="M9" s="14"/>
    </row>
    <row r="10" spans="1:13" ht="13.5" thickTop="1">
      <c r="A10" s="11"/>
      <c r="B10" s="12"/>
      <c r="C10" s="12"/>
      <c r="D10" s="15"/>
      <c r="E10" s="15"/>
      <c r="F10" s="12"/>
      <c r="G10" s="12"/>
      <c r="H10" s="12"/>
      <c r="I10" s="12"/>
      <c r="J10" s="12"/>
      <c r="K10" s="12"/>
      <c r="L10" s="12"/>
      <c r="M10" s="14"/>
    </row>
    <row r="11" spans="1:13" ht="12.75">
      <c r="A11" s="22"/>
      <c r="B11" s="22"/>
      <c r="C11" s="22"/>
      <c r="D11" s="23"/>
      <c r="E11" s="23"/>
      <c r="F11" s="22"/>
      <c r="G11" s="22"/>
      <c r="H11" s="22"/>
      <c r="I11" s="22"/>
      <c r="J11" s="12"/>
      <c r="K11" s="12"/>
      <c r="L11" s="12"/>
      <c r="M11" s="14"/>
    </row>
    <row r="12" spans="1:13" s="19" customFormat="1" ht="12.75">
      <c r="A12" s="12"/>
      <c r="B12" s="12"/>
      <c r="C12" s="12"/>
      <c r="D12" s="15"/>
      <c r="E12" s="15"/>
      <c r="F12" s="12"/>
      <c r="G12" s="12"/>
      <c r="H12" s="12"/>
      <c r="I12" s="12"/>
      <c r="J12" s="12"/>
      <c r="K12" s="12"/>
      <c r="L12" s="12"/>
      <c r="M12" s="14"/>
    </row>
    <row r="13" spans="1:13" ht="12.75">
      <c r="A13" s="16" t="s">
        <v>31</v>
      </c>
      <c r="B13" s="17" t="s">
        <v>32</v>
      </c>
      <c r="C13" s="12"/>
      <c r="D13" s="15"/>
      <c r="E13" s="15"/>
      <c r="F13" s="12"/>
      <c r="G13" s="12"/>
      <c r="H13" s="12"/>
      <c r="I13" s="12"/>
      <c r="J13" s="12"/>
      <c r="K13" s="12"/>
      <c r="L13" s="12"/>
      <c r="M13" s="14"/>
    </row>
    <row r="14" spans="1:13" ht="12.75">
      <c r="A14" s="16" t="s">
        <v>33</v>
      </c>
      <c r="B14" s="17">
        <v>2</v>
      </c>
      <c r="C14" s="12"/>
      <c r="D14" s="15"/>
      <c r="E14" s="15"/>
      <c r="F14" s="12"/>
      <c r="G14" s="12"/>
      <c r="H14" s="12"/>
      <c r="I14" s="12"/>
      <c r="J14" s="12"/>
      <c r="K14" s="12"/>
      <c r="L14" s="12"/>
      <c r="M14" s="14"/>
    </row>
    <row r="15" spans="3:13" ht="12.75">
      <c r="C15" s="12"/>
      <c r="D15" s="15"/>
      <c r="E15" s="15"/>
      <c r="F15" s="12"/>
      <c r="G15" s="12"/>
      <c r="H15" s="12"/>
      <c r="I15" s="12"/>
      <c r="J15" s="12"/>
      <c r="K15" s="12"/>
      <c r="L15" s="12"/>
      <c r="M15" s="14"/>
    </row>
    <row r="16" spans="1:14" ht="12.75">
      <c r="A16" s="11"/>
      <c r="B16" s="12"/>
      <c r="C16" s="18" t="s">
        <v>315</v>
      </c>
      <c r="D16" s="18" t="s">
        <v>316</v>
      </c>
      <c r="E16" s="18" t="s">
        <v>317</v>
      </c>
      <c r="F16" s="18" t="s">
        <v>318</v>
      </c>
      <c r="G16" s="18" t="s">
        <v>319</v>
      </c>
      <c r="H16" s="18" t="s">
        <v>320</v>
      </c>
      <c r="I16" s="18" t="s">
        <v>321</v>
      </c>
      <c r="J16" s="13"/>
      <c r="K16" s="12"/>
      <c r="L16" s="12"/>
      <c r="M16" s="12"/>
      <c r="N16" s="14"/>
    </row>
    <row r="17" spans="1:14" ht="12.75">
      <c r="A17" s="16" t="s">
        <v>21</v>
      </c>
      <c r="B17" s="174" t="s">
        <v>15</v>
      </c>
      <c r="C17" s="20">
        <v>0</v>
      </c>
      <c r="D17" s="20">
        <v>1000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13"/>
      <c r="K17" s="12"/>
      <c r="L17" s="12"/>
      <c r="M17" s="12"/>
      <c r="N17" s="14"/>
    </row>
    <row r="18" spans="1:13" ht="12.75">
      <c r="A18" s="16"/>
      <c r="B18" s="19" t="s">
        <v>18</v>
      </c>
      <c r="C18" s="20">
        <v>0</v>
      </c>
      <c r="D18" s="20">
        <v>0</v>
      </c>
      <c r="E18" s="20">
        <v>0</v>
      </c>
      <c r="F18" s="20">
        <v>0</v>
      </c>
      <c r="G18" s="20">
        <v>350</v>
      </c>
      <c r="H18" s="20">
        <v>0</v>
      </c>
      <c r="I18" s="20">
        <v>0</v>
      </c>
      <c r="J18" s="12"/>
      <c r="K18" s="12"/>
      <c r="L18" s="12"/>
      <c r="M18" s="14"/>
    </row>
    <row r="19" spans="1:13" ht="12.75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4"/>
    </row>
    <row r="20" spans="1:13" ht="13.5" thickBot="1">
      <c r="A20" s="11" t="s">
        <v>344</v>
      </c>
      <c r="B20" s="12"/>
      <c r="C20" s="21">
        <f aca="true" t="shared" si="1" ref="C20:I20">SUM(C17:C19)</f>
        <v>0</v>
      </c>
      <c r="D20" s="21">
        <f t="shared" si="1"/>
        <v>1000</v>
      </c>
      <c r="E20" s="21">
        <f t="shared" si="1"/>
        <v>0</v>
      </c>
      <c r="F20" s="21">
        <f t="shared" si="1"/>
        <v>0</v>
      </c>
      <c r="G20" s="21">
        <f t="shared" si="1"/>
        <v>350</v>
      </c>
      <c r="H20" s="21">
        <f t="shared" si="1"/>
        <v>0</v>
      </c>
      <c r="I20" s="21">
        <f t="shared" si="1"/>
        <v>0</v>
      </c>
      <c r="J20" s="12"/>
      <c r="K20" s="12"/>
      <c r="L20" s="12"/>
      <c r="M20" s="14"/>
    </row>
    <row r="21" spans="1:13" ht="13.5" thickTop="1">
      <c r="A21" s="11"/>
      <c r="B21" s="12"/>
      <c r="C21" s="28"/>
      <c r="D21" s="28"/>
      <c r="E21" s="15"/>
      <c r="F21" s="12"/>
      <c r="G21" s="12"/>
      <c r="H21" s="12"/>
      <c r="I21" s="12"/>
      <c r="J21" s="12"/>
      <c r="K21" s="12"/>
      <c r="L21" s="12"/>
      <c r="M21" s="14"/>
    </row>
    <row r="22" spans="1:13" ht="12.75">
      <c r="A22" s="22"/>
      <c r="B22" s="22"/>
      <c r="C22" s="22"/>
      <c r="D22" s="23"/>
      <c r="E22" s="23"/>
      <c r="F22" s="22"/>
      <c r="G22" s="22"/>
      <c r="H22" s="22"/>
      <c r="I22" s="22"/>
      <c r="J22" s="12"/>
      <c r="K22" s="12"/>
      <c r="L22" s="12"/>
      <c r="M22" s="14"/>
    </row>
    <row r="23" spans="1:13" ht="12.75">
      <c r="A23" s="11"/>
      <c r="B23" s="12"/>
      <c r="C23" s="28"/>
      <c r="D23" s="28"/>
      <c r="E23" s="15"/>
      <c r="F23" s="12"/>
      <c r="G23" s="12"/>
      <c r="H23" s="12"/>
      <c r="I23" s="12"/>
      <c r="J23" s="12"/>
      <c r="K23" s="12"/>
      <c r="L23" s="12"/>
      <c r="M23" s="14"/>
    </row>
    <row r="24" spans="1:13" ht="12.75">
      <c r="A24" s="16" t="s">
        <v>31</v>
      </c>
      <c r="B24" s="17" t="s">
        <v>35</v>
      </c>
      <c r="C24" s="12"/>
      <c r="D24" s="15"/>
      <c r="E24" s="15"/>
      <c r="F24" s="12"/>
      <c r="G24" s="12"/>
      <c r="H24" s="12"/>
      <c r="I24" s="12"/>
      <c r="J24" s="12"/>
      <c r="K24" s="12"/>
      <c r="L24" s="12"/>
      <c r="M24" s="14"/>
    </row>
    <row r="25" spans="1:13" ht="12.75">
      <c r="A25" s="16" t="s">
        <v>33</v>
      </c>
      <c r="B25" s="17" t="s">
        <v>36</v>
      </c>
      <c r="C25" s="12"/>
      <c r="D25" s="15"/>
      <c r="E25" s="15"/>
      <c r="F25" s="12"/>
      <c r="G25" s="12"/>
      <c r="H25" s="12"/>
      <c r="I25" s="12"/>
      <c r="J25" s="12"/>
      <c r="K25" s="12"/>
      <c r="L25" s="12"/>
      <c r="M25" s="14"/>
    </row>
    <row r="26" spans="3:13" ht="12.75">
      <c r="C26" s="12"/>
      <c r="D26" s="15"/>
      <c r="E26" s="15"/>
      <c r="F26" s="12"/>
      <c r="G26" s="12"/>
      <c r="H26" s="12"/>
      <c r="I26" s="12"/>
      <c r="J26" s="12"/>
      <c r="K26" s="12"/>
      <c r="L26" s="12"/>
      <c r="M26" s="14"/>
    </row>
    <row r="27" spans="1:14" ht="12.75">
      <c r="A27" s="11"/>
      <c r="B27" s="12"/>
      <c r="C27" s="18" t="s">
        <v>315</v>
      </c>
      <c r="D27" s="18" t="s">
        <v>316</v>
      </c>
      <c r="E27" s="18" t="s">
        <v>317</v>
      </c>
      <c r="F27" s="18" t="s">
        <v>318</v>
      </c>
      <c r="G27" s="18" t="s">
        <v>319</v>
      </c>
      <c r="H27" s="18" t="s">
        <v>320</v>
      </c>
      <c r="I27" s="18" t="s">
        <v>321</v>
      </c>
      <c r="J27" s="13"/>
      <c r="K27" s="12"/>
      <c r="L27" s="12"/>
      <c r="M27" s="12"/>
      <c r="N27" s="14"/>
    </row>
    <row r="28" spans="1:13" ht="12.75">
      <c r="A28" s="16" t="s">
        <v>21</v>
      </c>
      <c r="B28" s="19" t="s">
        <v>29</v>
      </c>
      <c r="C28" s="20">
        <v>0</v>
      </c>
      <c r="D28" s="20">
        <v>0</v>
      </c>
      <c r="E28" s="20">
        <v>81000</v>
      </c>
      <c r="F28" s="20">
        <v>0</v>
      </c>
      <c r="G28" s="20">
        <v>0</v>
      </c>
      <c r="H28" s="20">
        <v>0</v>
      </c>
      <c r="I28" s="20">
        <v>0</v>
      </c>
      <c r="J28" s="12"/>
      <c r="K28" s="12"/>
      <c r="L28" s="12"/>
      <c r="M28" s="14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4"/>
    </row>
    <row r="30" spans="1:13" ht="13.5" thickBot="1">
      <c r="A30" s="11" t="s">
        <v>343</v>
      </c>
      <c r="B30" s="12"/>
      <c r="C30" s="21">
        <f>SUM(C28)</f>
        <v>0</v>
      </c>
      <c r="D30" s="21">
        <f aca="true" t="shared" si="2" ref="D30:I30">SUM(D28)</f>
        <v>0</v>
      </c>
      <c r="E30" s="21">
        <f t="shared" si="2"/>
        <v>81000</v>
      </c>
      <c r="F30" s="21">
        <f t="shared" si="2"/>
        <v>0</v>
      </c>
      <c r="G30" s="21">
        <f t="shared" si="2"/>
        <v>0</v>
      </c>
      <c r="H30" s="21">
        <f t="shared" si="2"/>
        <v>0</v>
      </c>
      <c r="I30" s="21">
        <f t="shared" si="2"/>
        <v>0</v>
      </c>
      <c r="J30" s="12"/>
      <c r="K30" s="12"/>
      <c r="L30" s="12"/>
      <c r="M30" s="14"/>
    </row>
    <row r="31" ht="13.5" thickTop="1"/>
    <row r="32" spans="1:9" ht="12.75">
      <c r="A32" s="22"/>
      <c r="B32" s="22"/>
      <c r="C32" s="22"/>
      <c r="D32" s="23"/>
      <c r="E32" s="23"/>
      <c r="F32" s="22"/>
      <c r="G32" s="22"/>
      <c r="H32" s="22"/>
      <c r="I32" s="22"/>
    </row>
    <row r="34" spans="1:13" ht="12.75">
      <c r="A34" s="16" t="s">
        <v>31</v>
      </c>
      <c r="B34" s="25" t="s">
        <v>37</v>
      </c>
      <c r="C34" s="12"/>
      <c r="D34" s="15"/>
      <c r="E34" s="15"/>
      <c r="F34" s="12"/>
      <c r="G34" s="12"/>
      <c r="H34" s="12"/>
      <c r="I34" s="12"/>
      <c r="J34" s="12"/>
      <c r="K34" s="12"/>
      <c r="L34" s="12"/>
      <c r="M34" s="14"/>
    </row>
    <row r="35" spans="1:13" ht="12.75">
      <c r="A35" s="16" t="s">
        <v>33</v>
      </c>
      <c r="B35" s="12"/>
      <c r="C35" s="12"/>
      <c r="D35" s="15"/>
      <c r="E35" s="15"/>
      <c r="F35" s="12"/>
      <c r="G35" s="12"/>
      <c r="H35" s="12"/>
      <c r="I35" s="12"/>
      <c r="J35" s="12"/>
      <c r="K35" s="12"/>
      <c r="L35" s="12"/>
      <c r="M35" s="14"/>
    </row>
    <row r="36" spans="1:13" ht="12.75">
      <c r="A36" s="16"/>
      <c r="B36" s="12"/>
      <c r="C36" s="12"/>
      <c r="D36" s="15"/>
      <c r="E36" s="15"/>
      <c r="F36" s="12"/>
      <c r="G36" s="12"/>
      <c r="H36" s="12"/>
      <c r="I36" s="12"/>
      <c r="J36" s="12"/>
      <c r="K36" s="12"/>
      <c r="L36" s="12"/>
      <c r="M36" s="14"/>
    </row>
    <row r="37" spans="1:14" ht="12.75">
      <c r="A37" s="16"/>
      <c r="B37" s="12"/>
      <c r="C37" s="18" t="s">
        <v>315</v>
      </c>
      <c r="D37" s="18" t="s">
        <v>316</v>
      </c>
      <c r="E37" s="18" t="s">
        <v>317</v>
      </c>
      <c r="F37" s="18" t="s">
        <v>318</v>
      </c>
      <c r="G37" s="18" t="s">
        <v>319</v>
      </c>
      <c r="H37" s="18" t="s">
        <v>320</v>
      </c>
      <c r="I37" s="18" t="s">
        <v>321</v>
      </c>
      <c r="J37" s="13"/>
      <c r="K37" s="12"/>
      <c r="L37" s="12"/>
      <c r="M37" s="12"/>
      <c r="N37" s="14"/>
    </row>
    <row r="38" spans="1:13" ht="12.75">
      <c r="A38" s="16" t="s">
        <v>21</v>
      </c>
      <c r="B38" s="19" t="s">
        <v>18</v>
      </c>
      <c r="C38" s="20">
        <v>0</v>
      </c>
      <c r="D38" s="20">
        <v>0</v>
      </c>
      <c r="E38" s="20">
        <v>0</v>
      </c>
      <c r="F38" s="20">
        <v>0</v>
      </c>
      <c r="G38" s="20">
        <v>25</v>
      </c>
      <c r="H38" s="20">
        <v>0</v>
      </c>
      <c r="I38" s="20">
        <v>0</v>
      </c>
      <c r="J38" s="12"/>
      <c r="K38" s="12"/>
      <c r="L38" s="12"/>
      <c r="M38" s="14"/>
    </row>
    <row r="39" spans="1:13" ht="12.75">
      <c r="A39" s="11"/>
      <c r="B39" s="12"/>
      <c r="C39" s="12"/>
      <c r="D39" s="12"/>
      <c r="E39" s="12"/>
      <c r="G39" s="12"/>
      <c r="H39" s="12"/>
      <c r="I39" s="12"/>
      <c r="J39" s="12"/>
      <c r="K39" s="12"/>
      <c r="L39" s="12"/>
      <c r="M39" s="14"/>
    </row>
    <row r="40" spans="1:13" ht="13.5" thickBot="1">
      <c r="A40" s="11" t="s">
        <v>38</v>
      </c>
      <c r="B40" s="12"/>
      <c r="C40" s="21">
        <f>SUM(C38:C38)</f>
        <v>0</v>
      </c>
      <c r="D40" s="21">
        <f>SUM(D38:D38)</f>
        <v>0</v>
      </c>
      <c r="E40" s="21">
        <f>SUM(E38:E38)</f>
        <v>0</v>
      </c>
      <c r="F40" s="21">
        <f>SUM(F38)</f>
        <v>0</v>
      </c>
      <c r="G40" s="21">
        <f>SUM(G38)</f>
        <v>25</v>
      </c>
      <c r="H40" s="21">
        <f>SUM(H38)</f>
        <v>0</v>
      </c>
      <c r="I40" s="21">
        <f>SUM(I38)</f>
        <v>0</v>
      </c>
      <c r="J40" s="12"/>
      <c r="K40" s="12"/>
      <c r="L40" s="12"/>
      <c r="M40" s="14"/>
    </row>
    <row r="41" ht="13.5" thickTop="1"/>
    <row r="42" spans="1:9" ht="12.75">
      <c r="A42" s="22"/>
      <c r="B42" s="22"/>
      <c r="C42" s="22"/>
      <c r="D42" s="23"/>
      <c r="E42" s="23"/>
      <c r="F42" s="22"/>
      <c r="G42" s="22"/>
      <c r="H42" s="22"/>
      <c r="I42" s="22"/>
    </row>
    <row r="44" spans="1:9" ht="12.75">
      <c r="A44" s="11" t="s">
        <v>41</v>
      </c>
      <c r="C44" s="18" t="s">
        <v>315</v>
      </c>
      <c r="D44" s="18" t="s">
        <v>316</v>
      </c>
      <c r="E44" s="18" t="s">
        <v>317</v>
      </c>
      <c r="F44" s="18" t="s">
        <v>318</v>
      </c>
      <c r="G44" s="18" t="s">
        <v>319</v>
      </c>
      <c r="H44" s="18" t="s">
        <v>320</v>
      </c>
      <c r="I44" s="18" t="s">
        <v>321</v>
      </c>
    </row>
    <row r="45" spans="3:9" ht="13.5" thickBot="1">
      <c r="C45" s="27">
        <f aca="true" t="shared" si="3" ref="C45:I45">SUM(C40,C30,C20,C9)</f>
        <v>0</v>
      </c>
      <c r="D45" s="27">
        <f t="shared" si="3"/>
        <v>1000</v>
      </c>
      <c r="E45" s="27">
        <f t="shared" si="3"/>
        <v>81000</v>
      </c>
      <c r="F45" s="27">
        <f t="shared" si="3"/>
        <v>0</v>
      </c>
      <c r="G45" s="27">
        <f t="shared" si="3"/>
        <v>375</v>
      </c>
      <c r="H45" s="27">
        <f t="shared" si="3"/>
        <v>0</v>
      </c>
      <c r="I45" s="27">
        <f t="shared" si="3"/>
        <v>10000</v>
      </c>
    </row>
    <row r="46" ht="13.5" thickTop="1"/>
  </sheetData>
  <printOptions/>
  <pageMargins left="0.75" right="0.75" top="1" bottom="1" header="0.5" footer="0.5"/>
  <pageSetup horizontalDpi="600" verticalDpi="600" orientation="landscape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selection activeCell="A2" sqref="A2"/>
    </sheetView>
  </sheetViews>
  <sheetFormatPr defaultColWidth="9.33203125" defaultRowHeight="12.75"/>
  <cols>
    <col min="1" max="1" width="27.5" style="0" customWidth="1"/>
    <col min="2" max="2" width="8.33203125" style="0" bestFit="1" customWidth="1"/>
    <col min="3" max="3" width="10.33203125" style="0" bestFit="1" customWidth="1"/>
    <col min="4" max="5" width="11.5" style="0" bestFit="1" customWidth="1"/>
    <col min="6" max="6" width="12.66015625" style="0" bestFit="1" customWidth="1"/>
    <col min="7" max="8" width="14" style="0" bestFit="1" customWidth="1"/>
    <col min="9" max="9" width="14.33203125" style="0" bestFit="1" customWidth="1"/>
    <col min="10" max="10" width="20.83203125" style="0" bestFit="1" customWidth="1"/>
    <col min="11" max="11" width="10.33203125" style="0" bestFit="1" customWidth="1"/>
    <col min="12" max="12" width="8" style="0" bestFit="1" customWidth="1"/>
    <col min="13" max="13" width="9.83203125" style="0" bestFit="1" customWidth="1"/>
  </cols>
  <sheetData>
    <row r="1" spans="1:13" ht="12.75">
      <c r="A1" s="11" t="s">
        <v>30</v>
      </c>
      <c r="B1" s="12"/>
      <c r="G1" s="12"/>
      <c r="H1" s="12"/>
      <c r="I1" s="12"/>
      <c r="J1" s="12"/>
      <c r="K1" s="12"/>
      <c r="L1" s="12"/>
      <c r="M1" s="14"/>
    </row>
    <row r="2" spans="1:13" ht="12.75">
      <c r="A2" s="11"/>
      <c r="B2" s="12"/>
      <c r="C2" s="12"/>
      <c r="D2" s="15"/>
      <c r="E2" s="15"/>
      <c r="F2" s="12"/>
      <c r="G2" s="12"/>
      <c r="H2" s="12"/>
      <c r="I2" s="12"/>
      <c r="J2" s="12"/>
      <c r="K2" s="12"/>
      <c r="L2" s="12"/>
      <c r="M2" s="14"/>
    </row>
    <row r="3" spans="1:13" ht="12.75">
      <c r="A3" s="16" t="s">
        <v>31</v>
      </c>
      <c r="B3" s="17" t="s">
        <v>32</v>
      </c>
      <c r="C3" s="12"/>
      <c r="D3" s="15"/>
      <c r="E3" s="15"/>
      <c r="F3" s="12"/>
      <c r="G3" s="12"/>
      <c r="H3" s="12"/>
      <c r="I3" s="12"/>
      <c r="J3" s="12"/>
      <c r="K3" s="12"/>
      <c r="L3" s="12"/>
      <c r="M3" s="14"/>
    </row>
    <row r="4" spans="1:13" ht="12.75">
      <c r="A4" s="16" t="s">
        <v>33</v>
      </c>
      <c r="B4" s="17">
        <v>98</v>
      </c>
      <c r="C4" s="12"/>
      <c r="D4" s="15"/>
      <c r="E4" s="15"/>
      <c r="F4" s="12"/>
      <c r="G4" s="12"/>
      <c r="H4" s="12"/>
      <c r="I4" s="12"/>
      <c r="J4" s="12"/>
      <c r="K4" s="12"/>
      <c r="L4" s="12"/>
      <c r="M4" s="14"/>
    </row>
    <row r="5" spans="3:13" ht="12.75">
      <c r="C5" s="12"/>
      <c r="D5" s="15"/>
      <c r="E5" s="15"/>
      <c r="F5" s="12"/>
      <c r="G5" s="12"/>
      <c r="H5" s="12"/>
      <c r="I5" s="12"/>
      <c r="J5" s="12"/>
      <c r="K5" s="12"/>
      <c r="L5" s="12"/>
      <c r="M5" s="14"/>
    </row>
    <row r="6" spans="1:14" ht="12.75">
      <c r="A6" s="11"/>
      <c r="B6" s="12"/>
      <c r="C6" s="18" t="s">
        <v>315</v>
      </c>
      <c r="D6" s="18" t="s">
        <v>316</v>
      </c>
      <c r="E6" s="18" t="s">
        <v>317</v>
      </c>
      <c r="F6" s="18" t="s">
        <v>318</v>
      </c>
      <c r="G6" s="18" t="s">
        <v>319</v>
      </c>
      <c r="H6" s="18" t="s">
        <v>320</v>
      </c>
      <c r="I6" s="18" t="s">
        <v>321</v>
      </c>
      <c r="J6" s="13"/>
      <c r="K6" s="12"/>
      <c r="L6" s="12"/>
      <c r="M6" s="12"/>
      <c r="N6" s="14"/>
    </row>
    <row r="7" spans="1:13" ht="12.75">
      <c r="A7" s="16" t="s">
        <v>21</v>
      </c>
      <c r="B7" s="19" t="s">
        <v>34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10000</v>
      </c>
      <c r="J7" s="12"/>
      <c r="K7" s="12"/>
      <c r="L7" s="12"/>
      <c r="M7" s="14"/>
    </row>
    <row r="8" spans="1:13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4"/>
    </row>
    <row r="9" spans="1:13" ht="13.5" thickBot="1">
      <c r="A9" s="11" t="s">
        <v>342</v>
      </c>
      <c r="B9" s="12"/>
      <c r="C9" s="21">
        <f>SUM(C7)</f>
        <v>0</v>
      </c>
      <c r="D9" s="21">
        <f aca="true" t="shared" si="0" ref="D9:I9">SUM(D7)</f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10000</v>
      </c>
      <c r="J9" s="12"/>
      <c r="K9" s="12"/>
      <c r="L9" s="12"/>
      <c r="M9" s="14"/>
    </row>
    <row r="10" spans="1:13" ht="13.5" thickTop="1">
      <c r="A10" s="11"/>
      <c r="B10" s="12"/>
      <c r="C10" s="12"/>
      <c r="D10" s="15"/>
      <c r="E10" s="15"/>
      <c r="F10" s="12"/>
      <c r="G10" s="12"/>
      <c r="H10" s="12"/>
      <c r="I10" s="12"/>
      <c r="J10" s="12"/>
      <c r="K10" s="12"/>
      <c r="L10" s="12"/>
      <c r="M10" s="14"/>
    </row>
    <row r="11" spans="1:13" ht="12.75">
      <c r="A11" s="22"/>
      <c r="B11" s="22"/>
      <c r="C11" s="22"/>
      <c r="D11" s="23"/>
      <c r="E11" s="23"/>
      <c r="F11" s="22"/>
      <c r="G11" s="22"/>
      <c r="H11" s="22"/>
      <c r="I11" s="22"/>
      <c r="J11" s="12"/>
      <c r="K11" s="12"/>
      <c r="L11" s="12"/>
      <c r="M11" s="14"/>
    </row>
    <row r="12" spans="1:13" s="19" customFormat="1" ht="12.75">
      <c r="A12" s="12"/>
      <c r="B12" s="12"/>
      <c r="C12" s="12"/>
      <c r="D12" s="15"/>
      <c r="E12" s="15"/>
      <c r="F12" s="12"/>
      <c r="G12" s="12"/>
      <c r="H12" s="12"/>
      <c r="I12" s="12"/>
      <c r="J12" s="12"/>
      <c r="K12" s="12"/>
      <c r="L12" s="12"/>
      <c r="M12" s="14"/>
    </row>
    <row r="13" spans="1:13" ht="12.75">
      <c r="A13" s="16" t="s">
        <v>31</v>
      </c>
      <c r="B13" s="17" t="s">
        <v>32</v>
      </c>
      <c r="C13" s="12"/>
      <c r="D13" s="15"/>
      <c r="E13" s="15"/>
      <c r="F13" s="12"/>
      <c r="G13" s="12"/>
      <c r="H13" s="12"/>
      <c r="I13" s="12"/>
      <c r="J13" s="12"/>
      <c r="K13" s="12"/>
      <c r="L13" s="12"/>
      <c r="M13" s="14"/>
    </row>
    <row r="14" spans="1:13" ht="12.75">
      <c r="A14" s="16" t="s">
        <v>33</v>
      </c>
      <c r="B14" s="17">
        <v>2</v>
      </c>
      <c r="C14" s="12"/>
      <c r="D14" s="15"/>
      <c r="E14" s="15"/>
      <c r="F14" s="12"/>
      <c r="G14" s="12"/>
      <c r="H14" s="12"/>
      <c r="I14" s="12"/>
      <c r="J14" s="12"/>
      <c r="K14" s="12"/>
      <c r="L14" s="12"/>
      <c r="M14" s="14"/>
    </row>
    <row r="15" spans="3:13" ht="12.75">
      <c r="C15" s="12"/>
      <c r="D15" s="15"/>
      <c r="E15" s="15"/>
      <c r="F15" s="12"/>
      <c r="G15" s="12"/>
      <c r="H15" s="12"/>
      <c r="I15" s="12"/>
      <c r="J15" s="12"/>
      <c r="K15" s="12"/>
      <c r="L15" s="12"/>
      <c r="M15" s="14"/>
    </row>
    <row r="16" spans="1:14" ht="12.75">
      <c r="A16" s="11"/>
      <c r="B16" s="12"/>
      <c r="C16" s="18" t="s">
        <v>315</v>
      </c>
      <c r="D16" s="18" t="s">
        <v>316</v>
      </c>
      <c r="E16" s="18" t="s">
        <v>317</v>
      </c>
      <c r="F16" s="18" t="s">
        <v>318</v>
      </c>
      <c r="G16" s="18" t="s">
        <v>319</v>
      </c>
      <c r="H16" s="18" t="s">
        <v>320</v>
      </c>
      <c r="I16" s="18" t="s">
        <v>321</v>
      </c>
      <c r="J16" s="13"/>
      <c r="K16" s="12"/>
      <c r="L16" s="12"/>
      <c r="M16" s="12"/>
      <c r="N16" s="14"/>
    </row>
    <row r="17" spans="1:14" ht="12.75">
      <c r="A17" s="16" t="s">
        <v>21</v>
      </c>
      <c r="B17" s="174" t="s">
        <v>15</v>
      </c>
      <c r="C17" s="20">
        <v>0</v>
      </c>
      <c r="D17" s="20">
        <v>0</v>
      </c>
      <c r="E17" s="20">
        <v>1000</v>
      </c>
      <c r="F17" s="20">
        <v>0</v>
      </c>
      <c r="G17" s="20">
        <v>0</v>
      </c>
      <c r="H17" s="20">
        <v>0</v>
      </c>
      <c r="I17" s="20">
        <v>0</v>
      </c>
      <c r="J17" s="13"/>
      <c r="K17" s="12"/>
      <c r="L17" s="12"/>
      <c r="M17" s="12"/>
      <c r="N17" s="14"/>
    </row>
    <row r="18" spans="1:14" ht="12.75">
      <c r="A18" s="16"/>
      <c r="B18" s="19" t="s">
        <v>18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350</v>
      </c>
      <c r="I18" s="20">
        <v>0</v>
      </c>
      <c r="J18" s="13"/>
      <c r="K18" s="12"/>
      <c r="L18" s="12"/>
      <c r="M18" s="12"/>
      <c r="N18" s="14"/>
    </row>
    <row r="19" spans="1:14" ht="12.75">
      <c r="A19" s="11"/>
      <c r="B19" s="12"/>
      <c r="C19" s="12"/>
      <c r="D19" s="12"/>
      <c r="E19" s="12"/>
      <c r="F19" s="12"/>
      <c r="G19" s="12"/>
      <c r="H19" s="12"/>
      <c r="I19" s="12"/>
      <c r="J19" s="13"/>
      <c r="K19" s="12"/>
      <c r="L19" s="12"/>
      <c r="M19" s="12"/>
      <c r="N19" s="14"/>
    </row>
    <row r="20" spans="1:14" ht="13.5" thickBot="1">
      <c r="A20" s="11" t="s">
        <v>344</v>
      </c>
      <c r="B20" s="12"/>
      <c r="C20" s="21">
        <f aca="true" t="shared" si="1" ref="C20:I20">SUM(C17:C19)</f>
        <v>0</v>
      </c>
      <c r="D20" s="21">
        <f t="shared" si="1"/>
        <v>0</v>
      </c>
      <c r="E20" s="21">
        <f t="shared" si="1"/>
        <v>1000</v>
      </c>
      <c r="F20" s="21">
        <f t="shared" si="1"/>
        <v>0</v>
      </c>
      <c r="G20" s="21">
        <f t="shared" si="1"/>
        <v>0</v>
      </c>
      <c r="H20" s="21">
        <f t="shared" si="1"/>
        <v>350</v>
      </c>
      <c r="I20" s="21">
        <f t="shared" si="1"/>
        <v>0</v>
      </c>
      <c r="J20" s="13"/>
      <c r="K20" s="12"/>
      <c r="L20" s="12"/>
      <c r="M20" s="12"/>
      <c r="N20" s="14"/>
    </row>
    <row r="21" spans="1:13" ht="13.5" thickTop="1">
      <c r="A21" s="11"/>
      <c r="B21" s="12"/>
      <c r="C21" s="28"/>
      <c r="D21" s="28"/>
      <c r="E21" s="15"/>
      <c r="F21" s="12"/>
      <c r="G21" s="12"/>
      <c r="H21" s="12"/>
      <c r="I21" s="12"/>
      <c r="J21" s="12"/>
      <c r="K21" s="12"/>
      <c r="L21" s="12"/>
      <c r="M21" s="14"/>
    </row>
    <row r="22" spans="1:13" ht="12.75">
      <c r="A22" s="22"/>
      <c r="B22" s="22"/>
      <c r="C22" s="22"/>
      <c r="D22" s="23"/>
      <c r="E22" s="23"/>
      <c r="F22" s="22"/>
      <c r="G22" s="22"/>
      <c r="H22" s="22"/>
      <c r="I22" s="22"/>
      <c r="J22" s="12"/>
      <c r="K22" s="12"/>
      <c r="L22" s="12"/>
      <c r="M22" s="14"/>
    </row>
    <row r="23" spans="1:13" ht="12.75">
      <c r="A23" s="11"/>
      <c r="B23" s="12"/>
      <c r="C23" s="28"/>
      <c r="D23" s="28"/>
      <c r="E23" s="15"/>
      <c r="F23" s="12"/>
      <c r="G23" s="12"/>
      <c r="H23" s="12"/>
      <c r="I23" s="12"/>
      <c r="J23" s="12"/>
      <c r="K23" s="12"/>
      <c r="L23" s="12"/>
      <c r="M23" s="14"/>
    </row>
    <row r="24" spans="1:13" ht="12.75">
      <c r="A24" s="16" t="s">
        <v>31</v>
      </c>
      <c r="B24" s="17" t="s">
        <v>35</v>
      </c>
      <c r="C24" s="12"/>
      <c r="D24" s="15"/>
      <c r="E24" s="15"/>
      <c r="F24" s="12"/>
      <c r="G24" s="12"/>
      <c r="H24" s="12"/>
      <c r="I24" s="12"/>
      <c r="J24" s="12"/>
      <c r="K24" s="12"/>
      <c r="L24" s="12"/>
      <c r="M24" s="14"/>
    </row>
    <row r="25" spans="1:13" ht="12.75">
      <c r="A25" s="16" t="s">
        <v>33</v>
      </c>
      <c r="B25" s="17" t="s">
        <v>36</v>
      </c>
      <c r="C25" s="12"/>
      <c r="D25" s="15"/>
      <c r="E25" s="15"/>
      <c r="F25" s="12"/>
      <c r="G25" s="12"/>
      <c r="H25" s="12"/>
      <c r="I25" s="12"/>
      <c r="J25" s="12"/>
      <c r="K25" s="12"/>
      <c r="L25" s="12"/>
      <c r="M25" s="14"/>
    </row>
    <row r="26" spans="3:13" ht="12.75">
      <c r="C26" s="12"/>
      <c r="D26" s="15"/>
      <c r="E26" s="15"/>
      <c r="F26" s="12"/>
      <c r="G26" s="12"/>
      <c r="H26" s="12"/>
      <c r="I26" s="12"/>
      <c r="J26" s="12"/>
      <c r="K26" s="12"/>
      <c r="L26" s="12"/>
      <c r="M26" s="14"/>
    </row>
    <row r="27" spans="1:14" ht="12.75">
      <c r="A27" s="11"/>
      <c r="B27" s="12"/>
      <c r="C27" s="18" t="s">
        <v>315</v>
      </c>
      <c r="D27" s="18" t="s">
        <v>316</v>
      </c>
      <c r="E27" s="18" t="s">
        <v>317</v>
      </c>
      <c r="F27" s="18" t="s">
        <v>318</v>
      </c>
      <c r="G27" s="18" t="s">
        <v>319</v>
      </c>
      <c r="H27" s="18" t="s">
        <v>320</v>
      </c>
      <c r="I27" s="18" t="s">
        <v>321</v>
      </c>
      <c r="J27" s="13"/>
      <c r="K27" s="12"/>
      <c r="L27" s="12"/>
      <c r="M27" s="12"/>
      <c r="N27" s="14"/>
    </row>
    <row r="28" spans="1:13" ht="12.75">
      <c r="A28" s="16" t="s">
        <v>21</v>
      </c>
      <c r="B28" s="19" t="s">
        <v>29</v>
      </c>
      <c r="C28" s="20">
        <v>0</v>
      </c>
      <c r="D28" s="20">
        <v>0</v>
      </c>
      <c r="E28" s="20">
        <v>0</v>
      </c>
      <c r="F28" s="20">
        <v>81000</v>
      </c>
      <c r="G28" s="20">
        <v>0</v>
      </c>
      <c r="H28" s="20">
        <v>0</v>
      </c>
      <c r="I28" s="20">
        <v>0</v>
      </c>
      <c r="J28" s="12"/>
      <c r="K28" s="12"/>
      <c r="L28" s="12"/>
      <c r="M28" s="14"/>
    </row>
    <row r="29" spans="1:13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4"/>
    </row>
    <row r="30" spans="1:13" ht="13.5" thickBot="1">
      <c r="A30" s="11" t="s">
        <v>343</v>
      </c>
      <c r="B30" s="12"/>
      <c r="C30" s="21">
        <f>SUM(C28)</f>
        <v>0</v>
      </c>
      <c r="D30" s="21">
        <f aca="true" t="shared" si="2" ref="D30:I30">SUM(D28)</f>
        <v>0</v>
      </c>
      <c r="E30" s="21">
        <f t="shared" si="2"/>
        <v>0</v>
      </c>
      <c r="F30" s="21">
        <f t="shared" si="2"/>
        <v>81000</v>
      </c>
      <c r="G30" s="21">
        <f t="shared" si="2"/>
        <v>0</v>
      </c>
      <c r="H30" s="21">
        <f t="shared" si="2"/>
        <v>0</v>
      </c>
      <c r="I30" s="21">
        <f t="shared" si="2"/>
        <v>0</v>
      </c>
      <c r="J30" s="12"/>
      <c r="K30" s="12"/>
      <c r="L30" s="12"/>
      <c r="M30" s="14"/>
    </row>
    <row r="31" ht="13.5" thickTop="1"/>
    <row r="32" spans="1:9" ht="12.75">
      <c r="A32" s="22"/>
      <c r="B32" s="22"/>
      <c r="C32" s="22"/>
      <c r="D32" s="23"/>
      <c r="E32" s="23"/>
      <c r="F32" s="22"/>
      <c r="G32" s="22"/>
      <c r="H32" s="22"/>
      <c r="I32" s="22"/>
    </row>
    <row r="34" spans="1:13" ht="12.75">
      <c r="A34" s="16" t="s">
        <v>31</v>
      </c>
      <c r="B34" s="25" t="s">
        <v>37</v>
      </c>
      <c r="C34" s="12"/>
      <c r="D34" s="15"/>
      <c r="E34" s="15"/>
      <c r="F34" s="12"/>
      <c r="G34" s="12"/>
      <c r="H34" s="12"/>
      <c r="I34" s="12"/>
      <c r="J34" s="12"/>
      <c r="K34" s="12"/>
      <c r="L34" s="12"/>
      <c r="M34" s="14"/>
    </row>
    <row r="35" spans="1:13" ht="12.75">
      <c r="A35" s="16" t="s">
        <v>33</v>
      </c>
      <c r="B35" s="12"/>
      <c r="C35" s="12"/>
      <c r="D35" s="15"/>
      <c r="E35" s="15"/>
      <c r="F35" s="12"/>
      <c r="G35" s="12"/>
      <c r="H35" s="12"/>
      <c r="I35" s="12"/>
      <c r="J35" s="12"/>
      <c r="K35" s="12"/>
      <c r="L35" s="12"/>
      <c r="M35" s="14"/>
    </row>
    <row r="36" spans="1:13" ht="12.75">
      <c r="A36" s="16"/>
      <c r="B36" s="12"/>
      <c r="C36" s="12"/>
      <c r="D36" s="15"/>
      <c r="E36" s="15"/>
      <c r="F36" s="12"/>
      <c r="G36" s="12"/>
      <c r="H36" s="12"/>
      <c r="I36" s="12"/>
      <c r="J36" s="12"/>
      <c r="K36" s="12"/>
      <c r="L36" s="12"/>
      <c r="M36" s="14"/>
    </row>
    <row r="37" spans="1:14" ht="12.75">
      <c r="A37" s="16"/>
      <c r="B37" s="12"/>
      <c r="C37" s="18" t="s">
        <v>315</v>
      </c>
      <c r="D37" s="18" t="s">
        <v>316</v>
      </c>
      <c r="E37" s="18" t="s">
        <v>317</v>
      </c>
      <c r="F37" s="18" t="s">
        <v>318</v>
      </c>
      <c r="G37" s="18" t="s">
        <v>319</v>
      </c>
      <c r="H37" s="18" t="s">
        <v>320</v>
      </c>
      <c r="I37" s="18" t="s">
        <v>321</v>
      </c>
      <c r="J37" s="13"/>
      <c r="K37" s="12"/>
      <c r="L37" s="12"/>
      <c r="M37" s="12"/>
      <c r="N37" s="14"/>
    </row>
    <row r="38" spans="1:13" ht="12.75">
      <c r="A38" s="16" t="s">
        <v>21</v>
      </c>
      <c r="B38" s="19" t="s">
        <v>18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25</v>
      </c>
      <c r="I38" s="20">
        <v>0</v>
      </c>
      <c r="J38" s="12"/>
      <c r="K38" s="12"/>
      <c r="L38" s="12"/>
      <c r="M38" s="14"/>
    </row>
    <row r="39" spans="1:13" ht="12.75">
      <c r="A39" s="11"/>
      <c r="B39" s="12"/>
      <c r="C39" s="12"/>
      <c r="D39" s="12"/>
      <c r="E39" s="12"/>
      <c r="G39" s="12"/>
      <c r="H39" s="12"/>
      <c r="I39" s="12"/>
      <c r="J39" s="12"/>
      <c r="K39" s="12"/>
      <c r="L39" s="12"/>
      <c r="M39" s="14"/>
    </row>
    <row r="40" spans="1:13" ht="13.5" thickBot="1">
      <c r="A40" s="11" t="s">
        <v>38</v>
      </c>
      <c r="B40" s="12"/>
      <c r="C40" s="21">
        <f>SUM(C38:C38)</f>
        <v>0</v>
      </c>
      <c r="D40" s="21">
        <f>SUM(D38:D38)</f>
        <v>0</v>
      </c>
      <c r="E40" s="21">
        <f>SUM(E38:E38)</f>
        <v>0</v>
      </c>
      <c r="F40" s="21">
        <f>SUM(F38)</f>
        <v>0</v>
      </c>
      <c r="G40" s="21">
        <f>SUM(G38)</f>
        <v>0</v>
      </c>
      <c r="H40" s="21">
        <f>SUM(H38)</f>
        <v>25</v>
      </c>
      <c r="I40" s="21">
        <f>SUM(I38)</f>
        <v>0</v>
      </c>
      <c r="J40" s="12"/>
      <c r="K40" s="12"/>
      <c r="L40" s="12"/>
      <c r="M40" s="14"/>
    </row>
    <row r="41" ht="13.5" thickTop="1"/>
    <row r="42" spans="1:9" ht="12.75">
      <c r="A42" s="22"/>
      <c r="B42" s="22"/>
      <c r="C42" s="22"/>
      <c r="D42" s="23"/>
      <c r="E42" s="23"/>
      <c r="F42" s="22"/>
      <c r="G42" s="22"/>
      <c r="H42" s="22"/>
      <c r="I42" s="22"/>
    </row>
    <row r="44" spans="1:9" ht="12.75">
      <c r="A44" s="11" t="s">
        <v>41</v>
      </c>
      <c r="C44" s="18" t="s">
        <v>315</v>
      </c>
      <c r="D44" s="18" t="s">
        <v>316</v>
      </c>
      <c r="E44" s="18" t="s">
        <v>317</v>
      </c>
      <c r="F44" s="18" t="s">
        <v>318</v>
      </c>
      <c r="G44" s="18" t="s">
        <v>319</v>
      </c>
      <c r="H44" s="18" t="s">
        <v>320</v>
      </c>
      <c r="I44" s="18" t="s">
        <v>321</v>
      </c>
    </row>
    <row r="45" spans="3:9" ht="13.5" thickBot="1">
      <c r="C45" s="27">
        <f aca="true" t="shared" si="3" ref="C45:I45">SUM(C40,C30,C20,C9)</f>
        <v>0</v>
      </c>
      <c r="D45" s="27">
        <f t="shared" si="3"/>
        <v>0</v>
      </c>
      <c r="E45" s="27">
        <f t="shared" si="3"/>
        <v>1000</v>
      </c>
      <c r="F45" s="27">
        <f t="shared" si="3"/>
        <v>81000</v>
      </c>
      <c r="G45" s="27">
        <f t="shared" si="3"/>
        <v>0</v>
      </c>
      <c r="H45" s="27">
        <f t="shared" si="3"/>
        <v>375</v>
      </c>
      <c r="I45" s="27">
        <f t="shared" si="3"/>
        <v>10000</v>
      </c>
    </row>
    <row r="46" ht="13.5" thickTop="1"/>
  </sheetData>
  <printOptions/>
  <pageMargins left="0.75" right="0.75" top="1" bottom="1" header="0.5" footer="0.5"/>
  <pageSetup horizontalDpi="600" verticalDpi="600" orientation="landscape" r:id="rId1"/>
  <rowBreaks count="1" manualBreakCount="1">
    <brk id="3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9.33203125" defaultRowHeight="12.75"/>
  <cols>
    <col min="1" max="1" width="7" style="29" bestFit="1" customWidth="1"/>
    <col min="2" max="2" width="14.5" style="30" customWidth="1"/>
    <col min="3" max="3" width="9.5" style="29" bestFit="1" customWidth="1"/>
    <col min="4" max="4" width="6.33203125" style="29" bestFit="1" customWidth="1"/>
    <col min="5" max="5" width="32.16015625" style="29" customWidth="1"/>
    <col min="6" max="6" width="16.33203125" style="29" bestFit="1" customWidth="1"/>
    <col min="7" max="7" width="50.33203125" style="30" customWidth="1"/>
    <col min="8" max="8" width="37.66015625" style="30" customWidth="1"/>
    <col min="9" max="9" width="16.33203125" style="44" bestFit="1" customWidth="1"/>
  </cols>
  <sheetData>
    <row r="1" spans="3:9" ht="18.75">
      <c r="C1" s="31" t="s">
        <v>42</v>
      </c>
      <c r="I1" s="32"/>
    </row>
    <row r="2" spans="5:9" ht="12.75">
      <c r="E2" s="33"/>
      <c r="F2" s="33"/>
      <c r="G2" s="34"/>
      <c r="I2" s="32"/>
    </row>
    <row r="3" spans="5:9" ht="12.75">
      <c r="E3" s="257"/>
      <c r="F3" s="258"/>
      <c r="G3" s="34"/>
      <c r="I3" s="32"/>
    </row>
    <row r="4" spans="1:5" s="38" customFormat="1" ht="25.5">
      <c r="A4" s="1" t="s">
        <v>43</v>
      </c>
      <c r="B4" s="36" t="s">
        <v>44</v>
      </c>
      <c r="C4" s="1" t="s">
        <v>45</v>
      </c>
      <c r="D4" s="1" t="s">
        <v>46</v>
      </c>
      <c r="E4" s="37" t="s">
        <v>47</v>
      </c>
    </row>
    <row r="5" spans="1:5" s="11" customFormat="1" ht="12.75">
      <c r="A5" s="39">
        <v>1</v>
      </c>
      <c r="B5" s="40" t="s">
        <v>48</v>
      </c>
      <c r="C5" s="39">
        <v>2</v>
      </c>
      <c r="D5" s="39" t="s">
        <v>49</v>
      </c>
      <c r="E5" s="41" t="s">
        <v>50</v>
      </c>
    </row>
    <row r="6" spans="1:5" s="11" customFormat="1" ht="12.75">
      <c r="A6" s="39">
        <v>2</v>
      </c>
      <c r="B6" s="40" t="s">
        <v>51</v>
      </c>
      <c r="C6" s="39">
        <v>9</v>
      </c>
      <c r="D6" s="39" t="s">
        <v>52</v>
      </c>
      <c r="E6" s="41" t="s">
        <v>53</v>
      </c>
    </row>
    <row r="7" spans="1:5" s="11" customFormat="1" ht="12.75">
      <c r="A7" s="39">
        <v>3</v>
      </c>
      <c r="B7" s="40" t="s">
        <v>54</v>
      </c>
      <c r="C7" s="39">
        <v>6</v>
      </c>
      <c r="D7" s="39" t="s">
        <v>55</v>
      </c>
      <c r="E7" s="41" t="s">
        <v>56</v>
      </c>
    </row>
    <row r="8" spans="1:5" s="11" customFormat="1" ht="12.75">
      <c r="A8" s="39">
        <v>4</v>
      </c>
      <c r="B8" s="40" t="s">
        <v>57</v>
      </c>
      <c r="C8" s="39">
        <v>6</v>
      </c>
      <c r="D8" s="39" t="s">
        <v>55</v>
      </c>
      <c r="E8" s="41" t="s">
        <v>58</v>
      </c>
    </row>
    <row r="9" spans="1:5" s="11" customFormat="1" ht="25.5">
      <c r="A9" s="39">
        <v>5</v>
      </c>
      <c r="B9" s="40" t="s">
        <v>59</v>
      </c>
      <c r="C9" s="39" t="s">
        <v>60</v>
      </c>
      <c r="D9" s="39" t="s">
        <v>55</v>
      </c>
      <c r="E9" s="41" t="s">
        <v>61</v>
      </c>
    </row>
    <row r="10" spans="1:9" ht="25.5">
      <c r="A10" s="2">
        <v>6</v>
      </c>
      <c r="B10" s="42" t="s">
        <v>62</v>
      </c>
      <c r="C10" s="2">
        <v>4</v>
      </c>
      <c r="D10" s="2" t="s">
        <v>52</v>
      </c>
      <c r="E10" s="41" t="s">
        <v>63</v>
      </c>
      <c r="F10"/>
      <c r="G10"/>
      <c r="H10"/>
      <c r="I10"/>
    </row>
    <row r="11" spans="1:9" ht="25.5">
      <c r="A11" s="2">
        <v>7</v>
      </c>
      <c r="B11" s="42" t="s">
        <v>64</v>
      </c>
      <c r="C11" s="2">
        <v>6</v>
      </c>
      <c r="D11" s="2" t="s">
        <v>55</v>
      </c>
      <c r="E11" s="41" t="s">
        <v>65</v>
      </c>
      <c r="F11"/>
      <c r="G11"/>
      <c r="H11"/>
      <c r="I11"/>
    </row>
    <row r="12" spans="1:9" ht="25.5">
      <c r="A12" s="2">
        <v>8</v>
      </c>
      <c r="B12" s="42" t="s">
        <v>66</v>
      </c>
      <c r="C12" s="2">
        <v>1</v>
      </c>
      <c r="D12" s="2" t="s">
        <v>52</v>
      </c>
      <c r="E12" s="41" t="s">
        <v>39</v>
      </c>
      <c r="F12"/>
      <c r="G12"/>
      <c r="H12"/>
      <c r="I12"/>
    </row>
    <row r="13" ht="12.75">
      <c r="H13" s="43"/>
    </row>
    <row r="14" ht="12.75">
      <c r="H14" s="43"/>
    </row>
    <row r="15" ht="18.75">
      <c r="E15" s="31" t="s">
        <v>67</v>
      </c>
    </row>
    <row r="16" spans="5:6" ht="12.75">
      <c r="E16" s="33"/>
      <c r="F16" s="33"/>
    </row>
    <row r="17" spans="5:6" ht="12.75">
      <c r="E17" s="35"/>
      <c r="F17" s="33"/>
    </row>
    <row r="18" spans="1:5" s="38" customFormat="1" ht="25.5">
      <c r="A18" s="1" t="s">
        <v>43</v>
      </c>
      <c r="B18" s="36" t="s">
        <v>44</v>
      </c>
      <c r="C18" s="1" t="s">
        <v>45</v>
      </c>
      <c r="D18" s="1" t="s">
        <v>46</v>
      </c>
      <c r="E18" s="37" t="s">
        <v>47</v>
      </c>
    </row>
    <row r="19" spans="1:9" ht="12.75">
      <c r="A19" s="2">
        <v>1</v>
      </c>
      <c r="B19" s="42" t="s">
        <v>48</v>
      </c>
      <c r="C19" s="2">
        <v>2</v>
      </c>
      <c r="D19" s="2" t="s">
        <v>52</v>
      </c>
      <c r="E19" s="41" t="s">
        <v>68</v>
      </c>
      <c r="F19"/>
      <c r="G19"/>
      <c r="H19"/>
      <c r="I19"/>
    </row>
    <row r="20" spans="1:9" ht="25.5">
      <c r="A20" s="2">
        <v>2</v>
      </c>
      <c r="B20" s="42" t="s">
        <v>69</v>
      </c>
      <c r="C20" s="2">
        <v>9</v>
      </c>
      <c r="D20" s="2" t="s">
        <v>52</v>
      </c>
      <c r="E20" s="41" t="s">
        <v>53</v>
      </c>
      <c r="F20"/>
      <c r="G20"/>
      <c r="H20"/>
      <c r="I20"/>
    </row>
    <row r="21" spans="1:9" ht="12.75">
      <c r="A21" s="2">
        <v>3</v>
      </c>
      <c r="B21" s="42" t="s">
        <v>70</v>
      </c>
      <c r="C21" s="2"/>
      <c r="D21" s="2"/>
      <c r="E21" s="41"/>
      <c r="F21"/>
      <c r="G21"/>
      <c r="H21"/>
      <c r="I21"/>
    </row>
    <row r="22" spans="1:9" ht="25.5">
      <c r="A22" s="2">
        <v>4</v>
      </c>
      <c r="B22" s="42" t="s">
        <v>71</v>
      </c>
      <c r="C22" s="2">
        <v>30</v>
      </c>
      <c r="D22" s="2" t="s">
        <v>72</v>
      </c>
      <c r="E22" s="41" t="s">
        <v>73</v>
      </c>
      <c r="F22"/>
      <c r="G22"/>
      <c r="H22"/>
      <c r="I22"/>
    </row>
    <row r="23" spans="1:9" ht="25.5">
      <c r="A23" s="2">
        <v>5</v>
      </c>
      <c r="B23" s="42" t="s">
        <v>74</v>
      </c>
      <c r="C23" s="2">
        <v>1</v>
      </c>
      <c r="D23" s="2" t="s">
        <v>52</v>
      </c>
      <c r="E23" s="41" t="s">
        <v>52</v>
      </c>
      <c r="F23"/>
      <c r="G23"/>
      <c r="H23"/>
      <c r="I23"/>
    </row>
    <row r="24" spans="1:9" ht="25.5">
      <c r="A24" s="2">
        <v>6</v>
      </c>
      <c r="B24" s="42" t="s">
        <v>75</v>
      </c>
      <c r="C24" s="2">
        <v>1</v>
      </c>
      <c r="D24" s="2" t="s">
        <v>52</v>
      </c>
      <c r="E24" s="41" t="s">
        <v>76</v>
      </c>
      <c r="F24"/>
      <c r="G24"/>
      <c r="H24"/>
      <c r="I24"/>
    </row>
    <row r="25" spans="1:9" ht="12.75">
      <c r="A25" s="2">
        <v>7</v>
      </c>
      <c r="B25" s="42" t="s">
        <v>77</v>
      </c>
      <c r="C25" s="2">
        <v>1</v>
      </c>
      <c r="D25" s="2" t="s">
        <v>52</v>
      </c>
      <c r="E25" s="41" t="s">
        <v>78</v>
      </c>
      <c r="F25"/>
      <c r="G25"/>
      <c r="H25"/>
      <c r="I25"/>
    </row>
    <row r="26" spans="1:9" ht="38.25">
      <c r="A26" s="2">
        <v>8</v>
      </c>
      <c r="B26" s="42" t="s">
        <v>79</v>
      </c>
      <c r="C26" s="2">
        <v>3</v>
      </c>
      <c r="D26" s="2" t="s">
        <v>52</v>
      </c>
      <c r="E26" s="41" t="s">
        <v>80</v>
      </c>
      <c r="F26"/>
      <c r="G26"/>
      <c r="H26"/>
      <c r="I26"/>
    </row>
    <row r="27" spans="1:9" ht="12.75">
      <c r="A27" s="2">
        <v>9</v>
      </c>
      <c r="B27" s="42" t="s">
        <v>81</v>
      </c>
      <c r="C27" s="2">
        <v>6</v>
      </c>
      <c r="D27" s="2" t="s">
        <v>72</v>
      </c>
      <c r="E27" s="41" t="s">
        <v>82</v>
      </c>
      <c r="F27"/>
      <c r="G27"/>
      <c r="H27"/>
      <c r="I27"/>
    </row>
    <row r="28" spans="1:9" ht="25.5">
      <c r="A28" s="2">
        <v>10</v>
      </c>
      <c r="B28" s="42" t="s">
        <v>83</v>
      </c>
      <c r="C28" s="2">
        <v>8</v>
      </c>
      <c r="D28" s="2" t="s">
        <v>84</v>
      </c>
      <c r="E28" s="41" t="s">
        <v>351</v>
      </c>
      <c r="F28"/>
      <c r="G28"/>
      <c r="H28"/>
      <c r="I28"/>
    </row>
    <row r="29" spans="1:9" ht="38.25">
      <c r="A29" s="2">
        <v>11</v>
      </c>
      <c r="B29" s="42" t="s">
        <v>85</v>
      </c>
      <c r="C29" s="2" t="s">
        <v>86</v>
      </c>
      <c r="D29" s="2" t="s">
        <v>55</v>
      </c>
      <c r="E29" s="41" t="s">
        <v>87</v>
      </c>
      <c r="F29"/>
      <c r="G29"/>
      <c r="H29"/>
      <c r="I29"/>
    </row>
    <row r="30" spans="1:9" ht="25.5">
      <c r="A30" s="2">
        <v>12</v>
      </c>
      <c r="B30" s="42" t="s">
        <v>88</v>
      </c>
      <c r="C30" s="2">
        <v>8</v>
      </c>
      <c r="D30" s="2" t="s">
        <v>84</v>
      </c>
      <c r="E30" s="41" t="s">
        <v>89</v>
      </c>
      <c r="F30"/>
      <c r="G30"/>
      <c r="H30"/>
      <c r="I30"/>
    </row>
    <row r="31" spans="1:9" ht="25.5">
      <c r="A31" s="2">
        <v>13</v>
      </c>
      <c r="B31" s="42" t="s">
        <v>90</v>
      </c>
      <c r="C31" s="2" t="s">
        <v>86</v>
      </c>
      <c r="D31" s="2" t="s">
        <v>55</v>
      </c>
      <c r="E31" s="41" t="s">
        <v>87</v>
      </c>
      <c r="F31"/>
      <c r="G31"/>
      <c r="H31"/>
      <c r="I31"/>
    </row>
    <row r="32" spans="1:9" ht="38.25">
      <c r="A32" s="2">
        <v>14</v>
      </c>
      <c r="B32" s="42" t="s">
        <v>91</v>
      </c>
      <c r="C32" s="2" t="s">
        <v>86</v>
      </c>
      <c r="D32" s="2" t="s">
        <v>55</v>
      </c>
      <c r="E32" s="41" t="s">
        <v>92</v>
      </c>
      <c r="F32"/>
      <c r="G32"/>
      <c r="H32"/>
      <c r="I32"/>
    </row>
    <row r="33" spans="1:9" ht="38.25">
      <c r="A33" s="2">
        <v>15</v>
      </c>
      <c r="B33" s="42" t="s">
        <v>93</v>
      </c>
      <c r="C33" s="2" t="s">
        <v>86</v>
      </c>
      <c r="D33" s="2" t="s">
        <v>55</v>
      </c>
      <c r="E33" s="41" t="s">
        <v>92</v>
      </c>
      <c r="F33"/>
      <c r="G33"/>
      <c r="H33"/>
      <c r="I33"/>
    </row>
    <row r="34" spans="1:9" ht="38.25">
      <c r="A34" s="2">
        <v>16</v>
      </c>
      <c r="B34" s="42" t="s">
        <v>94</v>
      </c>
      <c r="C34" s="2" t="s">
        <v>86</v>
      </c>
      <c r="D34" s="2" t="s">
        <v>55</v>
      </c>
      <c r="E34" s="41" t="s">
        <v>95</v>
      </c>
      <c r="F34"/>
      <c r="G34"/>
      <c r="H34"/>
      <c r="I34"/>
    </row>
    <row r="35" spans="1:9" ht="25.5">
      <c r="A35" s="2">
        <v>17</v>
      </c>
      <c r="B35" s="42" t="s">
        <v>96</v>
      </c>
      <c r="C35" s="2" t="s">
        <v>86</v>
      </c>
      <c r="D35" s="2" t="s">
        <v>55</v>
      </c>
      <c r="E35" s="41" t="s">
        <v>92</v>
      </c>
      <c r="F35"/>
      <c r="G35"/>
      <c r="H35"/>
      <c r="I35"/>
    </row>
    <row r="36" spans="1:9" ht="25.5">
      <c r="A36" s="2">
        <v>18</v>
      </c>
      <c r="B36" s="42" t="s">
        <v>97</v>
      </c>
      <c r="C36" s="2" t="s">
        <v>86</v>
      </c>
      <c r="D36" s="2" t="s">
        <v>55</v>
      </c>
      <c r="E36" s="41" t="s">
        <v>98</v>
      </c>
      <c r="F36"/>
      <c r="G36"/>
      <c r="H36"/>
      <c r="I36"/>
    </row>
    <row r="37" spans="1:9" ht="25.5">
      <c r="A37" s="2">
        <v>19</v>
      </c>
      <c r="B37" s="42" t="s">
        <v>99</v>
      </c>
      <c r="C37" s="2" t="s">
        <v>100</v>
      </c>
      <c r="D37" s="2" t="s">
        <v>55</v>
      </c>
      <c r="E37" s="41" t="s">
        <v>101</v>
      </c>
      <c r="F37"/>
      <c r="G37"/>
      <c r="H37"/>
      <c r="I37"/>
    </row>
    <row r="38" spans="1:9" ht="25.5">
      <c r="A38" s="2">
        <v>20</v>
      </c>
      <c r="B38" s="42" t="s">
        <v>102</v>
      </c>
      <c r="C38" s="2" t="s">
        <v>100</v>
      </c>
      <c r="D38" s="2" t="s">
        <v>55</v>
      </c>
      <c r="E38" s="41" t="s">
        <v>101</v>
      </c>
      <c r="F38"/>
      <c r="G38"/>
      <c r="H38"/>
      <c r="I38"/>
    </row>
    <row r="39" spans="1:9" ht="38.25">
      <c r="A39" s="2">
        <v>21</v>
      </c>
      <c r="B39" s="42" t="s">
        <v>103</v>
      </c>
      <c r="C39" s="2">
        <v>8</v>
      </c>
      <c r="D39" s="2" t="s">
        <v>84</v>
      </c>
      <c r="E39" s="41" t="s">
        <v>351</v>
      </c>
      <c r="F39"/>
      <c r="G39"/>
      <c r="H39"/>
      <c r="I39"/>
    </row>
    <row r="42" ht="18.75">
      <c r="E42" s="31" t="s">
        <v>104</v>
      </c>
    </row>
    <row r="43" ht="12.75">
      <c r="E43" s="33"/>
    </row>
    <row r="44" spans="5:9" ht="12.75">
      <c r="E44" s="33"/>
      <c r="F44" s="34"/>
      <c r="H44" s="44"/>
      <c r="I44"/>
    </row>
    <row r="45" spans="1:5" s="38" customFormat="1" ht="25.5">
      <c r="A45" s="1" t="s">
        <v>43</v>
      </c>
      <c r="B45" s="36" t="s">
        <v>44</v>
      </c>
      <c r="C45" s="1" t="s">
        <v>45</v>
      </c>
      <c r="D45" s="1" t="s">
        <v>46</v>
      </c>
      <c r="E45" s="37" t="s">
        <v>47</v>
      </c>
    </row>
    <row r="46" spans="1:9" ht="12.75">
      <c r="A46" s="2">
        <v>1</v>
      </c>
      <c r="B46" s="42" t="s">
        <v>48</v>
      </c>
      <c r="C46" s="2">
        <v>2</v>
      </c>
      <c r="D46" s="2" t="s">
        <v>52</v>
      </c>
      <c r="E46" s="41" t="s">
        <v>105</v>
      </c>
      <c r="F46"/>
      <c r="G46"/>
      <c r="H46"/>
      <c r="I46"/>
    </row>
    <row r="47" spans="1:9" ht="25.5">
      <c r="A47" s="2">
        <v>2</v>
      </c>
      <c r="B47" s="42" t="s">
        <v>106</v>
      </c>
      <c r="C47" s="2">
        <v>14</v>
      </c>
      <c r="D47" s="2" t="s">
        <v>72</v>
      </c>
      <c r="E47" s="41" t="s">
        <v>107</v>
      </c>
      <c r="F47"/>
      <c r="G47"/>
      <c r="H47"/>
      <c r="I47"/>
    </row>
    <row r="48" spans="1:9" ht="12.75">
      <c r="A48" s="2">
        <v>3</v>
      </c>
      <c r="B48" s="42" t="s">
        <v>108</v>
      </c>
      <c r="C48" s="2">
        <v>9</v>
      </c>
      <c r="D48" s="2" t="s">
        <v>52</v>
      </c>
      <c r="E48" s="41" t="s">
        <v>109</v>
      </c>
      <c r="F48"/>
      <c r="G48"/>
      <c r="H48"/>
      <c r="I48"/>
    </row>
    <row r="49" spans="1:9" ht="25.5">
      <c r="A49" s="2">
        <v>4</v>
      </c>
      <c r="B49" s="42" t="s">
        <v>110</v>
      </c>
      <c r="C49" s="2">
        <v>60</v>
      </c>
      <c r="D49" s="2" t="s">
        <v>72</v>
      </c>
      <c r="E49" s="45"/>
      <c r="F49"/>
      <c r="G49"/>
      <c r="H49"/>
      <c r="I49"/>
    </row>
    <row r="50" spans="1:9" ht="12.75">
      <c r="A50" s="2">
        <v>5</v>
      </c>
      <c r="B50" s="42" t="s">
        <v>111</v>
      </c>
      <c r="C50" s="2">
        <v>15</v>
      </c>
      <c r="D50" s="2" t="s">
        <v>72</v>
      </c>
      <c r="E50" s="41" t="s">
        <v>112</v>
      </c>
      <c r="F50"/>
      <c r="G50"/>
      <c r="H50"/>
      <c r="I50"/>
    </row>
    <row r="51" spans="1:9" ht="12.75">
      <c r="A51" s="2">
        <v>6</v>
      </c>
      <c r="B51" s="42" t="s">
        <v>113</v>
      </c>
      <c r="C51" s="2">
        <v>1</v>
      </c>
      <c r="D51" s="2" t="s">
        <v>52</v>
      </c>
      <c r="E51" s="45" t="s">
        <v>114</v>
      </c>
      <c r="F51"/>
      <c r="G51"/>
      <c r="H51"/>
      <c r="I51"/>
    </row>
    <row r="52" spans="1:9" ht="12.75">
      <c r="A52" s="2">
        <v>7</v>
      </c>
      <c r="B52" s="42" t="s">
        <v>115</v>
      </c>
      <c r="C52" s="2">
        <v>35</v>
      </c>
      <c r="D52" s="2" t="s">
        <v>52</v>
      </c>
      <c r="E52" s="45" t="s">
        <v>116</v>
      </c>
      <c r="F52"/>
      <c r="G52"/>
      <c r="H52"/>
      <c r="I52"/>
    </row>
    <row r="53" spans="1:9" ht="12.75">
      <c r="A53" s="2">
        <v>8</v>
      </c>
      <c r="B53" s="42" t="s">
        <v>117</v>
      </c>
      <c r="C53" s="2">
        <v>3</v>
      </c>
      <c r="D53" s="2" t="s">
        <v>72</v>
      </c>
      <c r="E53" s="45"/>
      <c r="F53"/>
      <c r="G53"/>
      <c r="H53"/>
      <c r="I53"/>
    </row>
    <row r="54" spans="1:9" ht="12.75">
      <c r="A54" s="2">
        <v>9</v>
      </c>
      <c r="B54" s="42" t="s">
        <v>118</v>
      </c>
      <c r="C54" s="2">
        <v>1</v>
      </c>
      <c r="D54" s="2" t="s">
        <v>52</v>
      </c>
      <c r="E54" s="41" t="s">
        <v>119</v>
      </c>
      <c r="F54"/>
      <c r="G54"/>
      <c r="H54"/>
      <c r="I54"/>
    </row>
    <row r="55" spans="1:9" ht="12.75">
      <c r="A55" s="2">
        <v>10</v>
      </c>
      <c r="B55" s="42" t="s">
        <v>120</v>
      </c>
      <c r="C55" s="2">
        <v>8</v>
      </c>
      <c r="D55" s="2" t="s">
        <v>84</v>
      </c>
      <c r="E55" s="45"/>
      <c r="F55"/>
      <c r="G55"/>
      <c r="H55"/>
      <c r="I55"/>
    </row>
    <row r="56" spans="1:9" ht="25.5">
      <c r="A56" s="2">
        <v>11</v>
      </c>
      <c r="B56" s="42" t="s">
        <v>121</v>
      </c>
      <c r="C56" s="2">
        <v>1</v>
      </c>
      <c r="D56" s="2" t="s">
        <v>52</v>
      </c>
      <c r="E56" s="41" t="s">
        <v>55</v>
      </c>
      <c r="F56"/>
      <c r="G56"/>
      <c r="H56"/>
      <c r="I56"/>
    </row>
    <row r="57" spans="1:9" ht="25.5">
      <c r="A57" s="2">
        <v>12</v>
      </c>
      <c r="B57" s="42" t="s">
        <v>122</v>
      </c>
      <c r="C57" s="2">
        <v>1</v>
      </c>
      <c r="D57" s="2" t="s">
        <v>52</v>
      </c>
      <c r="E57" s="41" t="s">
        <v>55</v>
      </c>
      <c r="F57"/>
      <c r="G57"/>
      <c r="H57"/>
      <c r="I57"/>
    </row>
    <row r="58" spans="1:9" ht="12.75">
      <c r="A58" s="2">
        <v>13</v>
      </c>
      <c r="B58" s="42" t="s">
        <v>123</v>
      </c>
      <c r="C58" s="2">
        <v>3</v>
      </c>
      <c r="D58" s="2" t="s">
        <v>52</v>
      </c>
      <c r="E58" s="45"/>
      <c r="F58"/>
      <c r="G58"/>
      <c r="H58"/>
      <c r="I58"/>
    </row>
    <row r="59" spans="1:9" ht="25.5">
      <c r="A59" s="2">
        <v>14</v>
      </c>
      <c r="B59" s="42" t="s">
        <v>124</v>
      </c>
      <c r="C59" s="2">
        <v>15</v>
      </c>
      <c r="D59" s="2" t="s">
        <v>72</v>
      </c>
      <c r="E59" s="45"/>
      <c r="F59"/>
      <c r="G59"/>
      <c r="H59"/>
      <c r="I59"/>
    </row>
    <row r="60" spans="1:9" ht="25.5">
      <c r="A60" s="2">
        <v>15</v>
      </c>
      <c r="B60" s="42" t="s">
        <v>125</v>
      </c>
      <c r="C60" s="2">
        <v>1</v>
      </c>
      <c r="D60" s="2" t="s">
        <v>52</v>
      </c>
      <c r="E60" s="45"/>
      <c r="F60"/>
      <c r="G60"/>
      <c r="H60"/>
      <c r="I60"/>
    </row>
    <row r="61" spans="1:9" ht="25.5">
      <c r="A61" s="2">
        <v>16</v>
      </c>
      <c r="B61" s="42" t="s">
        <v>126</v>
      </c>
      <c r="C61" s="2">
        <v>60</v>
      </c>
      <c r="D61" s="2" t="s">
        <v>72</v>
      </c>
      <c r="E61" s="45"/>
      <c r="F61"/>
      <c r="G61"/>
      <c r="H61"/>
      <c r="I61"/>
    </row>
    <row r="62" spans="1:9" ht="25.5">
      <c r="A62" s="2">
        <v>17</v>
      </c>
      <c r="B62" s="42" t="s">
        <v>127</v>
      </c>
      <c r="C62" s="2">
        <v>3</v>
      </c>
      <c r="D62" s="2" t="s">
        <v>72</v>
      </c>
      <c r="E62" s="45"/>
      <c r="F62"/>
      <c r="G62"/>
      <c r="H62"/>
      <c r="I62"/>
    </row>
    <row r="63" spans="1:9" ht="25.5">
      <c r="A63" s="2">
        <v>18</v>
      </c>
      <c r="B63" s="42" t="s">
        <v>128</v>
      </c>
      <c r="C63" s="2">
        <v>40</v>
      </c>
      <c r="D63" s="2" t="s">
        <v>72</v>
      </c>
      <c r="E63" s="41" t="s">
        <v>129</v>
      </c>
      <c r="F63"/>
      <c r="G63"/>
      <c r="H63"/>
      <c r="I63"/>
    </row>
    <row r="64" spans="1:9" ht="25.5">
      <c r="A64" s="2">
        <v>19</v>
      </c>
      <c r="B64" s="42" t="s">
        <v>130</v>
      </c>
      <c r="C64" s="2">
        <v>40</v>
      </c>
      <c r="D64" s="2" t="s">
        <v>72</v>
      </c>
      <c r="E64" s="45"/>
      <c r="F64"/>
      <c r="G64"/>
      <c r="H64"/>
      <c r="I64"/>
    </row>
    <row r="65" spans="1:9" ht="12.75">
      <c r="A65" s="2">
        <v>20</v>
      </c>
      <c r="B65" s="42" t="s">
        <v>131</v>
      </c>
      <c r="C65" s="2">
        <v>15</v>
      </c>
      <c r="D65" s="2" t="s">
        <v>72</v>
      </c>
      <c r="E65" s="41" t="s">
        <v>132</v>
      </c>
      <c r="F65"/>
      <c r="G65"/>
      <c r="H65"/>
      <c r="I65"/>
    </row>
    <row r="66" spans="1:9" ht="12.75">
      <c r="A66" s="2">
        <v>21</v>
      </c>
      <c r="B66" s="42" t="s">
        <v>133</v>
      </c>
      <c r="C66" s="2">
        <v>2</v>
      </c>
      <c r="D66" s="2" t="s">
        <v>52</v>
      </c>
      <c r="E66" s="41" t="s">
        <v>134</v>
      </c>
      <c r="F66"/>
      <c r="G66"/>
      <c r="H66"/>
      <c r="I66"/>
    </row>
    <row r="67" spans="1:9" ht="12.75">
      <c r="A67" s="2">
        <v>22</v>
      </c>
      <c r="B67" s="42" t="s">
        <v>135</v>
      </c>
      <c r="C67" s="2">
        <v>5</v>
      </c>
      <c r="D67" s="2" t="s">
        <v>52</v>
      </c>
      <c r="E67" s="41" t="s">
        <v>136</v>
      </c>
      <c r="F67"/>
      <c r="G67"/>
      <c r="H67"/>
      <c r="I67"/>
    </row>
    <row r="68" spans="1:9" ht="25.5">
      <c r="A68" s="2">
        <v>23</v>
      </c>
      <c r="B68" s="42" t="s">
        <v>137</v>
      </c>
      <c r="C68" s="2">
        <v>4</v>
      </c>
      <c r="D68" s="2" t="s">
        <v>52</v>
      </c>
      <c r="E68" s="45"/>
      <c r="F68"/>
      <c r="G68"/>
      <c r="H68"/>
      <c r="I68"/>
    </row>
    <row r="69" spans="1:9" ht="12.75">
      <c r="A69" s="2">
        <v>24</v>
      </c>
      <c r="B69" s="42" t="s">
        <v>138</v>
      </c>
      <c r="C69" s="2">
        <v>3</v>
      </c>
      <c r="D69" s="2" t="s">
        <v>52</v>
      </c>
      <c r="E69" s="41" t="s">
        <v>139</v>
      </c>
      <c r="F69"/>
      <c r="G69"/>
      <c r="H69"/>
      <c r="I69"/>
    </row>
    <row r="70" spans="1:9" ht="12.75">
      <c r="A70" s="2">
        <v>25</v>
      </c>
      <c r="B70" s="42" t="s">
        <v>140</v>
      </c>
      <c r="C70" s="2">
        <v>7</v>
      </c>
      <c r="D70" s="2" t="s">
        <v>52</v>
      </c>
      <c r="E70" s="41" t="s">
        <v>141</v>
      </c>
      <c r="F70"/>
      <c r="G70"/>
      <c r="H70"/>
      <c r="I70"/>
    </row>
    <row r="71" spans="1:9" ht="25.5">
      <c r="A71" s="2">
        <v>26</v>
      </c>
      <c r="B71" s="42" t="s">
        <v>142</v>
      </c>
      <c r="C71" s="2">
        <v>4</v>
      </c>
      <c r="D71" s="2" t="s">
        <v>52</v>
      </c>
      <c r="E71" s="45"/>
      <c r="F71"/>
      <c r="G71"/>
      <c r="H71"/>
      <c r="I71"/>
    </row>
    <row r="72" spans="1:9" ht="12.75">
      <c r="A72" s="2">
        <v>27</v>
      </c>
      <c r="B72" s="42" t="s">
        <v>143</v>
      </c>
      <c r="C72" s="2">
        <v>30</v>
      </c>
      <c r="D72" s="2" t="s">
        <v>72</v>
      </c>
      <c r="E72" s="45"/>
      <c r="F72"/>
      <c r="G72"/>
      <c r="H72"/>
      <c r="I72"/>
    </row>
    <row r="73" spans="1:9" ht="25.5">
      <c r="A73" s="2">
        <v>28</v>
      </c>
      <c r="B73" s="42" t="s">
        <v>144</v>
      </c>
      <c r="C73" s="2">
        <v>40</v>
      </c>
      <c r="D73" s="2" t="s">
        <v>72</v>
      </c>
      <c r="E73" s="45"/>
      <c r="F73"/>
      <c r="G73"/>
      <c r="H73"/>
      <c r="I73"/>
    </row>
    <row r="74" spans="1:9" ht="25.5">
      <c r="A74" s="2">
        <v>29</v>
      </c>
      <c r="B74" s="42" t="s">
        <v>145</v>
      </c>
      <c r="C74" s="2">
        <v>40</v>
      </c>
      <c r="D74" s="2" t="s">
        <v>72</v>
      </c>
      <c r="E74" s="45"/>
      <c r="F74"/>
      <c r="G74"/>
      <c r="H74"/>
      <c r="I74"/>
    </row>
    <row r="75" spans="1:9" ht="12.75">
      <c r="A75" s="2">
        <v>30</v>
      </c>
      <c r="B75" s="42" t="s">
        <v>146</v>
      </c>
      <c r="C75" s="2">
        <v>15</v>
      </c>
      <c r="D75" s="2" t="s">
        <v>72</v>
      </c>
      <c r="E75" s="45"/>
      <c r="F75"/>
      <c r="G75"/>
      <c r="H75"/>
      <c r="I75"/>
    </row>
    <row r="76" spans="1:9" ht="12.75">
      <c r="A76" s="2">
        <v>31</v>
      </c>
      <c r="B76" s="42" t="s">
        <v>147</v>
      </c>
      <c r="C76" s="2">
        <v>2</v>
      </c>
      <c r="D76" s="2" t="s">
        <v>52</v>
      </c>
      <c r="E76" s="45"/>
      <c r="F76"/>
      <c r="G76"/>
      <c r="H76"/>
      <c r="I76"/>
    </row>
    <row r="77" spans="1:9" ht="12.75">
      <c r="A77" s="2">
        <v>32</v>
      </c>
      <c r="B77" s="42" t="s">
        <v>148</v>
      </c>
      <c r="C77" s="2">
        <v>5</v>
      </c>
      <c r="D77" s="2" t="s">
        <v>52</v>
      </c>
      <c r="E77" s="45"/>
      <c r="F77"/>
      <c r="G77"/>
      <c r="H77"/>
      <c r="I77"/>
    </row>
    <row r="78" spans="1:9" ht="25.5">
      <c r="A78" s="2">
        <v>33</v>
      </c>
      <c r="B78" s="42" t="s">
        <v>149</v>
      </c>
      <c r="C78" s="2">
        <v>4</v>
      </c>
      <c r="D78" s="2" t="s">
        <v>72</v>
      </c>
      <c r="E78" s="45"/>
      <c r="F78"/>
      <c r="G78"/>
      <c r="H78"/>
      <c r="I78"/>
    </row>
    <row r="79" spans="1:9" ht="25.5">
      <c r="A79" s="2">
        <v>34</v>
      </c>
      <c r="B79" s="42" t="s">
        <v>150</v>
      </c>
      <c r="C79" s="2">
        <v>16</v>
      </c>
      <c r="D79" s="2" t="s">
        <v>72</v>
      </c>
      <c r="E79" s="45"/>
      <c r="F79"/>
      <c r="G79"/>
      <c r="H79"/>
      <c r="I79"/>
    </row>
    <row r="80" spans="1:9" ht="25.5">
      <c r="A80" s="2">
        <v>35</v>
      </c>
      <c r="B80" s="42" t="s">
        <v>151</v>
      </c>
      <c r="C80" s="2">
        <v>3</v>
      </c>
      <c r="D80" s="2" t="s">
        <v>52</v>
      </c>
      <c r="E80" s="45"/>
      <c r="F80"/>
      <c r="G80"/>
      <c r="H80"/>
      <c r="I80"/>
    </row>
    <row r="81" spans="1:9" ht="25.5">
      <c r="A81" s="2">
        <v>36</v>
      </c>
      <c r="B81" s="42" t="s">
        <v>152</v>
      </c>
      <c r="C81" s="2">
        <v>16</v>
      </c>
      <c r="D81" s="2" t="s">
        <v>72</v>
      </c>
      <c r="E81" s="45"/>
      <c r="F81"/>
      <c r="G81"/>
      <c r="H81"/>
      <c r="I81"/>
    </row>
    <row r="82" spans="1:9" ht="25.5">
      <c r="A82" s="2">
        <v>37</v>
      </c>
      <c r="B82" s="42" t="s">
        <v>153</v>
      </c>
      <c r="C82" s="2">
        <v>3</v>
      </c>
      <c r="D82" s="2" t="s">
        <v>52</v>
      </c>
      <c r="E82" s="45"/>
      <c r="F82"/>
      <c r="G82"/>
      <c r="H82"/>
      <c r="I82"/>
    </row>
    <row r="83" spans="1:9" ht="25.5">
      <c r="A83" s="2">
        <v>38</v>
      </c>
      <c r="B83" s="42" t="s">
        <v>154</v>
      </c>
      <c r="C83" s="2">
        <v>16</v>
      </c>
      <c r="D83" s="2" t="s">
        <v>72</v>
      </c>
      <c r="E83" s="45"/>
      <c r="F83"/>
      <c r="G83"/>
      <c r="H83"/>
      <c r="I83"/>
    </row>
    <row r="84" spans="1:9" ht="25.5">
      <c r="A84" s="2">
        <v>39</v>
      </c>
      <c r="B84" s="42" t="s">
        <v>155</v>
      </c>
      <c r="C84" s="2">
        <v>3</v>
      </c>
      <c r="D84" s="2" t="s">
        <v>52</v>
      </c>
      <c r="E84" s="45"/>
      <c r="F84"/>
      <c r="G84"/>
      <c r="H84"/>
      <c r="I84"/>
    </row>
    <row r="85" spans="1:9" ht="12.75">
      <c r="A85" s="2">
        <v>40</v>
      </c>
      <c r="B85" s="42" t="s">
        <v>156</v>
      </c>
      <c r="C85" s="2">
        <v>1</v>
      </c>
      <c r="D85" s="2" t="s">
        <v>52</v>
      </c>
      <c r="E85" s="45"/>
      <c r="F85"/>
      <c r="G85"/>
      <c r="H85"/>
      <c r="I85"/>
    </row>
    <row r="86" spans="1:9" ht="25.5">
      <c r="A86" s="2">
        <v>41</v>
      </c>
      <c r="B86" s="42" t="s">
        <v>157</v>
      </c>
      <c r="C86" s="2">
        <v>200</v>
      </c>
      <c r="D86" s="2" t="s">
        <v>72</v>
      </c>
      <c r="E86" s="45"/>
      <c r="F86"/>
      <c r="G86"/>
      <c r="H86"/>
      <c r="I86"/>
    </row>
    <row r="87" spans="1:9" ht="25.5">
      <c r="A87" s="2">
        <v>42</v>
      </c>
      <c r="B87" s="42" t="s">
        <v>158</v>
      </c>
      <c r="C87" s="2">
        <v>60</v>
      </c>
      <c r="D87" s="2" t="s">
        <v>72</v>
      </c>
      <c r="E87" s="45"/>
      <c r="F87"/>
      <c r="G87"/>
      <c r="H87"/>
      <c r="I87"/>
    </row>
    <row r="88" spans="1:9" ht="38.25">
      <c r="A88" s="2">
        <v>43</v>
      </c>
      <c r="B88" s="42" t="s">
        <v>159</v>
      </c>
      <c r="C88" s="2">
        <v>40</v>
      </c>
      <c r="D88" s="2" t="s">
        <v>72</v>
      </c>
      <c r="E88" s="45"/>
      <c r="F88"/>
      <c r="G88"/>
      <c r="H88"/>
      <c r="I88"/>
    </row>
    <row r="89" spans="1:9" ht="38.25">
      <c r="A89" s="2">
        <v>44</v>
      </c>
      <c r="B89" s="42" t="s">
        <v>160</v>
      </c>
      <c r="C89" s="2">
        <v>40</v>
      </c>
      <c r="D89" s="2" t="s">
        <v>72</v>
      </c>
      <c r="E89" s="45"/>
      <c r="F89"/>
      <c r="G89"/>
      <c r="H89"/>
      <c r="I89"/>
    </row>
    <row r="90" spans="1:9" ht="12.75">
      <c r="A90" s="2">
        <v>45</v>
      </c>
      <c r="B90" s="42" t="s">
        <v>161</v>
      </c>
      <c r="C90" s="2">
        <v>15</v>
      </c>
      <c r="D90" s="2" t="s">
        <v>72</v>
      </c>
      <c r="E90" s="45"/>
      <c r="F90"/>
      <c r="G90"/>
      <c r="H90"/>
      <c r="I90"/>
    </row>
    <row r="91" spans="1:9" ht="25.5">
      <c r="A91" s="2">
        <v>46</v>
      </c>
      <c r="B91" s="42" t="s">
        <v>162</v>
      </c>
      <c r="C91" s="2">
        <v>2</v>
      </c>
      <c r="D91" s="2" t="s">
        <v>52</v>
      </c>
      <c r="E91" s="45"/>
      <c r="F91"/>
      <c r="G91"/>
      <c r="H91"/>
      <c r="I91"/>
    </row>
    <row r="92" spans="1:9" ht="25.5">
      <c r="A92" s="2">
        <v>47</v>
      </c>
      <c r="B92" s="42" t="s">
        <v>163</v>
      </c>
      <c r="C92" s="2">
        <v>5</v>
      </c>
      <c r="D92" s="2" t="s">
        <v>52</v>
      </c>
      <c r="E92" s="45"/>
      <c r="F92"/>
      <c r="G92"/>
      <c r="H92"/>
      <c r="I92"/>
    </row>
    <row r="93" spans="1:9" ht="38.25">
      <c r="A93" s="2">
        <v>48</v>
      </c>
      <c r="B93" s="42" t="s">
        <v>164</v>
      </c>
      <c r="C93" s="2">
        <v>4</v>
      </c>
      <c r="D93" s="2" t="s">
        <v>52</v>
      </c>
      <c r="E93" s="45"/>
      <c r="F93"/>
      <c r="G93"/>
      <c r="H93"/>
      <c r="I93"/>
    </row>
    <row r="94" spans="1:9" ht="25.5">
      <c r="A94" s="2">
        <v>49</v>
      </c>
      <c r="B94" s="42" t="s">
        <v>165</v>
      </c>
      <c r="C94" s="2">
        <v>3</v>
      </c>
      <c r="D94" s="2" t="s">
        <v>52</v>
      </c>
      <c r="E94" s="45"/>
      <c r="F94"/>
      <c r="G94"/>
      <c r="H94"/>
      <c r="I94"/>
    </row>
    <row r="95" spans="1:9" ht="25.5">
      <c r="A95" s="2">
        <v>50</v>
      </c>
      <c r="B95" s="42" t="s">
        <v>166</v>
      </c>
      <c r="C95" s="2">
        <v>7</v>
      </c>
      <c r="D95" s="2" t="s">
        <v>52</v>
      </c>
      <c r="E95" s="45"/>
      <c r="F95"/>
      <c r="G95"/>
      <c r="H95"/>
      <c r="I95"/>
    </row>
    <row r="96" spans="1:9" ht="38.25">
      <c r="A96" s="2">
        <v>51</v>
      </c>
      <c r="B96" s="42" t="s">
        <v>167</v>
      </c>
      <c r="C96" s="2">
        <v>4</v>
      </c>
      <c r="D96" s="2" t="s">
        <v>72</v>
      </c>
      <c r="E96" s="45"/>
      <c r="F96"/>
      <c r="G96"/>
      <c r="H96"/>
      <c r="I96"/>
    </row>
    <row r="97" spans="1:9" ht="12.75">
      <c r="A97" s="2">
        <v>52</v>
      </c>
      <c r="B97" s="42" t="s">
        <v>168</v>
      </c>
      <c r="C97" s="2">
        <v>20</v>
      </c>
      <c r="D97" s="2" t="s">
        <v>72</v>
      </c>
      <c r="E97" s="45"/>
      <c r="F97"/>
      <c r="G97"/>
      <c r="H97"/>
      <c r="I97"/>
    </row>
    <row r="98" spans="1:9" ht="12.75">
      <c r="A98" s="2">
        <v>53</v>
      </c>
      <c r="B98" s="42" t="s">
        <v>169</v>
      </c>
      <c r="C98" s="2" t="s">
        <v>86</v>
      </c>
      <c r="D98" s="2" t="s">
        <v>55</v>
      </c>
      <c r="E98" s="45"/>
      <c r="F98"/>
      <c r="G98"/>
      <c r="H98"/>
      <c r="I98"/>
    </row>
    <row r="99" spans="1:9" ht="12.75">
      <c r="A99" s="2">
        <v>54</v>
      </c>
      <c r="B99" s="42" t="s">
        <v>170</v>
      </c>
      <c r="C99" s="2">
        <v>1</v>
      </c>
      <c r="D99" s="2" t="s">
        <v>52</v>
      </c>
      <c r="E99" s="45"/>
      <c r="F99"/>
      <c r="G99"/>
      <c r="H99"/>
      <c r="I99"/>
    </row>
    <row r="100" spans="1:9" ht="12.75">
      <c r="A100" s="2">
        <v>55</v>
      </c>
      <c r="B100" s="42" t="s">
        <v>171</v>
      </c>
      <c r="C100" s="2">
        <v>1</v>
      </c>
      <c r="D100" s="2" t="s">
        <v>52</v>
      </c>
      <c r="E100" s="45"/>
      <c r="F100"/>
      <c r="G100"/>
      <c r="H100"/>
      <c r="I100"/>
    </row>
  </sheetData>
  <mergeCells count="1">
    <mergeCell ref="E3:F3"/>
  </mergeCells>
  <printOptions/>
  <pageMargins left="0.16" right="0.16" top="0.78" bottom="0.8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D6" sqref="D6"/>
    </sheetView>
  </sheetViews>
  <sheetFormatPr defaultColWidth="9.33203125" defaultRowHeight="12.75"/>
  <cols>
    <col min="1" max="1" width="20.66015625" style="0" bestFit="1" customWidth="1"/>
    <col min="2" max="2" width="23.66015625" style="0" bestFit="1" customWidth="1"/>
    <col min="3" max="3" width="20.33203125" style="0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1" t="s">
        <v>172</v>
      </c>
    </row>
    <row r="2" spans="3:4" ht="12.75">
      <c r="C2" s="11" t="s">
        <v>173</v>
      </c>
      <c r="D2" s="11" t="s">
        <v>174</v>
      </c>
    </row>
    <row r="5" spans="1:2" ht="12.75">
      <c r="A5" t="s">
        <v>21</v>
      </c>
      <c r="B5" t="s">
        <v>18</v>
      </c>
    </row>
    <row r="6" spans="1:2" ht="12.75">
      <c r="A6" t="s">
        <v>175</v>
      </c>
      <c r="B6" t="s">
        <v>19</v>
      </c>
    </row>
    <row r="8" spans="1:3" s="11" customFormat="1" ht="12.75">
      <c r="A8" s="11" t="s">
        <v>350</v>
      </c>
      <c r="B8" s="11" t="s">
        <v>176</v>
      </c>
      <c r="C8" s="11" t="s">
        <v>178</v>
      </c>
    </row>
    <row r="9" spans="1:3" ht="12.75">
      <c r="A9" s="46">
        <v>350</v>
      </c>
      <c r="B9" s="46">
        <v>0</v>
      </c>
      <c r="C9" s="46">
        <v>350</v>
      </c>
    </row>
    <row r="11" spans="1:7" ht="12.75">
      <c r="A11" s="24"/>
      <c r="B11" s="24"/>
      <c r="C11" s="24"/>
      <c r="D11" s="24"/>
      <c r="E11" s="24"/>
      <c r="F11" s="24"/>
      <c r="G11" s="24"/>
    </row>
    <row r="13" spans="1:2" ht="12.75">
      <c r="A13" t="s">
        <v>21</v>
      </c>
      <c r="B13" t="s">
        <v>28</v>
      </c>
    </row>
    <row r="14" spans="1:2" ht="12.75">
      <c r="A14" t="s">
        <v>175</v>
      </c>
      <c r="B14" t="s">
        <v>179</v>
      </c>
    </row>
    <row r="16" spans="1:2" ht="12.75">
      <c r="A16" t="s">
        <v>180</v>
      </c>
      <c r="B16" t="s">
        <v>181</v>
      </c>
    </row>
    <row r="18" spans="1:7" s="11" customFormat="1" ht="12.75">
      <c r="A18" s="12" t="s">
        <v>182</v>
      </c>
      <c r="B18" s="12" t="s">
        <v>183</v>
      </c>
      <c r="C18" s="12" t="s">
        <v>184</v>
      </c>
      <c r="D18" s="12" t="s">
        <v>4</v>
      </c>
      <c r="E18" s="12" t="s">
        <v>176</v>
      </c>
      <c r="F18" s="12" t="s">
        <v>177</v>
      </c>
      <c r="G18" s="12" t="s">
        <v>178</v>
      </c>
    </row>
    <row r="19" spans="1:7" ht="12.75">
      <c r="A19" s="178">
        <v>100000</v>
      </c>
      <c r="B19" s="178">
        <v>200</v>
      </c>
      <c r="C19" s="178">
        <v>200</v>
      </c>
      <c r="D19" s="181">
        <v>0</v>
      </c>
      <c r="E19" s="181">
        <v>0</v>
      </c>
      <c r="F19" s="181">
        <v>0</v>
      </c>
      <c r="G19" s="178">
        <v>0</v>
      </c>
    </row>
    <row r="20" spans="1:7" ht="12.75">
      <c r="A20" s="19"/>
      <c r="B20" s="19"/>
      <c r="C20" s="19"/>
      <c r="D20" s="19"/>
      <c r="E20" s="19"/>
      <c r="F20" s="19"/>
      <c r="G20" s="19"/>
    </row>
    <row r="21" spans="1:7" ht="12.75">
      <c r="A21" s="19" t="s">
        <v>180</v>
      </c>
      <c r="B21" s="19" t="s">
        <v>185</v>
      </c>
      <c r="C21" s="19"/>
      <c r="D21" s="19"/>
      <c r="E21" s="19"/>
      <c r="F21" s="19"/>
      <c r="G21" s="19"/>
    </row>
    <row r="22" spans="1:7" ht="12.75">
      <c r="A22" s="19"/>
      <c r="B22" s="19"/>
      <c r="C22" s="19"/>
      <c r="D22" s="19"/>
      <c r="E22" s="19"/>
      <c r="F22" s="19"/>
      <c r="G22" s="19"/>
    </row>
    <row r="23" spans="1:7" s="11" customFormat="1" ht="12.75">
      <c r="A23" s="12" t="s">
        <v>182</v>
      </c>
      <c r="B23" s="12" t="s">
        <v>183</v>
      </c>
      <c r="C23" s="12" t="s">
        <v>184</v>
      </c>
      <c r="D23" s="12" t="s">
        <v>4</v>
      </c>
      <c r="E23" s="12" t="s">
        <v>176</v>
      </c>
      <c r="F23" s="12" t="s">
        <v>177</v>
      </c>
      <c r="G23" s="12" t="s">
        <v>178</v>
      </c>
    </row>
    <row r="24" spans="1:7" ht="12.75">
      <c r="A24" s="178">
        <v>100000</v>
      </c>
      <c r="B24" s="178">
        <v>0</v>
      </c>
      <c r="C24" s="178">
        <v>0</v>
      </c>
      <c r="D24" s="178">
        <v>0</v>
      </c>
      <c r="E24" s="178">
        <v>100000</v>
      </c>
      <c r="F24" s="178">
        <v>0</v>
      </c>
      <c r="G24" s="178">
        <v>100000</v>
      </c>
    </row>
    <row r="25" spans="1:7" ht="12.75">
      <c r="A25" s="19"/>
      <c r="B25" s="19"/>
      <c r="C25" s="19"/>
      <c r="D25" s="19"/>
      <c r="E25" s="19"/>
      <c r="F25" s="19"/>
      <c r="G25" s="19"/>
    </row>
    <row r="26" spans="1:7" ht="12.75">
      <c r="A26" s="12" t="s">
        <v>186</v>
      </c>
      <c r="B26" s="19"/>
      <c r="C26" s="19"/>
      <c r="D26" s="19"/>
      <c r="E26" s="19"/>
      <c r="F26" s="19"/>
      <c r="G26" s="19"/>
    </row>
    <row r="27" spans="1:7" ht="12.75">
      <c r="A27" s="19"/>
      <c r="B27" s="19"/>
      <c r="C27" s="19"/>
      <c r="D27" s="19"/>
      <c r="E27" s="19"/>
      <c r="F27" s="19"/>
      <c r="G27" s="19"/>
    </row>
    <row r="28" spans="1:7" s="11" customFormat="1" ht="12.75">
      <c r="A28" s="12" t="s">
        <v>182</v>
      </c>
      <c r="B28" s="12" t="s">
        <v>183</v>
      </c>
      <c r="C28" s="12" t="s">
        <v>184</v>
      </c>
      <c r="D28" s="12" t="s">
        <v>4</v>
      </c>
      <c r="E28" s="12" t="s">
        <v>176</v>
      </c>
      <c r="F28" s="12" t="s">
        <v>177</v>
      </c>
      <c r="G28" s="12" t="s">
        <v>178</v>
      </c>
    </row>
    <row r="29" spans="1:7" ht="12.75">
      <c r="A29" s="178">
        <f aca="true" t="shared" si="0" ref="A29:G29">SUM(A19,A24)</f>
        <v>200000</v>
      </c>
      <c r="B29" s="178">
        <f t="shared" si="0"/>
        <v>200</v>
      </c>
      <c r="C29" s="178">
        <f t="shared" si="0"/>
        <v>200</v>
      </c>
      <c r="D29" s="178">
        <f t="shared" si="0"/>
        <v>0</v>
      </c>
      <c r="E29" s="178">
        <f t="shared" si="0"/>
        <v>100000</v>
      </c>
      <c r="F29" s="178">
        <f t="shared" si="0"/>
        <v>0</v>
      </c>
      <c r="G29" s="178">
        <f t="shared" si="0"/>
        <v>100000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9" sqref="B9"/>
    </sheetView>
  </sheetViews>
  <sheetFormatPr defaultColWidth="9.33203125" defaultRowHeight="12.75"/>
  <cols>
    <col min="1" max="1" width="20.66015625" style="0" bestFit="1" customWidth="1"/>
    <col min="2" max="2" width="23.66015625" style="0" bestFit="1" customWidth="1"/>
    <col min="3" max="3" width="20.8320312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1" t="s">
        <v>172</v>
      </c>
    </row>
    <row r="2" spans="3:4" ht="12.75">
      <c r="C2" s="11" t="s">
        <v>173</v>
      </c>
      <c r="D2" s="11" t="s">
        <v>187</v>
      </c>
    </row>
    <row r="3" spans="3:4" ht="12.75">
      <c r="C3" s="11"/>
      <c r="D3" s="11"/>
    </row>
    <row r="4" spans="3:4" ht="12.75">
      <c r="C4" s="11"/>
      <c r="D4" s="11"/>
    </row>
    <row r="5" spans="1:2" ht="12.75">
      <c r="A5" t="s">
        <v>21</v>
      </c>
      <c r="B5" t="s">
        <v>18</v>
      </c>
    </row>
    <row r="6" spans="1:2" ht="12.75">
      <c r="A6" t="s">
        <v>175</v>
      </c>
      <c r="B6" t="s">
        <v>19</v>
      </c>
    </row>
    <row r="8" spans="1:3" s="11" customFormat="1" ht="12.75">
      <c r="A8" s="11" t="s">
        <v>350</v>
      </c>
      <c r="B8" s="11" t="s">
        <v>176</v>
      </c>
      <c r="C8" s="11" t="s">
        <v>178</v>
      </c>
    </row>
    <row r="9" spans="1:3" ht="12.75">
      <c r="A9" s="46">
        <v>375</v>
      </c>
      <c r="B9" s="46">
        <v>0</v>
      </c>
      <c r="C9" s="46">
        <v>0</v>
      </c>
    </row>
    <row r="11" spans="1:7" ht="12.75">
      <c r="A11" s="24"/>
      <c r="B11" s="24"/>
      <c r="C11" s="24"/>
      <c r="D11" s="24"/>
      <c r="E11" s="24"/>
      <c r="F11" s="24"/>
      <c r="G11" s="24"/>
    </row>
    <row r="13" spans="1:2" ht="12.75">
      <c r="A13" t="s">
        <v>21</v>
      </c>
      <c r="B13" t="s">
        <v>28</v>
      </c>
    </row>
    <row r="14" spans="1:2" ht="12.75">
      <c r="A14" t="s">
        <v>175</v>
      </c>
      <c r="B14" t="s">
        <v>179</v>
      </c>
    </row>
    <row r="16" spans="1:2" ht="12.75">
      <c r="A16" t="s">
        <v>180</v>
      </c>
      <c r="B16" t="s">
        <v>181</v>
      </c>
    </row>
    <row r="18" spans="1:7" s="11" customFormat="1" ht="12.75">
      <c r="A18" s="12" t="s">
        <v>182</v>
      </c>
      <c r="B18" s="12" t="s">
        <v>183</v>
      </c>
      <c r="C18" s="12" t="s">
        <v>184</v>
      </c>
      <c r="D18" s="12" t="s">
        <v>4</v>
      </c>
      <c r="E18" s="12" t="s">
        <v>176</v>
      </c>
      <c r="F18" s="12" t="s">
        <v>177</v>
      </c>
      <c r="G18" s="12" t="s">
        <v>178</v>
      </c>
    </row>
    <row r="19" spans="1:7" ht="12.75">
      <c r="A19" s="178">
        <v>100000</v>
      </c>
      <c r="B19" s="20">
        <v>200</v>
      </c>
      <c r="C19" s="178">
        <v>5200</v>
      </c>
      <c r="D19" s="178">
        <v>10000</v>
      </c>
      <c r="E19" s="178">
        <v>0</v>
      </c>
      <c r="F19" s="178">
        <v>10000</v>
      </c>
      <c r="G19" s="178">
        <v>10000</v>
      </c>
    </row>
    <row r="20" spans="1:7" ht="12.75">
      <c r="A20" s="19"/>
      <c r="B20" s="19"/>
      <c r="C20" s="19"/>
      <c r="D20" s="19"/>
      <c r="E20" s="19"/>
      <c r="F20" s="19"/>
      <c r="G20" s="19"/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19" t="s">
        <v>180</v>
      </c>
      <c r="B22" s="19" t="s">
        <v>185</v>
      </c>
      <c r="C22" s="19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s="11" customFormat="1" ht="12.75">
      <c r="A24" s="12" t="s">
        <v>182</v>
      </c>
      <c r="B24" s="12" t="s">
        <v>183</v>
      </c>
      <c r="C24" s="12" t="s">
        <v>184</v>
      </c>
      <c r="D24" s="12" t="s">
        <v>4</v>
      </c>
      <c r="E24" s="12" t="s">
        <v>176</v>
      </c>
      <c r="F24" s="12" t="s">
        <v>177</v>
      </c>
      <c r="G24" s="12" t="s">
        <v>178</v>
      </c>
    </row>
    <row r="25" spans="1:7" ht="12.75">
      <c r="A25" s="178">
        <v>100000</v>
      </c>
      <c r="B25" s="178">
        <v>0</v>
      </c>
      <c r="C25" s="178">
        <v>16445.82</v>
      </c>
      <c r="D25" s="178">
        <v>0</v>
      </c>
      <c r="E25" s="178">
        <v>0</v>
      </c>
      <c r="F25" s="178">
        <v>90000</v>
      </c>
      <c r="G25" s="178">
        <v>0</v>
      </c>
    </row>
    <row r="26" spans="1:7" ht="12.75">
      <c r="A26" s="179"/>
      <c r="B26" s="19"/>
      <c r="C26" s="19"/>
      <c r="D26" s="19"/>
      <c r="E26" s="19"/>
      <c r="F26" s="19"/>
      <c r="G26" s="19"/>
    </row>
    <row r="27" spans="1:7" ht="12.75">
      <c r="A27" s="12" t="s">
        <v>186</v>
      </c>
      <c r="B27" s="19"/>
      <c r="C27" s="19"/>
      <c r="D27" s="19"/>
      <c r="E27" s="19"/>
      <c r="F27" s="19"/>
      <c r="G27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s="11" customFormat="1" ht="12.75">
      <c r="A29" s="12" t="s">
        <v>182</v>
      </c>
      <c r="B29" s="12" t="s">
        <v>183</v>
      </c>
      <c r="C29" s="12" t="s">
        <v>184</v>
      </c>
      <c r="D29" s="12" t="s">
        <v>4</v>
      </c>
      <c r="E29" s="12" t="s">
        <v>176</v>
      </c>
      <c r="F29" s="12" t="s">
        <v>177</v>
      </c>
      <c r="G29" s="12" t="s">
        <v>178</v>
      </c>
    </row>
    <row r="30" spans="1:7" s="47" customFormat="1" ht="12.75">
      <c r="A30" s="180">
        <f aca="true" t="shared" si="0" ref="A30:G30">SUM(A19,A25)</f>
        <v>200000</v>
      </c>
      <c r="B30" s="180">
        <f t="shared" si="0"/>
        <v>200</v>
      </c>
      <c r="C30" s="180">
        <f t="shared" si="0"/>
        <v>21645.82</v>
      </c>
      <c r="D30" s="180">
        <f t="shared" si="0"/>
        <v>10000</v>
      </c>
      <c r="E30" s="180">
        <f t="shared" si="0"/>
        <v>0</v>
      </c>
      <c r="F30" s="180">
        <f t="shared" si="0"/>
        <v>100000</v>
      </c>
      <c r="G30" s="180">
        <f t="shared" si="0"/>
        <v>10000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C9" sqref="C9"/>
    </sheetView>
  </sheetViews>
  <sheetFormatPr defaultColWidth="9.33203125" defaultRowHeight="12.75"/>
  <cols>
    <col min="1" max="1" width="20.66015625" style="0" bestFit="1" customWidth="1"/>
    <col min="2" max="2" width="23.66015625" style="0" bestFit="1" customWidth="1"/>
    <col min="3" max="3" width="20.8320312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1" t="s">
        <v>172</v>
      </c>
    </row>
    <row r="2" spans="3:4" ht="12.75">
      <c r="C2" s="11" t="s">
        <v>173</v>
      </c>
      <c r="D2" s="11" t="s">
        <v>188</v>
      </c>
    </row>
    <row r="3" spans="3:4" ht="12.75">
      <c r="C3" s="11"/>
      <c r="D3" s="11"/>
    </row>
    <row r="4" spans="3:4" ht="12.75">
      <c r="C4" s="11"/>
      <c r="D4" s="11"/>
    </row>
    <row r="5" spans="1:2" ht="12.75">
      <c r="A5" t="s">
        <v>21</v>
      </c>
      <c r="B5" t="s">
        <v>18</v>
      </c>
    </row>
    <row r="6" spans="1:2" ht="12.75">
      <c r="A6" t="s">
        <v>175</v>
      </c>
      <c r="B6" t="s">
        <v>19</v>
      </c>
    </row>
    <row r="8" spans="1:3" s="11" customFormat="1" ht="12.75">
      <c r="A8" s="11" t="s">
        <v>350</v>
      </c>
      <c r="B8" s="11" t="s">
        <v>176</v>
      </c>
      <c r="C8" s="11" t="s">
        <v>178</v>
      </c>
    </row>
    <row r="9" spans="1:3" ht="12.75">
      <c r="A9" s="46">
        <v>0</v>
      </c>
      <c r="B9" s="46">
        <v>0</v>
      </c>
      <c r="C9" s="46">
        <v>0</v>
      </c>
    </row>
    <row r="11" spans="1:7" ht="12.75">
      <c r="A11" s="24"/>
      <c r="B11" s="24"/>
      <c r="C11" s="24"/>
      <c r="D11" s="24"/>
      <c r="E11" s="24"/>
      <c r="F11" s="24"/>
      <c r="G11" s="24"/>
    </row>
    <row r="13" spans="1:2" ht="12.75">
      <c r="A13" t="s">
        <v>21</v>
      </c>
      <c r="B13" t="s">
        <v>28</v>
      </c>
    </row>
    <row r="14" spans="1:2" ht="12.75">
      <c r="A14" t="s">
        <v>175</v>
      </c>
      <c r="B14" t="s">
        <v>179</v>
      </c>
    </row>
    <row r="16" spans="1:2" ht="12.75">
      <c r="A16" t="s">
        <v>180</v>
      </c>
      <c r="B16" t="s">
        <v>181</v>
      </c>
    </row>
    <row r="18" spans="1:7" s="11" customFormat="1" ht="12.75">
      <c r="A18" s="12" t="s">
        <v>182</v>
      </c>
      <c r="B18" s="12" t="s">
        <v>183</v>
      </c>
      <c r="C18" s="12" t="s">
        <v>184</v>
      </c>
      <c r="D18" s="12" t="s">
        <v>4</v>
      </c>
      <c r="E18" s="12" t="s">
        <v>176</v>
      </c>
      <c r="F18" s="12" t="s">
        <v>177</v>
      </c>
      <c r="G18" s="12" t="s">
        <v>178</v>
      </c>
    </row>
    <row r="19" spans="1:7" ht="12.75">
      <c r="A19" s="178">
        <v>100000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19"/>
      <c r="B20" s="19"/>
      <c r="C20" s="19"/>
      <c r="D20" s="19"/>
      <c r="E20" s="19"/>
      <c r="F20" s="19"/>
      <c r="G20" s="19"/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19" t="s">
        <v>180</v>
      </c>
      <c r="B22" s="19" t="s">
        <v>185</v>
      </c>
      <c r="C22" s="19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s="11" customFormat="1" ht="12.75">
      <c r="A24" s="12" t="s">
        <v>182</v>
      </c>
      <c r="B24" s="12" t="s">
        <v>183</v>
      </c>
      <c r="C24" s="12" t="s">
        <v>184</v>
      </c>
      <c r="D24" s="12" t="s">
        <v>4</v>
      </c>
      <c r="E24" s="12" t="s">
        <v>176</v>
      </c>
      <c r="F24" s="12" t="s">
        <v>177</v>
      </c>
      <c r="G24" s="12" t="s">
        <v>178</v>
      </c>
    </row>
    <row r="25" spans="1:7" ht="12.75">
      <c r="A25" s="178">
        <v>100000</v>
      </c>
      <c r="B25" s="178">
        <v>0</v>
      </c>
      <c r="C25" s="178">
        <v>0</v>
      </c>
      <c r="D25" s="178">
        <v>0</v>
      </c>
      <c r="E25" s="178">
        <v>0</v>
      </c>
      <c r="F25" s="178">
        <v>0</v>
      </c>
      <c r="G25" s="178">
        <v>0</v>
      </c>
    </row>
    <row r="26" spans="1:7" ht="12.75">
      <c r="A26" s="19"/>
      <c r="B26" s="19"/>
      <c r="C26" s="19"/>
      <c r="D26" s="19"/>
      <c r="E26" s="19"/>
      <c r="F26" s="19"/>
      <c r="G26" s="19"/>
    </row>
    <row r="27" spans="1:7" ht="12.75">
      <c r="A27" s="12" t="s">
        <v>186</v>
      </c>
      <c r="B27" s="19"/>
      <c r="C27" s="19"/>
      <c r="D27" s="19"/>
      <c r="E27" s="19"/>
      <c r="F27" s="19"/>
      <c r="G27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s="11" customFormat="1" ht="12.75">
      <c r="A29" s="12" t="s">
        <v>182</v>
      </c>
      <c r="B29" s="12" t="s">
        <v>183</v>
      </c>
      <c r="C29" s="12" t="s">
        <v>184</v>
      </c>
      <c r="D29" s="12" t="s">
        <v>4</v>
      </c>
      <c r="E29" s="12" t="s">
        <v>176</v>
      </c>
      <c r="F29" s="12" t="s">
        <v>177</v>
      </c>
      <c r="G29" s="12" t="s">
        <v>178</v>
      </c>
    </row>
    <row r="30" spans="1:7" ht="12.75">
      <c r="A30" s="178">
        <f aca="true" t="shared" si="0" ref="A30:G30">SUM(A19,A25)</f>
        <v>200000</v>
      </c>
      <c r="B30" s="178">
        <f t="shared" si="0"/>
        <v>0</v>
      </c>
      <c r="C30" s="178">
        <f t="shared" si="0"/>
        <v>0</v>
      </c>
      <c r="D30" s="178">
        <f t="shared" si="0"/>
        <v>0</v>
      </c>
      <c r="E30" s="178">
        <f t="shared" si="0"/>
        <v>0</v>
      </c>
      <c r="F30" s="178">
        <f t="shared" si="0"/>
        <v>0</v>
      </c>
      <c r="G30" s="178">
        <f t="shared" si="0"/>
        <v>0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8" sqref="A8"/>
    </sheetView>
  </sheetViews>
  <sheetFormatPr defaultColWidth="9.33203125" defaultRowHeight="12.75"/>
  <cols>
    <col min="1" max="1" width="21.83203125" style="0" bestFit="1" customWidth="1"/>
    <col min="2" max="2" width="23.66015625" style="0" bestFit="1" customWidth="1"/>
    <col min="3" max="3" width="22.8320312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1" t="s">
        <v>189</v>
      </c>
    </row>
    <row r="2" spans="3:4" ht="12.75">
      <c r="C2" s="11" t="s">
        <v>190</v>
      </c>
      <c r="D2" s="11" t="s">
        <v>188</v>
      </c>
    </row>
    <row r="3" spans="3:4" ht="12.75">
      <c r="C3" s="11"/>
      <c r="D3" s="11"/>
    </row>
    <row r="4" spans="3:4" ht="12.75">
      <c r="C4" s="11"/>
      <c r="D4" s="11"/>
    </row>
    <row r="5" spans="1:2" ht="12.75">
      <c r="A5" t="s">
        <v>21</v>
      </c>
      <c r="B5" t="s">
        <v>18</v>
      </c>
    </row>
    <row r="6" spans="1:2" ht="12.75">
      <c r="A6" t="s">
        <v>175</v>
      </c>
      <c r="B6" t="s">
        <v>19</v>
      </c>
    </row>
    <row r="8" spans="1:3" s="11" customFormat="1" ht="12.75">
      <c r="A8" s="11" t="s">
        <v>350</v>
      </c>
      <c r="B8" s="11" t="s">
        <v>176</v>
      </c>
      <c r="C8" s="11" t="s">
        <v>178</v>
      </c>
    </row>
    <row r="9" spans="1:3" ht="12.75">
      <c r="A9" s="46">
        <v>375</v>
      </c>
      <c r="B9" s="46">
        <v>0</v>
      </c>
      <c r="C9" s="46">
        <v>0</v>
      </c>
    </row>
    <row r="11" spans="1:7" ht="12.75">
      <c r="A11" s="24"/>
      <c r="B11" s="24"/>
      <c r="C11" s="24"/>
      <c r="D11" s="24"/>
      <c r="E11" s="24"/>
      <c r="F11" s="24"/>
      <c r="G11" s="24"/>
    </row>
    <row r="13" spans="1:2" ht="12.75">
      <c r="A13" t="s">
        <v>21</v>
      </c>
      <c r="B13" t="s">
        <v>28</v>
      </c>
    </row>
    <row r="14" spans="1:2" ht="12.75">
      <c r="A14" t="s">
        <v>175</v>
      </c>
      <c r="B14" t="s">
        <v>179</v>
      </c>
    </row>
    <row r="16" spans="1:2" ht="12.75">
      <c r="A16" t="s">
        <v>180</v>
      </c>
      <c r="B16" t="s">
        <v>181</v>
      </c>
    </row>
    <row r="19" spans="1:7" s="11" customFormat="1" ht="12.75">
      <c r="A19" s="11" t="s">
        <v>182</v>
      </c>
      <c r="B19" s="11" t="s">
        <v>183</v>
      </c>
      <c r="C19" s="11" t="s">
        <v>184</v>
      </c>
      <c r="D19" s="11" t="s">
        <v>4</v>
      </c>
      <c r="E19" s="11" t="s">
        <v>176</v>
      </c>
      <c r="F19" s="11" t="s">
        <v>177</v>
      </c>
      <c r="G19" s="11" t="s">
        <v>178</v>
      </c>
    </row>
    <row r="20" spans="1:7" ht="12.75">
      <c r="A20" s="178">
        <v>100000</v>
      </c>
      <c r="B20" s="20">
        <v>400</v>
      </c>
      <c r="C20" s="178">
        <v>5400</v>
      </c>
      <c r="D20" s="178">
        <v>10000</v>
      </c>
      <c r="E20" s="178">
        <v>0</v>
      </c>
      <c r="F20" s="178">
        <v>10000</v>
      </c>
      <c r="G20" s="178">
        <v>10000</v>
      </c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19"/>
      <c r="B22" s="19"/>
      <c r="C22" s="19"/>
      <c r="D22" s="19"/>
      <c r="E22" s="19"/>
      <c r="F22" s="19"/>
      <c r="G22" s="19"/>
    </row>
    <row r="23" spans="1:7" ht="12.75">
      <c r="A23" s="19" t="s">
        <v>180</v>
      </c>
      <c r="B23" s="19" t="s">
        <v>185</v>
      </c>
      <c r="C23" s="19"/>
      <c r="D23" s="19"/>
      <c r="E23" s="19"/>
      <c r="F23" s="19"/>
      <c r="G23" s="19"/>
    </row>
    <row r="24" spans="1:7" ht="12.75">
      <c r="A24" s="19"/>
      <c r="B24" s="19"/>
      <c r="C24" s="19"/>
      <c r="D24" s="19"/>
      <c r="E24" s="19"/>
      <c r="F24" s="19"/>
      <c r="G24" s="19"/>
    </row>
    <row r="25" spans="1:7" s="11" customFormat="1" ht="12.75">
      <c r="A25" s="12" t="s">
        <v>182</v>
      </c>
      <c r="B25" s="12" t="s">
        <v>183</v>
      </c>
      <c r="C25" s="12" t="s">
        <v>184</v>
      </c>
      <c r="D25" s="12" t="s">
        <v>4</v>
      </c>
      <c r="E25" s="12" t="s">
        <v>176</v>
      </c>
      <c r="F25" s="12" t="s">
        <v>177</v>
      </c>
      <c r="G25" s="12" t="s">
        <v>178</v>
      </c>
    </row>
    <row r="26" spans="1:7" ht="12.75">
      <c r="A26" s="178">
        <v>100000</v>
      </c>
      <c r="B26" s="178">
        <v>0</v>
      </c>
      <c r="C26" s="178">
        <v>16445.82</v>
      </c>
      <c r="D26" s="178">
        <v>0</v>
      </c>
      <c r="E26" s="178">
        <v>100000</v>
      </c>
      <c r="F26" s="178">
        <v>90000</v>
      </c>
      <c r="G26" s="178">
        <v>100000</v>
      </c>
    </row>
    <row r="27" spans="1:7" ht="12.75">
      <c r="A27" s="19"/>
      <c r="B27" s="19"/>
      <c r="C27" s="19"/>
      <c r="D27" s="19"/>
      <c r="E27" s="19"/>
      <c r="F27" s="19"/>
      <c r="G27" s="19"/>
    </row>
    <row r="28" spans="1:7" ht="12.75">
      <c r="A28" s="12" t="s">
        <v>186</v>
      </c>
      <c r="B28" s="19"/>
      <c r="C28" s="19"/>
      <c r="D28" s="19"/>
      <c r="E28" s="19"/>
      <c r="F28" s="19"/>
      <c r="G28" s="19"/>
    </row>
    <row r="29" spans="1:7" ht="12.75">
      <c r="A29" s="19"/>
      <c r="B29" s="19"/>
      <c r="C29" s="19"/>
      <c r="D29" s="19"/>
      <c r="E29" s="19"/>
      <c r="F29" s="19"/>
      <c r="G29" s="19"/>
    </row>
    <row r="30" spans="1:7" s="11" customFormat="1" ht="12.75">
      <c r="A30" s="12" t="s">
        <v>182</v>
      </c>
      <c r="B30" s="12" t="s">
        <v>183</v>
      </c>
      <c r="C30" s="12" t="s">
        <v>184</v>
      </c>
      <c r="D30" s="12" t="s">
        <v>4</v>
      </c>
      <c r="E30" s="12" t="s">
        <v>176</v>
      </c>
      <c r="F30" s="12" t="s">
        <v>177</v>
      </c>
      <c r="G30" s="12" t="s">
        <v>178</v>
      </c>
    </row>
    <row r="31" spans="1:7" ht="12.75">
      <c r="A31" s="20">
        <f aca="true" t="shared" si="0" ref="A31:G31">SUM(A20,A26)</f>
        <v>200000</v>
      </c>
      <c r="B31" s="20">
        <f t="shared" si="0"/>
        <v>400</v>
      </c>
      <c r="C31" s="20">
        <f t="shared" si="0"/>
        <v>21845.82</v>
      </c>
      <c r="D31" s="20">
        <f t="shared" si="0"/>
        <v>10000</v>
      </c>
      <c r="E31" s="20">
        <f t="shared" si="0"/>
        <v>100000</v>
      </c>
      <c r="F31" s="20">
        <f t="shared" si="0"/>
        <v>100000</v>
      </c>
      <c r="G31" s="20">
        <f t="shared" si="0"/>
        <v>110000</v>
      </c>
    </row>
  </sheetData>
  <printOptions/>
  <pageMargins left="0.34" right="0.16" top="1" bottom="1" header="0.5" footer="0.5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8" sqref="A8"/>
    </sheetView>
  </sheetViews>
  <sheetFormatPr defaultColWidth="9.33203125" defaultRowHeight="12.75"/>
  <cols>
    <col min="1" max="1" width="24.83203125" style="0" bestFit="1" customWidth="1"/>
    <col min="2" max="2" width="23.66015625" style="0" bestFit="1" customWidth="1"/>
    <col min="3" max="3" width="29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1" t="s">
        <v>191</v>
      </c>
    </row>
    <row r="2" spans="3:4" ht="12.75">
      <c r="C2" s="11" t="s">
        <v>192</v>
      </c>
      <c r="D2" s="11" t="s">
        <v>193</v>
      </c>
    </row>
    <row r="3" spans="3:4" ht="12.75">
      <c r="C3" s="11"/>
      <c r="D3" s="11"/>
    </row>
    <row r="4" spans="3:4" ht="12.75">
      <c r="C4" s="11"/>
      <c r="D4" s="11"/>
    </row>
    <row r="5" spans="1:2" ht="12.75">
      <c r="A5" t="s">
        <v>21</v>
      </c>
      <c r="B5" t="s">
        <v>18</v>
      </c>
    </row>
    <row r="6" spans="1:2" ht="12.75">
      <c r="A6" t="s">
        <v>175</v>
      </c>
      <c r="B6" t="s">
        <v>19</v>
      </c>
    </row>
    <row r="8" spans="1:3" s="11" customFormat="1" ht="12.75">
      <c r="A8" s="11" t="s">
        <v>349</v>
      </c>
      <c r="B8" s="11" t="s">
        <v>176</v>
      </c>
      <c r="C8" s="11" t="s">
        <v>178</v>
      </c>
    </row>
    <row r="9" spans="1:3" ht="12.75">
      <c r="A9" s="46">
        <v>375</v>
      </c>
      <c r="B9" s="46">
        <v>0</v>
      </c>
      <c r="C9" s="46">
        <v>375</v>
      </c>
    </row>
    <row r="11" spans="1:7" ht="12.75">
      <c r="A11" s="24"/>
      <c r="B11" s="24"/>
      <c r="C11" s="24"/>
      <c r="D11" s="24"/>
      <c r="E11" s="24"/>
      <c r="F11" s="24"/>
      <c r="G11" s="24"/>
    </row>
    <row r="13" spans="1:2" ht="12.75">
      <c r="A13" t="s">
        <v>21</v>
      </c>
      <c r="B13" t="s">
        <v>28</v>
      </c>
    </row>
    <row r="14" spans="1:2" ht="12.75">
      <c r="A14" t="s">
        <v>175</v>
      </c>
      <c r="B14" t="s">
        <v>179</v>
      </c>
    </row>
    <row r="16" spans="1:2" ht="12.75">
      <c r="A16" t="s">
        <v>180</v>
      </c>
      <c r="B16" t="s">
        <v>181</v>
      </c>
    </row>
    <row r="18" spans="1:7" s="11" customFormat="1" ht="12.75">
      <c r="A18" s="11" t="s">
        <v>182</v>
      </c>
      <c r="B18" s="11" t="s">
        <v>183</v>
      </c>
      <c r="C18" s="11" t="s">
        <v>184</v>
      </c>
      <c r="D18" s="11" t="s">
        <v>4</v>
      </c>
      <c r="E18" s="11" t="s">
        <v>176</v>
      </c>
      <c r="F18" s="11" t="s">
        <v>177</v>
      </c>
      <c r="G18" s="11" t="s">
        <v>178</v>
      </c>
    </row>
    <row r="19" spans="1:7" ht="12.75">
      <c r="A19" s="178">
        <v>100000</v>
      </c>
      <c r="B19" s="178">
        <v>400</v>
      </c>
      <c r="C19" s="178">
        <v>5400</v>
      </c>
      <c r="D19" s="178">
        <v>10000</v>
      </c>
      <c r="E19" s="178">
        <v>0</v>
      </c>
      <c r="F19" s="178">
        <v>10000</v>
      </c>
      <c r="G19" s="178">
        <v>10000</v>
      </c>
    </row>
    <row r="20" spans="1:7" ht="12.75">
      <c r="A20" s="19"/>
      <c r="B20" s="19"/>
      <c r="C20" s="19"/>
      <c r="D20" s="19"/>
      <c r="E20" s="19"/>
      <c r="F20" s="19"/>
      <c r="G20" s="19"/>
    </row>
    <row r="21" spans="1:7" ht="12.75">
      <c r="A21" s="19"/>
      <c r="B21" s="19"/>
      <c r="C21" s="19"/>
      <c r="D21" s="19"/>
      <c r="E21" s="19"/>
      <c r="F21" s="19"/>
      <c r="G21" s="19"/>
    </row>
    <row r="22" spans="1:7" ht="12.75">
      <c r="A22" s="19" t="s">
        <v>180</v>
      </c>
      <c r="B22" s="19" t="s">
        <v>185</v>
      </c>
      <c r="C22" s="19"/>
      <c r="D22" s="19"/>
      <c r="E22" s="19"/>
      <c r="F22" s="19"/>
      <c r="G22" s="19"/>
    </row>
    <row r="23" spans="1:7" ht="12.75">
      <c r="A23" s="19"/>
      <c r="B23" s="19"/>
      <c r="C23" s="19"/>
      <c r="D23" s="19"/>
      <c r="E23" s="19"/>
      <c r="F23" s="19"/>
      <c r="G23" s="19"/>
    </row>
    <row r="24" spans="1:7" s="11" customFormat="1" ht="12.75">
      <c r="A24" s="12" t="s">
        <v>182</v>
      </c>
      <c r="B24" s="12" t="s">
        <v>183</v>
      </c>
      <c r="C24" s="12" t="s">
        <v>184</v>
      </c>
      <c r="D24" s="12" t="s">
        <v>4</v>
      </c>
      <c r="E24" s="12" t="s">
        <v>176</v>
      </c>
      <c r="F24" s="12" t="s">
        <v>177</v>
      </c>
      <c r="G24" s="12" t="s">
        <v>178</v>
      </c>
    </row>
    <row r="25" spans="1:7" ht="12.75">
      <c r="A25" s="178">
        <v>100000</v>
      </c>
      <c r="B25" s="178">
        <v>0</v>
      </c>
      <c r="C25" s="178">
        <v>16445.82</v>
      </c>
      <c r="D25" s="178">
        <v>0</v>
      </c>
      <c r="E25" s="178">
        <v>100000</v>
      </c>
      <c r="F25" s="178">
        <v>90000</v>
      </c>
      <c r="G25" s="178">
        <v>100000</v>
      </c>
    </row>
    <row r="26" spans="1:7" ht="12.75">
      <c r="A26" s="19"/>
      <c r="B26" s="19"/>
      <c r="C26" s="19"/>
      <c r="D26" s="19"/>
      <c r="E26" s="19"/>
      <c r="F26" s="19"/>
      <c r="G26" s="19"/>
    </row>
    <row r="27" spans="1:7" ht="12.75">
      <c r="A27" s="12" t="s">
        <v>186</v>
      </c>
      <c r="B27" s="19"/>
      <c r="C27" s="19"/>
      <c r="D27" s="19"/>
      <c r="E27" s="19"/>
      <c r="F27" s="19"/>
      <c r="G27" s="19"/>
    </row>
    <row r="28" spans="1:7" ht="12.75">
      <c r="A28" s="19"/>
      <c r="B28" s="19"/>
      <c r="C28" s="19"/>
      <c r="D28" s="19"/>
      <c r="E28" s="19"/>
      <c r="F28" s="19"/>
      <c r="G28" s="19"/>
    </row>
    <row r="29" spans="1:7" s="11" customFormat="1" ht="12.75">
      <c r="A29" s="12" t="s">
        <v>182</v>
      </c>
      <c r="B29" s="12" t="s">
        <v>183</v>
      </c>
      <c r="C29" s="12" t="s">
        <v>184</v>
      </c>
      <c r="D29" s="12" t="s">
        <v>4</v>
      </c>
      <c r="E29" s="12" t="s">
        <v>176</v>
      </c>
      <c r="F29" s="12" t="s">
        <v>177</v>
      </c>
      <c r="G29" s="12" t="s">
        <v>178</v>
      </c>
    </row>
    <row r="30" spans="1:7" ht="12.75">
      <c r="A30" s="20">
        <f aca="true" t="shared" si="0" ref="A30:G30">SUM(A19,A25)</f>
        <v>200000</v>
      </c>
      <c r="B30" s="20">
        <f t="shared" si="0"/>
        <v>400</v>
      </c>
      <c r="C30" s="20">
        <f t="shared" si="0"/>
        <v>21845.82</v>
      </c>
      <c r="D30" s="20">
        <f t="shared" si="0"/>
        <v>10000</v>
      </c>
      <c r="E30" s="20">
        <f t="shared" si="0"/>
        <v>100000</v>
      </c>
      <c r="F30" s="20">
        <f t="shared" si="0"/>
        <v>100000</v>
      </c>
      <c r="G30" s="20">
        <f t="shared" si="0"/>
        <v>110000</v>
      </c>
    </row>
  </sheetData>
  <printOptions/>
  <pageMargins left="0.17" right="0.16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A1" sqref="A1"/>
    </sheetView>
  </sheetViews>
  <sheetFormatPr defaultColWidth="9.33203125" defaultRowHeight="12.75"/>
  <cols>
    <col min="1" max="1" width="5.33203125" style="237" bestFit="1" customWidth="1"/>
    <col min="2" max="2" width="11.33203125" style="237" bestFit="1" customWidth="1"/>
    <col min="3" max="3" width="23" style="237" bestFit="1" customWidth="1"/>
    <col min="4" max="4" width="4.5" style="237" bestFit="1" customWidth="1"/>
    <col min="5" max="6" width="9.5" style="237" bestFit="1" customWidth="1"/>
    <col min="7" max="7" width="9.16015625" style="237" bestFit="1" customWidth="1"/>
    <col min="8" max="8" width="7.66015625" style="237" bestFit="1" customWidth="1"/>
    <col min="9" max="9" width="8.33203125" style="237" bestFit="1" customWidth="1"/>
    <col min="10" max="10" width="9.16015625" style="237" bestFit="1" customWidth="1"/>
    <col min="11" max="11" width="8.83203125" style="237" bestFit="1" customWidth="1"/>
    <col min="12" max="12" width="20.66015625" style="237" bestFit="1" customWidth="1"/>
    <col min="13" max="13" width="11.5" style="237" bestFit="1" customWidth="1"/>
    <col min="14" max="14" width="12.5" style="237" bestFit="1" customWidth="1"/>
    <col min="15" max="16" width="9.33203125" style="237" customWidth="1"/>
    <col min="17" max="17" width="10.16015625" style="237" bestFit="1" customWidth="1"/>
    <col min="18" max="18" width="35.33203125" style="237" bestFit="1" customWidth="1"/>
    <col min="19" max="16384" width="9.33203125" style="237" customWidth="1"/>
  </cols>
  <sheetData>
    <row r="1" spans="1:14" s="242" customFormat="1" ht="34.5" customHeight="1">
      <c r="A1" s="240" t="s">
        <v>341</v>
      </c>
      <c r="B1" s="240" t="s">
        <v>0</v>
      </c>
      <c r="C1" s="240" t="s">
        <v>1</v>
      </c>
      <c r="D1" s="240" t="s">
        <v>340</v>
      </c>
      <c r="E1" s="240" t="s">
        <v>2</v>
      </c>
      <c r="F1" s="240" t="s">
        <v>3</v>
      </c>
      <c r="G1" s="240" t="s">
        <v>336</v>
      </c>
      <c r="H1" s="240" t="s">
        <v>337</v>
      </c>
      <c r="I1" s="240" t="s">
        <v>338</v>
      </c>
      <c r="J1" s="240" t="s">
        <v>339</v>
      </c>
      <c r="K1" s="240" t="s">
        <v>5</v>
      </c>
      <c r="L1" s="241" t="s">
        <v>6</v>
      </c>
      <c r="M1" s="241" t="s">
        <v>7</v>
      </c>
      <c r="N1" s="241" t="s">
        <v>8</v>
      </c>
    </row>
    <row r="2" spans="1:14" ht="22.5">
      <c r="A2" s="243" t="s">
        <v>9</v>
      </c>
      <c r="B2" s="244" t="s">
        <v>10</v>
      </c>
      <c r="C2" s="244" t="s">
        <v>11</v>
      </c>
      <c r="D2" s="245">
        <v>1</v>
      </c>
      <c r="E2" s="3">
        <v>37257</v>
      </c>
      <c r="F2" s="3">
        <v>37272</v>
      </c>
      <c r="G2" s="4">
        <v>1200</v>
      </c>
      <c r="H2" s="4">
        <v>0</v>
      </c>
      <c r="I2" s="4">
        <v>0</v>
      </c>
      <c r="J2" s="4">
        <f>SUM(G2:I2)</f>
        <v>1200</v>
      </c>
      <c r="K2" s="246">
        <v>0</v>
      </c>
      <c r="L2" s="247" t="s">
        <v>12</v>
      </c>
      <c r="M2" s="247" t="s">
        <v>13</v>
      </c>
      <c r="N2" s="247" t="s">
        <v>14</v>
      </c>
    </row>
    <row r="3" spans="1:14" s="250" customFormat="1" ht="22.5">
      <c r="A3" s="238" t="s">
        <v>18</v>
      </c>
      <c r="B3" s="239" t="s">
        <v>19</v>
      </c>
      <c r="C3" s="239" t="s">
        <v>20</v>
      </c>
      <c r="D3" s="248">
        <v>1</v>
      </c>
      <c r="E3" s="234">
        <v>37257</v>
      </c>
      <c r="F3" s="234">
        <v>37272</v>
      </c>
      <c r="G3" s="235">
        <v>350</v>
      </c>
      <c r="H3" s="236">
        <v>0</v>
      </c>
      <c r="I3" s="236">
        <v>25</v>
      </c>
      <c r="J3" s="236">
        <f>SUM(G3:I3)</f>
        <v>375</v>
      </c>
      <c r="K3" s="249">
        <v>0</v>
      </c>
      <c r="L3" s="239" t="s">
        <v>12</v>
      </c>
      <c r="M3" s="239" t="s">
        <v>13</v>
      </c>
      <c r="N3" s="239" t="s">
        <v>14</v>
      </c>
    </row>
    <row r="4" spans="1:14" ht="22.5">
      <c r="A4" s="243" t="s">
        <v>197</v>
      </c>
      <c r="B4" s="244" t="s">
        <v>199</v>
      </c>
      <c r="C4" s="244" t="s">
        <v>198</v>
      </c>
      <c r="D4" s="245">
        <v>2</v>
      </c>
      <c r="E4" s="3">
        <v>37288</v>
      </c>
      <c r="F4" s="3">
        <v>37303</v>
      </c>
      <c r="G4" s="4">
        <v>1000</v>
      </c>
      <c r="H4" s="4">
        <v>0</v>
      </c>
      <c r="I4" s="4">
        <v>0</v>
      </c>
      <c r="J4" s="4">
        <f>SUM(G4:I4)</f>
        <v>1000</v>
      </c>
      <c r="K4" s="251">
        <v>250</v>
      </c>
      <c r="L4" s="247" t="s">
        <v>12</v>
      </c>
      <c r="M4" s="247" t="s">
        <v>13</v>
      </c>
      <c r="N4" s="247" t="s">
        <v>14</v>
      </c>
    </row>
  </sheetData>
  <printOptions/>
  <pageMargins left="0.17" right="0.17" top="1" bottom="1" header="0.5" footer="0.5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8" sqref="A8"/>
    </sheetView>
  </sheetViews>
  <sheetFormatPr defaultColWidth="9.33203125" defaultRowHeight="12.75"/>
  <cols>
    <col min="1" max="1" width="18.83203125" style="0" bestFit="1" customWidth="1"/>
    <col min="2" max="2" width="23.66015625" style="0" bestFit="1" customWidth="1"/>
    <col min="3" max="3" width="27.5" style="0" bestFit="1" customWidth="1"/>
    <col min="4" max="5" width="17.66015625" style="0" bestFit="1" customWidth="1"/>
    <col min="6" max="6" width="15.33203125" style="0" bestFit="1" customWidth="1"/>
    <col min="7" max="7" width="17.66015625" style="0" bestFit="1" customWidth="1"/>
  </cols>
  <sheetData>
    <row r="1" ht="12.75">
      <c r="C1" s="11" t="s">
        <v>194</v>
      </c>
    </row>
    <row r="2" spans="3:4" ht="12.75">
      <c r="C2" s="18" t="s">
        <v>195</v>
      </c>
      <c r="D2" s="11"/>
    </row>
    <row r="3" spans="3:4" ht="12.75">
      <c r="C3" s="18"/>
      <c r="D3" s="11"/>
    </row>
    <row r="4" spans="3:4" ht="12.75">
      <c r="C4" s="18"/>
      <c r="D4" s="11"/>
    </row>
    <row r="5" spans="1:2" ht="12.75">
      <c r="A5" t="s">
        <v>21</v>
      </c>
      <c r="B5" t="s">
        <v>18</v>
      </c>
    </row>
    <row r="6" spans="1:2" ht="12.75">
      <c r="A6" t="s">
        <v>175</v>
      </c>
      <c r="B6" t="s">
        <v>19</v>
      </c>
    </row>
    <row r="8" spans="1:3" s="11" customFormat="1" ht="12.75">
      <c r="A8" s="11" t="s">
        <v>349</v>
      </c>
      <c r="B8" s="11" t="s">
        <v>176</v>
      </c>
      <c r="C8" s="11" t="s">
        <v>178</v>
      </c>
    </row>
    <row r="9" spans="1:3" ht="12.75">
      <c r="A9" s="46">
        <v>375</v>
      </c>
      <c r="B9" s="46">
        <v>0</v>
      </c>
      <c r="C9" s="46">
        <v>375</v>
      </c>
    </row>
    <row r="11" spans="1:7" ht="12.75">
      <c r="A11" s="24"/>
      <c r="B11" s="24"/>
      <c r="C11" s="24"/>
      <c r="D11" s="24"/>
      <c r="E11" s="24"/>
      <c r="F11" s="24"/>
      <c r="G11" s="24"/>
    </row>
    <row r="13" spans="1:2" ht="12.75">
      <c r="A13" t="s">
        <v>21</v>
      </c>
      <c r="B13" t="s">
        <v>28</v>
      </c>
    </row>
    <row r="14" spans="1:2" ht="12.75">
      <c r="A14" t="s">
        <v>175</v>
      </c>
      <c r="B14" t="s">
        <v>179</v>
      </c>
    </row>
    <row r="16" spans="1:2" ht="12.75">
      <c r="A16" t="s">
        <v>180</v>
      </c>
      <c r="B16" t="s">
        <v>181</v>
      </c>
    </row>
    <row r="18" spans="1:7" s="11" customFormat="1" ht="12.75">
      <c r="A18" s="11" t="s">
        <v>182</v>
      </c>
      <c r="B18" s="11" t="s">
        <v>183</v>
      </c>
      <c r="C18" s="11" t="s">
        <v>184</v>
      </c>
      <c r="D18" s="11" t="s">
        <v>4</v>
      </c>
      <c r="E18" s="11" t="s">
        <v>176</v>
      </c>
      <c r="F18" s="11" t="s">
        <v>177</v>
      </c>
      <c r="G18" s="11" t="s">
        <v>178</v>
      </c>
    </row>
    <row r="19" spans="1:7" ht="12.75">
      <c r="A19" s="178">
        <v>90000</v>
      </c>
      <c r="B19" s="178">
        <v>400</v>
      </c>
      <c r="C19" s="178">
        <v>19400</v>
      </c>
      <c r="D19" s="178">
        <v>30000</v>
      </c>
      <c r="E19" s="178">
        <v>0</v>
      </c>
      <c r="F19" s="178">
        <v>30000</v>
      </c>
      <c r="G19" s="178">
        <v>30000</v>
      </c>
    </row>
    <row r="20" spans="1:7" ht="12.75">
      <c r="A20" s="19"/>
      <c r="B20" s="19"/>
      <c r="C20" s="179"/>
      <c r="D20" s="19"/>
      <c r="E20" s="19"/>
      <c r="F20" s="19"/>
      <c r="G20" s="19"/>
    </row>
    <row r="21" spans="1:7" ht="12.75">
      <c r="A21" s="19" t="s">
        <v>180</v>
      </c>
      <c r="B21" s="19" t="s">
        <v>185</v>
      </c>
      <c r="C21" s="19"/>
      <c r="D21" s="19"/>
      <c r="E21" s="19"/>
      <c r="F21" s="19"/>
      <c r="G21" s="19"/>
    </row>
    <row r="22" spans="1:7" ht="12.75">
      <c r="A22" s="19"/>
      <c r="B22" s="19"/>
      <c r="C22" s="19"/>
      <c r="D22" s="19"/>
      <c r="E22" s="19"/>
      <c r="F22" s="19"/>
      <c r="G22" s="19"/>
    </row>
    <row r="23" spans="1:7" s="11" customFormat="1" ht="12.75">
      <c r="A23" s="12" t="s">
        <v>182</v>
      </c>
      <c r="B23" s="12" t="s">
        <v>183</v>
      </c>
      <c r="C23" s="12" t="s">
        <v>184</v>
      </c>
      <c r="D23" s="12" t="s">
        <v>4</v>
      </c>
      <c r="E23" s="12" t="s">
        <v>176</v>
      </c>
      <c r="F23" s="12" t="s">
        <v>177</v>
      </c>
      <c r="G23" s="12" t="s">
        <v>178</v>
      </c>
    </row>
    <row r="24" spans="1:7" ht="12.75">
      <c r="A24" s="178">
        <v>100000</v>
      </c>
      <c r="B24" s="178">
        <v>0</v>
      </c>
      <c r="C24" s="178">
        <v>16445.82</v>
      </c>
      <c r="D24" s="178">
        <v>0</v>
      </c>
      <c r="E24" s="178">
        <v>100000</v>
      </c>
      <c r="F24" s="178">
        <v>90000</v>
      </c>
      <c r="G24" s="178">
        <v>100000</v>
      </c>
    </row>
    <row r="25" spans="1:7" ht="12.75">
      <c r="A25" s="19"/>
      <c r="B25" s="19"/>
      <c r="C25" s="19"/>
      <c r="D25" s="19"/>
      <c r="E25" s="19"/>
      <c r="F25" s="19"/>
      <c r="G25" s="19"/>
    </row>
    <row r="26" spans="1:7" ht="12.75">
      <c r="A26" s="19" t="s">
        <v>180</v>
      </c>
      <c r="B26" s="19" t="s">
        <v>196</v>
      </c>
      <c r="C26" s="19"/>
      <c r="D26" s="19"/>
      <c r="E26" s="19"/>
      <c r="F26" s="19"/>
      <c r="G26" s="19"/>
    </row>
    <row r="27" spans="1:7" ht="12.75">
      <c r="A27" s="19"/>
      <c r="B27" s="19"/>
      <c r="C27" s="19"/>
      <c r="D27" s="19"/>
      <c r="E27" s="19"/>
      <c r="F27" s="19"/>
      <c r="G27" s="19"/>
    </row>
    <row r="28" spans="1:7" s="11" customFormat="1" ht="12.75">
      <c r="A28" s="12" t="s">
        <v>182</v>
      </c>
      <c r="B28" s="12" t="s">
        <v>183</v>
      </c>
      <c r="C28" s="12" t="s">
        <v>184</v>
      </c>
      <c r="D28" s="12" t="s">
        <v>4</v>
      </c>
      <c r="E28" s="12" t="s">
        <v>176</v>
      </c>
      <c r="F28" s="12" t="s">
        <v>177</v>
      </c>
      <c r="G28" s="12" t="s">
        <v>178</v>
      </c>
    </row>
    <row r="29" spans="1:7" ht="12.75">
      <c r="A29" s="178">
        <v>300000</v>
      </c>
      <c r="B29" s="178">
        <v>0</v>
      </c>
      <c r="C29" s="178">
        <v>0</v>
      </c>
      <c r="D29" s="178">
        <v>0</v>
      </c>
      <c r="E29" s="178">
        <v>300000</v>
      </c>
      <c r="F29" s="178">
        <v>0</v>
      </c>
      <c r="G29" s="178">
        <v>300000</v>
      </c>
    </row>
    <row r="30" spans="1:7" ht="12.75">
      <c r="A30" s="20"/>
      <c r="B30" s="20"/>
      <c r="C30" s="20"/>
      <c r="D30" s="20"/>
      <c r="E30" s="20"/>
      <c r="F30" s="20"/>
      <c r="G30" s="20"/>
    </row>
    <row r="31" spans="1:7" ht="12.75">
      <c r="A31" s="12" t="s">
        <v>186</v>
      </c>
      <c r="B31" s="19"/>
      <c r="C31" s="19"/>
      <c r="D31" s="19"/>
      <c r="E31" s="19"/>
      <c r="F31" s="19"/>
      <c r="G31" s="19"/>
    </row>
    <row r="32" spans="1:7" ht="12.75">
      <c r="A32" s="19"/>
      <c r="B32" s="19"/>
      <c r="C32" s="19"/>
      <c r="D32" s="19"/>
      <c r="E32" s="19"/>
      <c r="F32" s="19"/>
      <c r="G32" s="19"/>
    </row>
    <row r="33" spans="1:7" s="11" customFormat="1" ht="12.75">
      <c r="A33" s="12" t="s">
        <v>182</v>
      </c>
      <c r="B33" s="12" t="s">
        <v>183</v>
      </c>
      <c r="C33" s="12" t="s">
        <v>184</v>
      </c>
      <c r="D33" s="12" t="s">
        <v>4</v>
      </c>
      <c r="E33" s="12" t="s">
        <v>176</v>
      </c>
      <c r="F33" s="12" t="s">
        <v>177</v>
      </c>
      <c r="G33" s="12" t="s">
        <v>178</v>
      </c>
    </row>
    <row r="34" spans="1:7" ht="12.75">
      <c r="A34" s="20">
        <f aca="true" t="shared" si="0" ref="A34:G34">SUM(A19,A24,A29)</f>
        <v>490000</v>
      </c>
      <c r="B34" s="20">
        <f t="shared" si="0"/>
        <v>400</v>
      </c>
      <c r="C34" s="20">
        <f t="shared" si="0"/>
        <v>35845.82</v>
      </c>
      <c r="D34" s="20">
        <f t="shared" si="0"/>
        <v>30000</v>
      </c>
      <c r="E34" s="20">
        <f t="shared" si="0"/>
        <v>400000</v>
      </c>
      <c r="F34" s="20">
        <f t="shared" si="0"/>
        <v>120000</v>
      </c>
      <c r="G34" s="20">
        <f t="shared" si="0"/>
        <v>430000</v>
      </c>
    </row>
  </sheetData>
  <printOptions/>
  <pageMargins left="0.75" right="0.35" top="1" bottom="1" header="0.5" footer="0.5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30"/>
  <sheetViews>
    <sheetView zoomScaleSheetLayoutView="100" workbookViewId="0" topLeftCell="A1">
      <selection activeCell="A1" sqref="A1:G1"/>
    </sheetView>
  </sheetViews>
  <sheetFormatPr defaultColWidth="9.33203125" defaultRowHeight="12.75"/>
  <cols>
    <col min="1" max="1" width="10.66015625" style="50" customWidth="1"/>
    <col min="2" max="2" width="13.33203125" style="50" customWidth="1"/>
    <col min="3" max="3" width="13.16015625" style="50" customWidth="1"/>
    <col min="4" max="4" width="18.33203125" style="50" customWidth="1"/>
    <col min="5" max="5" width="26.16015625" style="50" customWidth="1"/>
    <col min="6" max="6" width="17.66015625" style="57" customWidth="1"/>
    <col min="7" max="7" width="17.66015625" style="186" customWidth="1"/>
    <col min="8" max="8" width="0.1640625" style="50" customWidth="1"/>
    <col min="9" max="16384" width="10.66015625" style="50" customWidth="1"/>
  </cols>
  <sheetData>
    <row r="1" spans="1:7" ht="18">
      <c r="A1" s="261" t="s">
        <v>200</v>
      </c>
      <c r="B1" s="261"/>
      <c r="C1" s="261"/>
      <c r="D1" s="261"/>
      <c r="E1" s="261"/>
      <c r="F1" s="261"/>
      <c r="G1" s="261"/>
    </row>
    <row r="2" spans="1:6" ht="12.75">
      <c r="A2" s="51" t="s">
        <v>201</v>
      </c>
      <c r="B2" s="51"/>
      <c r="C2" s="51"/>
      <c r="D2" s="52" t="s">
        <v>202</v>
      </c>
      <c r="F2" s="53" t="s">
        <v>203</v>
      </c>
    </row>
    <row r="3" ht="12.75"/>
    <row r="4" spans="1:7" ht="12.75">
      <c r="A4" s="51" t="s">
        <v>204</v>
      </c>
      <c r="B4" s="51"/>
      <c r="C4" s="55" t="s">
        <v>205</v>
      </c>
      <c r="D4" s="55" t="s">
        <v>206</v>
      </c>
      <c r="F4" s="56"/>
      <c r="G4" s="187" t="s">
        <v>207</v>
      </c>
    </row>
    <row r="5" ht="19.5" customHeight="1" thickBot="1"/>
    <row r="6" spans="1:7" ht="15.75">
      <c r="A6" s="58" t="s">
        <v>208</v>
      </c>
      <c r="B6" s="59"/>
      <c r="C6" s="59"/>
      <c r="D6" s="59"/>
      <c r="E6" s="59"/>
      <c r="F6" s="60"/>
      <c r="G6" s="188"/>
    </row>
    <row r="7" spans="1:7" ht="12.75">
      <c r="A7" s="61"/>
      <c r="B7" s="62"/>
      <c r="C7" s="62"/>
      <c r="D7" s="62"/>
      <c r="E7" s="62"/>
      <c r="F7" s="63"/>
      <c r="G7" s="189"/>
    </row>
    <row r="8" spans="1:7" ht="12.75" customHeight="1">
      <c r="A8" s="64"/>
      <c r="B8" s="65"/>
      <c r="C8" s="65"/>
      <c r="D8" s="65"/>
      <c r="E8" s="66"/>
      <c r="F8" s="274" t="s">
        <v>209</v>
      </c>
      <c r="G8" s="275" t="s">
        <v>210</v>
      </c>
    </row>
    <row r="9" spans="1:7" ht="12.75" customHeight="1">
      <c r="A9" s="64"/>
      <c r="B9" s="65"/>
      <c r="C9" s="65"/>
      <c r="D9" s="65"/>
      <c r="E9" s="66"/>
      <c r="F9" s="269"/>
      <c r="G9" s="271"/>
    </row>
    <row r="10" spans="1:8" ht="12.75" customHeight="1">
      <c r="A10" s="67" t="s">
        <v>211</v>
      </c>
      <c r="B10" s="68"/>
      <c r="C10" s="68"/>
      <c r="D10" s="68"/>
      <c r="E10" s="68"/>
      <c r="F10" s="69"/>
      <c r="G10" s="190"/>
      <c r="H10" s="54"/>
    </row>
    <row r="11" spans="1:8" ht="12.75" customHeight="1">
      <c r="A11" s="70" t="s">
        <v>212</v>
      </c>
      <c r="B11" s="65"/>
      <c r="C11" s="65"/>
      <c r="D11" s="65"/>
      <c r="E11" s="65"/>
      <c r="F11" s="71">
        <v>1</v>
      </c>
      <c r="G11" s="191">
        <v>10000</v>
      </c>
      <c r="H11" s="54"/>
    </row>
    <row r="12" spans="1:8" ht="12.75" customHeight="1">
      <c r="A12" s="64" t="s">
        <v>213</v>
      </c>
      <c r="B12" s="65"/>
      <c r="C12" s="65"/>
      <c r="D12" s="65"/>
      <c r="E12" s="65"/>
      <c r="F12" s="72">
        <v>15</v>
      </c>
      <c r="G12" s="192">
        <v>104450</v>
      </c>
      <c r="H12" s="54"/>
    </row>
    <row r="13" spans="1:8" ht="12.75" customHeight="1">
      <c r="A13" s="73" t="s">
        <v>214</v>
      </c>
      <c r="B13" s="65"/>
      <c r="C13" s="65"/>
      <c r="D13" s="65"/>
      <c r="E13" s="65"/>
      <c r="F13" s="74"/>
      <c r="G13" s="192">
        <v>32.92</v>
      </c>
      <c r="H13" s="54"/>
    </row>
    <row r="14" spans="1:8" ht="12.75" customHeight="1">
      <c r="A14" s="73" t="s">
        <v>215</v>
      </c>
      <c r="B14" s="65"/>
      <c r="C14" s="65"/>
      <c r="D14" s="65"/>
      <c r="E14" s="65"/>
      <c r="F14" s="75"/>
      <c r="G14" s="193">
        <f>+G15+G16+G17+G18</f>
        <v>-23515</v>
      </c>
      <c r="H14" s="54"/>
    </row>
    <row r="15" spans="1:8" ht="12.75" customHeight="1">
      <c r="A15" s="73" t="s">
        <v>216</v>
      </c>
      <c r="B15" s="65"/>
      <c r="C15" s="65"/>
      <c r="D15" s="65"/>
      <c r="E15" s="65"/>
      <c r="F15" s="75"/>
      <c r="G15" s="194">
        <v>-23140</v>
      </c>
      <c r="H15" s="54"/>
    </row>
    <row r="16" spans="1:8" ht="12.75" customHeight="1">
      <c r="A16" s="73" t="s">
        <v>217</v>
      </c>
      <c r="B16" s="65"/>
      <c r="C16" s="65"/>
      <c r="D16" s="65"/>
      <c r="E16" s="65"/>
      <c r="F16" s="75"/>
      <c r="G16" s="194">
        <v>0</v>
      </c>
      <c r="H16" s="54"/>
    </row>
    <row r="17" spans="1:8" ht="12.75" customHeight="1">
      <c r="A17" s="73" t="s">
        <v>218</v>
      </c>
      <c r="B17" s="65"/>
      <c r="C17" s="65"/>
      <c r="D17" s="65"/>
      <c r="E17" s="65"/>
      <c r="F17" s="75"/>
      <c r="G17" s="194">
        <v>0</v>
      </c>
      <c r="H17" s="54"/>
    </row>
    <row r="18" spans="1:8" ht="12.75" customHeight="1">
      <c r="A18" s="73" t="s">
        <v>219</v>
      </c>
      <c r="B18" s="65"/>
      <c r="C18" s="65"/>
      <c r="D18" s="65"/>
      <c r="E18" s="65"/>
      <c r="F18" s="76"/>
      <c r="G18" s="194">
        <v>-375</v>
      </c>
      <c r="H18" s="54"/>
    </row>
    <row r="19" spans="1:8" ht="12.75" customHeight="1">
      <c r="A19" s="73" t="s">
        <v>220</v>
      </c>
      <c r="B19" s="65"/>
      <c r="C19" s="65"/>
      <c r="D19" s="65"/>
      <c r="E19" s="65"/>
      <c r="F19" s="72"/>
      <c r="G19" s="193">
        <f>+G20+G21+G22</f>
        <v>0</v>
      </c>
      <c r="H19" s="54"/>
    </row>
    <row r="20" spans="1:8" ht="12.75" customHeight="1">
      <c r="A20" s="73" t="s">
        <v>221</v>
      </c>
      <c r="B20" s="65"/>
      <c r="C20" s="65"/>
      <c r="D20" s="65"/>
      <c r="E20" s="65"/>
      <c r="F20" s="75"/>
      <c r="G20" s="190"/>
      <c r="H20" s="54"/>
    </row>
    <row r="21" spans="1:8" ht="12.75" customHeight="1">
      <c r="A21" s="73" t="s">
        <v>222</v>
      </c>
      <c r="B21" s="65"/>
      <c r="C21" s="65"/>
      <c r="D21" s="65"/>
      <c r="E21" s="65"/>
      <c r="F21" s="75"/>
      <c r="G21" s="190"/>
      <c r="H21" s="54"/>
    </row>
    <row r="22" spans="1:8" ht="12.75" customHeight="1">
      <c r="A22" s="73" t="s">
        <v>223</v>
      </c>
      <c r="B22" s="65"/>
      <c r="C22" s="65"/>
      <c r="D22" s="65"/>
      <c r="E22" s="65"/>
      <c r="F22" s="76"/>
      <c r="G22" s="190"/>
      <c r="H22" s="54"/>
    </row>
    <row r="23" spans="1:8" ht="12.75" customHeight="1">
      <c r="A23" s="73" t="s">
        <v>224</v>
      </c>
      <c r="B23" s="65"/>
      <c r="C23" s="65"/>
      <c r="D23" s="65"/>
      <c r="E23" s="65"/>
      <c r="F23" s="69"/>
      <c r="G23" s="195"/>
      <c r="H23" s="54"/>
    </row>
    <row r="24" spans="1:8" ht="12.75" customHeight="1">
      <c r="A24" s="77" t="s">
        <v>225</v>
      </c>
      <c r="B24" s="78"/>
      <c r="C24" s="78"/>
      <c r="D24" s="78"/>
      <c r="E24" s="78"/>
      <c r="F24" s="72"/>
      <c r="G24" s="192"/>
      <c r="H24" s="54"/>
    </row>
    <row r="25" spans="1:8" ht="12.75" customHeight="1">
      <c r="A25" s="77" t="s">
        <v>226</v>
      </c>
      <c r="B25" s="78"/>
      <c r="C25" s="78"/>
      <c r="D25" s="78"/>
      <c r="E25" s="78"/>
      <c r="F25" s="72"/>
      <c r="G25" s="192"/>
      <c r="H25" s="54"/>
    </row>
    <row r="26" spans="1:8" ht="12.75" customHeight="1">
      <c r="A26" s="79" t="s">
        <v>227</v>
      </c>
      <c r="B26" s="62"/>
      <c r="C26" s="62"/>
      <c r="D26" s="62"/>
      <c r="E26" s="80"/>
      <c r="F26" s="72"/>
      <c r="G26" s="191">
        <f>+G11+G12+G13+G14+G19+G23</f>
        <v>90967.92</v>
      </c>
      <c r="H26" s="54"/>
    </row>
    <row r="27" spans="1:8" ht="12.75" customHeight="1">
      <c r="A27" s="73" t="s">
        <v>228</v>
      </c>
      <c r="B27" s="65"/>
      <c r="C27" s="65"/>
      <c r="D27" s="65"/>
      <c r="E27" s="65"/>
      <c r="F27" s="69"/>
      <c r="G27" s="195"/>
      <c r="H27" s="54"/>
    </row>
    <row r="28" spans="1:8" ht="12.75" customHeight="1">
      <c r="A28" s="73" t="s">
        <v>229</v>
      </c>
      <c r="B28" s="65"/>
      <c r="C28" s="65"/>
      <c r="D28" s="65"/>
      <c r="E28" s="65"/>
      <c r="F28" s="69" t="s">
        <v>230</v>
      </c>
      <c r="G28" s="195"/>
      <c r="H28" s="54"/>
    </row>
    <row r="29" spans="1:7" ht="12.75" customHeight="1">
      <c r="A29" s="81" t="s">
        <v>231</v>
      </c>
      <c r="B29" s="82"/>
      <c r="C29" s="82"/>
      <c r="D29" s="82"/>
      <c r="E29" s="82"/>
      <c r="F29" s="272"/>
      <c r="G29" s="273"/>
    </row>
    <row r="30" spans="1:8" ht="12.75" customHeight="1">
      <c r="A30" s="73" t="s">
        <v>232</v>
      </c>
      <c r="B30" s="65"/>
      <c r="C30" s="65"/>
      <c r="D30" s="65"/>
      <c r="E30" s="65"/>
      <c r="F30" s="83"/>
      <c r="G30" s="196"/>
      <c r="H30" s="54"/>
    </row>
    <row r="31" spans="1:8" ht="12.75" customHeight="1">
      <c r="A31" s="64" t="s">
        <v>233</v>
      </c>
      <c r="B31" s="65"/>
      <c r="C31" s="65"/>
      <c r="D31" s="65"/>
      <c r="E31" s="65"/>
      <c r="F31" s="84"/>
      <c r="G31" s="197"/>
      <c r="H31" s="54"/>
    </row>
    <row r="32" spans="1:8" ht="12.75" customHeight="1">
      <c r="A32" s="79" t="s">
        <v>234</v>
      </c>
      <c r="B32" s="65"/>
      <c r="C32" s="65"/>
      <c r="D32" s="65"/>
      <c r="E32" s="65"/>
      <c r="F32" s="85"/>
      <c r="G32" s="198">
        <v>2.92</v>
      </c>
      <c r="H32" s="54"/>
    </row>
    <row r="33" spans="1:8" ht="15">
      <c r="A33" s="67" t="s">
        <v>235</v>
      </c>
      <c r="B33" s="68"/>
      <c r="C33" s="68"/>
      <c r="D33" s="68"/>
      <c r="E33" s="68"/>
      <c r="F33" s="86"/>
      <c r="G33" s="199"/>
      <c r="H33" s="54"/>
    </row>
    <row r="34" spans="1:8" ht="12.75">
      <c r="A34" s="87" t="s">
        <v>236</v>
      </c>
      <c r="B34" s="65"/>
      <c r="C34" s="65"/>
      <c r="D34" s="65"/>
      <c r="E34" s="65"/>
      <c r="F34" s="88">
        <v>2</v>
      </c>
      <c r="G34" s="200">
        <f>+G35+G36+G37+G38+G39+G40+G41</f>
        <v>91000</v>
      </c>
      <c r="H34" s="54"/>
    </row>
    <row r="35" spans="1:8" ht="12.75">
      <c r="A35" s="73" t="s">
        <v>237</v>
      </c>
      <c r="B35" s="65"/>
      <c r="C35" s="65"/>
      <c r="D35" s="65"/>
      <c r="E35" s="65"/>
      <c r="F35" s="89" t="s">
        <v>230</v>
      </c>
      <c r="G35" s="201"/>
      <c r="H35" s="54"/>
    </row>
    <row r="36" spans="1:8" ht="12.75">
      <c r="A36" s="73" t="s">
        <v>238</v>
      </c>
      <c r="B36" s="65"/>
      <c r="C36" s="65"/>
      <c r="D36" s="65"/>
      <c r="E36" s="65"/>
      <c r="F36" s="89"/>
      <c r="G36" s="201"/>
      <c r="H36" s="54"/>
    </row>
    <row r="37" spans="1:8" ht="12.75">
      <c r="A37" s="73" t="s">
        <v>239</v>
      </c>
      <c r="B37" s="65"/>
      <c r="C37" s="65"/>
      <c r="D37" s="65"/>
      <c r="E37" s="65"/>
      <c r="F37" s="89"/>
      <c r="G37" s="201">
        <v>81000</v>
      </c>
      <c r="H37" s="54"/>
    </row>
    <row r="38" spans="1:8" ht="12.75">
      <c r="A38" s="73" t="s">
        <v>240</v>
      </c>
      <c r="B38" s="65"/>
      <c r="C38" s="65"/>
      <c r="D38" s="65"/>
      <c r="E38" s="65"/>
      <c r="F38" s="89"/>
      <c r="G38" s="201"/>
      <c r="H38" s="54"/>
    </row>
    <row r="39" spans="1:8" ht="12.75">
      <c r="A39" s="73" t="s">
        <v>241</v>
      </c>
      <c r="B39" s="65"/>
      <c r="C39" s="65"/>
      <c r="D39" s="65"/>
      <c r="E39" s="65"/>
      <c r="F39" s="89"/>
      <c r="G39" s="201">
        <v>10000</v>
      </c>
      <c r="H39" s="54"/>
    </row>
    <row r="40" spans="1:8" ht="12.75">
      <c r="A40" s="73" t="s">
        <v>242</v>
      </c>
      <c r="B40" s="65"/>
      <c r="C40" s="65"/>
      <c r="D40" s="65"/>
      <c r="E40" s="65"/>
      <c r="F40" s="89"/>
      <c r="G40" s="201"/>
      <c r="H40" s="54"/>
    </row>
    <row r="41" spans="1:8" ht="12.75">
      <c r="A41" s="73" t="s">
        <v>243</v>
      </c>
      <c r="B41" s="65"/>
      <c r="C41" s="65"/>
      <c r="D41" s="65"/>
      <c r="E41" s="65"/>
      <c r="F41" s="89"/>
      <c r="G41" s="201"/>
      <c r="H41" s="54"/>
    </row>
    <row r="42" spans="1:8" ht="12.75">
      <c r="A42" s="64" t="s">
        <v>244</v>
      </c>
      <c r="B42" s="65"/>
      <c r="C42" s="65"/>
      <c r="D42" s="65"/>
      <c r="E42" s="65"/>
      <c r="F42" s="86">
        <v>2</v>
      </c>
      <c r="G42" s="201">
        <v>91000</v>
      </c>
      <c r="H42" s="54"/>
    </row>
    <row r="43" spans="1:8" ht="13.5" thickBot="1">
      <c r="A43" s="90" t="s">
        <v>245</v>
      </c>
      <c r="B43" s="91"/>
      <c r="C43" s="91"/>
      <c r="D43" s="91"/>
      <c r="E43" s="91"/>
      <c r="F43" s="92"/>
      <c r="G43" s="202"/>
      <c r="H43" s="54"/>
    </row>
    <row r="44" spans="1:8" ht="13.5" thickBot="1">
      <c r="A44" s="93" t="s">
        <v>246</v>
      </c>
      <c r="B44" s="94"/>
      <c r="C44" s="94"/>
      <c r="D44" s="94"/>
      <c r="E44" s="94"/>
      <c r="F44" s="95"/>
      <c r="G44" s="203"/>
      <c r="H44" s="54"/>
    </row>
    <row r="45" ht="12.75"/>
    <row r="46" spans="1:7" ht="18">
      <c r="A46" s="261" t="s">
        <v>200</v>
      </c>
      <c r="B46" s="261"/>
      <c r="C46" s="261"/>
      <c r="D46" s="261"/>
      <c r="E46" s="261"/>
      <c r="F46" s="261"/>
      <c r="G46" s="261"/>
    </row>
    <row r="47" ht="13.5" thickBot="1"/>
    <row r="48" spans="1:7" ht="16.5" thickBot="1">
      <c r="A48" s="96" t="s">
        <v>247</v>
      </c>
      <c r="B48" s="97"/>
      <c r="C48" s="97"/>
      <c r="D48" s="97"/>
      <c r="E48" s="97"/>
      <c r="F48" s="98"/>
      <c r="G48" s="204"/>
    </row>
    <row r="49" spans="1:7" ht="15">
      <c r="A49" s="99"/>
      <c r="B49" s="65"/>
      <c r="C49" s="100"/>
      <c r="D49" s="100"/>
      <c r="E49" s="66"/>
      <c r="F49" s="268" t="s">
        <v>248</v>
      </c>
      <c r="G49" s="270" t="s">
        <v>210</v>
      </c>
    </row>
    <row r="50" spans="1:7" ht="12.75">
      <c r="A50" s="64"/>
      <c r="B50" s="65"/>
      <c r="C50" s="100"/>
      <c r="D50" s="100"/>
      <c r="E50" s="101"/>
      <c r="F50" s="269"/>
      <c r="G50" s="271"/>
    </row>
    <row r="51" spans="1:7" ht="15.75" thickBot="1">
      <c r="A51" s="102" t="s">
        <v>249</v>
      </c>
      <c r="B51" s="103"/>
      <c r="C51" s="103"/>
      <c r="D51" s="103"/>
      <c r="E51" s="103"/>
      <c r="F51" s="104"/>
      <c r="G51" s="205"/>
    </row>
    <row r="52" spans="1:7" ht="12.75">
      <c r="A52" s="87" t="s">
        <v>250</v>
      </c>
      <c r="B52" s="105"/>
      <c r="C52" s="105"/>
      <c r="D52" s="105"/>
      <c r="E52" s="105"/>
      <c r="F52" s="106"/>
      <c r="G52" s="206">
        <f>+G35+G36</f>
        <v>0</v>
      </c>
    </row>
    <row r="53" spans="1:7" ht="12.75">
      <c r="A53" s="87" t="s">
        <v>251</v>
      </c>
      <c r="B53" s="105"/>
      <c r="C53" s="105"/>
      <c r="D53" s="105"/>
      <c r="E53" s="105"/>
      <c r="F53" s="107"/>
      <c r="G53" s="207"/>
    </row>
    <row r="54" spans="1:7" ht="12.75">
      <c r="A54" s="87" t="s">
        <v>252</v>
      </c>
      <c r="B54" s="105"/>
      <c r="C54" s="105"/>
      <c r="D54" s="105"/>
      <c r="E54" s="105"/>
      <c r="F54" s="107"/>
      <c r="G54" s="207"/>
    </row>
    <row r="55" spans="1:7" ht="12.75">
      <c r="A55" s="87" t="s">
        <v>253</v>
      </c>
      <c r="B55" s="105"/>
      <c r="C55" s="105"/>
      <c r="D55" s="105"/>
      <c r="E55" s="105"/>
      <c r="F55" s="107"/>
      <c r="G55" s="207"/>
    </row>
    <row r="56" spans="1:7" ht="12.75">
      <c r="A56" s="87" t="s">
        <v>254</v>
      </c>
      <c r="B56" s="105"/>
      <c r="C56" s="105"/>
      <c r="D56" s="105"/>
      <c r="E56" s="105"/>
      <c r="F56" s="107"/>
      <c r="G56" s="207"/>
    </row>
    <row r="57" spans="1:7" ht="12.75">
      <c r="A57" s="87" t="s">
        <v>255</v>
      </c>
      <c r="B57" s="105"/>
      <c r="C57" s="105"/>
      <c r="D57" s="105"/>
      <c r="E57" s="105"/>
      <c r="F57" s="107"/>
      <c r="G57" s="207"/>
    </row>
    <row r="58" spans="1:7" ht="12.75">
      <c r="A58" s="87" t="s">
        <v>256</v>
      </c>
      <c r="B58" s="105"/>
      <c r="C58" s="105"/>
      <c r="D58" s="105"/>
      <c r="E58" s="105"/>
      <c r="F58" s="107"/>
      <c r="G58" s="207"/>
    </row>
    <row r="59" spans="1:7" ht="12.75">
      <c r="A59" s="87" t="s">
        <v>257</v>
      </c>
      <c r="B59" s="105"/>
      <c r="C59" s="105"/>
      <c r="D59" s="105"/>
      <c r="E59" s="105"/>
      <c r="F59" s="107"/>
      <c r="G59" s="207"/>
    </row>
    <row r="60" spans="1:7" ht="12.75">
      <c r="A60" s="87" t="s">
        <v>258</v>
      </c>
      <c r="B60" s="105"/>
      <c r="C60" s="105"/>
      <c r="D60" s="105"/>
      <c r="E60" s="105"/>
      <c r="F60" s="108"/>
      <c r="G60" s="208"/>
    </row>
    <row r="61" spans="1:7" ht="12.75">
      <c r="A61" s="87" t="s">
        <v>259</v>
      </c>
      <c r="B61" s="109"/>
      <c r="C61" s="109"/>
      <c r="D61" s="109"/>
      <c r="E61" s="109"/>
      <c r="F61" s="110"/>
      <c r="G61" s="209"/>
    </row>
    <row r="62" spans="1:7" ht="12.75">
      <c r="A62" s="87" t="s">
        <v>260</v>
      </c>
      <c r="B62" s="105"/>
      <c r="C62" s="105"/>
      <c r="D62" s="105"/>
      <c r="E62" s="105"/>
      <c r="F62" s="108"/>
      <c r="G62" s="208"/>
    </row>
    <row r="63" spans="1:7" ht="12.75">
      <c r="A63" s="87" t="s">
        <v>261</v>
      </c>
      <c r="B63" s="105"/>
      <c r="C63" s="105"/>
      <c r="D63" s="105"/>
      <c r="E63" s="105"/>
      <c r="F63" s="108"/>
      <c r="G63" s="208"/>
    </row>
    <row r="64" spans="1:7" ht="15">
      <c r="A64" s="111" t="s">
        <v>314</v>
      </c>
      <c r="B64" s="112"/>
      <c r="C64" s="112"/>
      <c r="D64" s="112"/>
      <c r="E64" s="112"/>
      <c r="F64" s="113"/>
      <c r="G64" s="210"/>
    </row>
    <row r="65" spans="1:7" ht="12.75">
      <c r="A65" s="114" t="s">
        <v>262</v>
      </c>
      <c r="B65" s="115"/>
      <c r="C65" s="115"/>
      <c r="D65" s="115"/>
      <c r="E65" s="115"/>
      <c r="F65" s="266"/>
      <c r="G65" s="267"/>
    </row>
    <row r="66" spans="1:7" ht="12.75">
      <c r="A66" s="114" t="s">
        <v>263</v>
      </c>
      <c r="B66" s="115"/>
      <c r="C66" s="115"/>
      <c r="D66" s="115"/>
      <c r="E66" s="115"/>
      <c r="F66" s="116"/>
      <c r="G66" s="211">
        <v>91000</v>
      </c>
    </row>
    <row r="67" spans="1:7" ht="12.75">
      <c r="A67" s="114" t="s">
        <v>264</v>
      </c>
      <c r="B67" s="115"/>
      <c r="C67" s="115"/>
      <c r="D67" s="115"/>
      <c r="E67" s="115"/>
      <c r="F67" s="117"/>
      <c r="G67" s="212"/>
    </row>
    <row r="68" spans="1:7" ht="12.75">
      <c r="A68" s="114" t="s">
        <v>265</v>
      </c>
      <c r="B68" s="115"/>
      <c r="C68" s="115"/>
      <c r="D68" s="115"/>
      <c r="E68" s="115"/>
      <c r="F68" s="117"/>
      <c r="G68" s="212"/>
    </row>
    <row r="69" spans="1:7" ht="12.75">
      <c r="A69" s="114" t="s">
        <v>266</v>
      </c>
      <c r="B69" s="115"/>
      <c r="C69" s="115"/>
      <c r="D69" s="115"/>
      <c r="E69" s="115"/>
      <c r="F69" s="117"/>
      <c r="G69" s="212"/>
    </row>
    <row r="70" spans="1:7" ht="12.75">
      <c r="A70" s="114" t="s">
        <v>267</v>
      </c>
      <c r="B70" s="115"/>
      <c r="C70" s="115"/>
      <c r="D70" s="115"/>
      <c r="E70" s="115"/>
      <c r="F70" s="117"/>
      <c r="G70" s="212"/>
    </row>
    <row r="71" spans="1:7" ht="12.75">
      <c r="A71" s="114" t="s">
        <v>268</v>
      </c>
      <c r="B71" s="115"/>
      <c r="C71" s="115"/>
      <c r="D71" s="115"/>
      <c r="E71" s="115"/>
      <c r="F71" s="117"/>
      <c r="G71" s="212"/>
    </row>
    <row r="72" spans="1:7" ht="12.75">
      <c r="A72" s="114" t="s">
        <v>269</v>
      </c>
      <c r="B72" s="115"/>
      <c r="C72" s="115"/>
      <c r="D72" s="115"/>
      <c r="E72" s="115"/>
      <c r="F72" s="118">
        <v>2</v>
      </c>
      <c r="G72" s="213">
        <f>+G66+G67+G68+G69+G70+G71</f>
        <v>91000</v>
      </c>
    </row>
    <row r="73" spans="1:7" ht="12.75">
      <c r="A73" s="114" t="s">
        <v>270</v>
      </c>
      <c r="B73" s="115"/>
      <c r="C73" s="115"/>
      <c r="D73" s="115"/>
      <c r="E73" s="115"/>
      <c r="F73" s="119"/>
      <c r="G73" s="214"/>
    </row>
    <row r="74" spans="1:7" ht="12.75">
      <c r="A74" s="114" t="s">
        <v>271</v>
      </c>
      <c r="B74" s="115"/>
      <c r="C74" s="115"/>
      <c r="D74" s="115"/>
      <c r="E74" s="115"/>
      <c r="F74" s="120">
        <f>+F72+F73</f>
        <v>2</v>
      </c>
      <c r="G74" s="215">
        <f>+G72+G73</f>
        <v>91000</v>
      </c>
    </row>
    <row r="75" spans="1:7" ht="12.75">
      <c r="A75" s="114" t="s">
        <v>272</v>
      </c>
      <c r="B75" s="115"/>
      <c r="C75" s="115"/>
      <c r="D75" s="115"/>
      <c r="E75" s="115"/>
      <c r="F75" s="119"/>
      <c r="G75" s="216"/>
    </row>
    <row r="76" spans="1:7" ht="12.75">
      <c r="A76" s="114" t="s">
        <v>273</v>
      </c>
      <c r="B76" s="115"/>
      <c r="C76" s="115"/>
      <c r="D76" s="115"/>
      <c r="E76" s="115"/>
      <c r="F76" s="121">
        <f>+F74+F75</f>
        <v>2</v>
      </c>
      <c r="G76" s="217">
        <f>+G74+G75</f>
        <v>91000</v>
      </c>
    </row>
    <row r="77" spans="1:7" s="125" customFormat="1" ht="12.75">
      <c r="A77" s="122" t="s">
        <v>274</v>
      </c>
      <c r="B77" s="123"/>
      <c r="C77" s="123"/>
      <c r="D77" s="123"/>
      <c r="E77" s="124"/>
      <c r="F77" s="262"/>
      <c r="G77" s="263"/>
    </row>
    <row r="78" spans="1:7" ht="12.75">
      <c r="A78" s="126" t="s">
        <v>275</v>
      </c>
      <c r="B78" s="127"/>
      <c r="C78" s="127"/>
      <c r="D78" s="127"/>
      <c r="E78" s="127"/>
      <c r="F78" s="264"/>
      <c r="G78" s="265"/>
    </row>
    <row r="79" spans="1:7" ht="12.75">
      <c r="A79" s="128" t="s">
        <v>276</v>
      </c>
      <c r="B79" s="129"/>
      <c r="C79" s="129"/>
      <c r="D79" s="129"/>
      <c r="E79" s="130"/>
      <c r="F79" s="131">
        <f>+F76</f>
        <v>2</v>
      </c>
      <c r="G79" s="218">
        <f>+G74</f>
        <v>91000</v>
      </c>
    </row>
    <row r="80" spans="1:7" ht="12.75">
      <c r="A80" s="114" t="s">
        <v>277</v>
      </c>
      <c r="B80" s="115"/>
      <c r="C80" s="115"/>
      <c r="D80" s="115"/>
      <c r="E80" s="115"/>
      <c r="F80" s="117"/>
      <c r="G80" s="212"/>
    </row>
    <row r="81" spans="1:7" ht="12.75">
      <c r="A81" s="114" t="s">
        <v>278</v>
      </c>
      <c r="B81" s="115"/>
      <c r="C81" s="115"/>
      <c r="D81" s="115"/>
      <c r="E81" s="115"/>
      <c r="F81" s="117"/>
      <c r="G81" s="212"/>
    </row>
    <row r="82" spans="1:7" ht="12.75">
      <c r="A82" s="114" t="s">
        <v>279</v>
      </c>
      <c r="B82" s="115"/>
      <c r="C82" s="115"/>
      <c r="D82" s="115"/>
      <c r="E82" s="115"/>
      <c r="F82" s="117"/>
      <c r="G82" s="212"/>
    </row>
    <row r="83" spans="1:7" ht="12.75">
      <c r="A83" s="114" t="s">
        <v>280</v>
      </c>
      <c r="B83" s="115"/>
      <c r="C83" s="115"/>
      <c r="D83" s="115"/>
      <c r="E83" s="115"/>
      <c r="F83" s="117"/>
      <c r="G83" s="212"/>
    </row>
    <row r="84" spans="1:7" ht="12.75">
      <c r="A84" s="114" t="s">
        <v>281</v>
      </c>
      <c r="B84" s="115"/>
      <c r="C84" s="115"/>
      <c r="D84" s="115"/>
      <c r="E84" s="115"/>
      <c r="F84" s="259">
        <f>+F79+F80+F81+F82+F83</f>
        <v>2</v>
      </c>
      <c r="G84" s="260">
        <f>+G79+G80+G81+G82+G83</f>
        <v>91000</v>
      </c>
    </row>
    <row r="85" spans="1:7" ht="12.75">
      <c r="A85" s="133" t="s">
        <v>282</v>
      </c>
      <c r="B85" s="115"/>
      <c r="C85" s="115"/>
      <c r="D85" s="115"/>
      <c r="E85" s="115"/>
      <c r="F85" s="259"/>
      <c r="G85" s="260"/>
    </row>
    <row r="86" spans="1:7" ht="12.75">
      <c r="A86" s="134" t="s">
        <v>283</v>
      </c>
      <c r="B86" s="115"/>
      <c r="C86" s="115"/>
      <c r="D86" s="115"/>
      <c r="E86" s="115"/>
      <c r="F86" s="119"/>
      <c r="G86" s="219"/>
    </row>
    <row r="87" spans="1:7" ht="12.75">
      <c r="A87" s="134" t="s">
        <v>284</v>
      </c>
      <c r="B87" s="115"/>
      <c r="C87" s="115"/>
      <c r="D87" s="115"/>
      <c r="E87" s="115"/>
      <c r="F87" s="132">
        <f>+F84+F86</f>
        <v>2</v>
      </c>
      <c r="G87" s="220">
        <f>+G84+G86</f>
        <v>91000</v>
      </c>
    </row>
    <row r="88" spans="1:7" ht="15">
      <c r="A88" s="111" t="s">
        <v>285</v>
      </c>
      <c r="B88" s="112"/>
      <c r="C88" s="112"/>
      <c r="D88" s="112"/>
      <c r="E88" s="112"/>
      <c r="F88" s="135"/>
      <c r="G88" s="221"/>
    </row>
    <row r="89" spans="1:7" ht="12.75">
      <c r="A89" s="87" t="s">
        <v>286</v>
      </c>
      <c r="B89" s="105"/>
      <c r="C89" s="105"/>
      <c r="D89" s="105"/>
      <c r="E89" s="105"/>
      <c r="F89" s="136"/>
      <c r="G89" s="222">
        <f>+G90+G91+G92+G93+G94+G95+G96+G97+G98+G99</f>
        <v>375</v>
      </c>
    </row>
    <row r="90" spans="1:7" ht="12.75">
      <c r="A90" s="87" t="s">
        <v>287</v>
      </c>
      <c r="B90" s="105"/>
      <c r="C90" s="105"/>
      <c r="D90" s="105"/>
      <c r="E90" s="105"/>
      <c r="F90" s="137"/>
      <c r="G90" s="223"/>
    </row>
    <row r="91" spans="1:7" ht="12.75">
      <c r="A91" s="87" t="s">
        <v>288</v>
      </c>
      <c r="B91" s="105"/>
      <c r="C91" s="105"/>
      <c r="D91" s="105"/>
      <c r="E91" s="105"/>
      <c r="F91" s="137"/>
      <c r="G91" s="223"/>
    </row>
    <row r="92" spans="1:7" ht="12.75">
      <c r="A92" s="87" t="s">
        <v>289</v>
      </c>
      <c r="B92" s="105"/>
      <c r="C92" s="105"/>
      <c r="D92" s="105"/>
      <c r="E92" s="105"/>
      <c r="F92" s="137"/>
      <c r="G92" s="223"/>
    </row>
    <row r="93" spans="1:7" ht="12.75">
      <c r="A93" s="87" t="s">
        <v>290</v>
      </c>
      <c r="B93" s="105"/>
      <c r="C93" s="105"/>
      <c r="D93" s="105"/>
      <c r="E93" s="105"/>
      <c r="F93" s="137"/>
      <c r="G93" s="224"/>
    </row>
    <row r="94" spans="1:7" ht="12.75">
      <c r="A94" s="87" t="s">
        <v>291</v>
      </c>
      <c r="B94" s="105"/>
      <c r="C94" s="105"/>
      <c r="D94" s="105"/>
      <c r="E94" s="105"/>
      <c r="F94" s="137"/>
      <c r="G94" s="224"/>
    </row>
    <row r="95" spans="1:7" ht="12.75">
      <c r="A95" s="87" t="s">
        <v>292</v>
      </c>
      <c r="B95" s="105"/>
      <c r="C95" s="105"/>
      <c r="D95" s="105"/>
      <c r="E95" s="105"/>
      <c r="F95" s="137"/>
      <c r="G95" s="224"/>
    </row>
    <row r="96" spans="1:7" ht="12.75">
      <c r="A96" s="87" t="s">
        <v>293</v>
      </c>
      <c r="B96" s="105"/>
      <c r="C96" s="105"/>
      <c r="D96" s="105"/>
      <c r="E96" s="105"/>
      <c r="F96" s="137"/>
      <c r="G96" s="224"/>
    </row>
    <row r="97" spans="1:7" ht="12.75">
      <c r="A97" s="87" t="s">
        <v>294</v>
      </c>
      <c r="B97" s="105"/>
      <c r="C97" s="105"/>
      <c r="D97" s="105"/>
      <c r="E97" s="105"/>
      <c r="F97" s="137">
        <v>1</v>
      </c>
      <c r="G97" s="224">
        <v>375</v>
      </c>
    </row>
    <row r="98" spans="1:7" ht="12.75">
      <c r="A98" s="87" t="s">
        <v>295</v>
      </c>
      <c r="B98" s="105"/>
      <c r="C98" s="105"/>
      <c r="D98" s="105"/>
      <c r="E98" s="105"/>
      <c r="F98" s="137"/>
      <c r="G98" s="224"/>
    </row>
    <row r="99" spans="1:7" ht="12.75">
      <c r="A99" s="87" t="s">
        <v>296</v>
      </c>
      <c r="B99" s="105"/>
      <c r="C99" s="105"/>
      <c r="D99" s="105"/>
      <c r="E99" s="105"/>
      <c r="F99" s="137"/>
      <c r="G99" s="224"/>
    </row>
    <row r="100" spans="1:7" ht="15">
      <c r="A100" s="111" t="s">
        <v>297</v>
      </c>
      <c r="B100" s="112"/>
      <c r="C100" s="112"/>
      <c r="D100" s="112"/>
      <c r="E100" s="112"/>
      <c r="F100" s="135"/>
      <c r="G100" s="221"/>
    </row>
    <row r="101" spans="1:7" ht="12.75">
      <c r="A101" s="114" t="s">
        <v>298</v>
      </c>
      <c r="B101" s="115"/>
      <c r="C101" s="115"/>
      <c r="D101" s="115"/>
      <c r="E101" s="115"/>
      <c r="F101" s="138">
        <f>+F102+F103+F104+F105</f>
        <v>0</v>
      </c>
      <c r="G101" s="225">
        <f>+G102+G103+G104+G105</f>
        <v>0</v>
      </c>
    </row>
    <row r="102" spans="1:7" ht="12.75">
      <c r="A102" s="114" t="s">
        <v>299</v>
      </c>
      <c r="B102" s="115"/>
      <c r="C102" s="115"/>
      <c r="D102" s="115"/>
      <c r="E102" s="115"/>
      <c r="F102" s="139"/>
      <c r="G102" s="212"/>
    </row>
    <row r="103" spans="1:7" ht="12.75">
      <c r="A103" s="114" t="s">
        <v>300</v>
      </c>
      <c r="B103" s="115"/>
      <c r="C103" s="115"/>
      <c r="D103" s="115"/>
      <c r="E103" s="115"/>
      <c r="F103" s="139"/>
      <c r="G103" s="212"/>
    </row>
    <row r="104" spans="1:7" ht="12.75">
      <c r="A104" s="114" t="s">
        <v>301</v>
      </c>
      <c r="B104" s="115"/>
      <c r="C104" s="115"/>
      <c r="D104" s="115"/>
      <c r="E104" s="115"/>
      <c r="F104" s="139"/>
      <c r="G104" s="212"/>
    </row>
    <row r="105" spans="1:7" ht="12.75">
      <c r="A105" s="114" t="s">
        <v>219</v>
      </c>
      <c r="B105" s="115"/>
      <c r="C105" s="115"/>
      <c r="D105" s="115"/>
      <c r="E105" s="115"/>
      <c r="F105" s="139"/>
      <c r="G105" s="212"/>
    </row>
    <row r="106" spans="1:7" ht="13.5" thickBot="1">
      <c r="A106" s="140" t="s">
        <v>302</v>
      </c>
      <c r="B106" s="141"/>
      <c r="C106" s="141"/>
      <c r="D106" s="141"/>
      <c r="E106" s="141"/>
      <c r="F106" s="142">
        <v>1</v>
      </c>
      <c r="G106" s="226">
        <v>1000</v>
      </c>
    </row>
    <row r="107" spans="1:7" ht="12.75">
      <c r="A107" s="105"/>
      <c r="B107" s="105"/>
      <c r="C107" s="105"/>
      <c r="D107" s="105"/>
      <c r="E107" s="105"/>
      <c r="F107" s="143"/>
      <c r="G107" s="227"/>
    </row>
    <row r="108" spans="1:8" ht="18">
      <c r="A108" s="261" t="s">
        <v>200</v>
      </c>
      <c r="B108" s="261"/>
      <c r="C108" s="261"/>
      <c r="D108" s="261"/>
      <c r="E108" s="261"/>
      <c r="F108" s="261"/>
      <c r="G108" s="261"/>
      <c r="H108" s="261"/>
    </row>
    <row r="109" ht="13.5" thickBot="1"/>
    <row r="110" spans="1:8" ht="15.75">
      <c r="A110" s="144" t="s">
        <v>303</v>
      </c>
      <c r="B110" s="145"/>
      <c r="C110" s="145"/>
      <c r="D110" s="145"/>
      <c r="E110" s="145"/>
      <c r="F110" s="146"/>
      <c r="G110" s="228"/>
      <c r="H110" s="147"/>
    </row>
    <row r="111" spans="1:8" ht="15.75">
      <c r="A111" s="148"/>
      <c r="B111" s="149"/>
      <c r="C111" s="149"/>
      <c r="D111" s="149"/>
      <c r="E111" s="149"/>
      <c r="F111" s="150"/>
      <c r="G111" s="229"/>
      <c r="H111" s="151"/>
    </row>
    <row r="112" spans="1:8" ht="15.75">
      <c r="A112" s="148"/>
      <c r="B112" s="149"/>
      <c r="C112" s="149"/>
      <c r="D112" s="149"/>
      <c r="E112" s="149"/>
      <c r="F112" s="150"/>
      <c r="G112" s="229"/>
      <c r="H112" s="151"/>
    </row>
    <row r="113" spans="1:8" ht="15.75">
      <c r="A113" s="148"/>
      <c r="B113" s="149"/>
      <c r="C113" s="149"/>
      <c r="D113" s="149"/>
      <c r="E113" s="149"/>
      <c r="F113" s="150"/>
      <c r="G113" s="229"/>
      <c r="H113" s="151"/>
    </row>
    <row r="114" spans="1:8" ht="15.75">
      <c r="A114" s="148"/>
      <c r="B114" s="149"/>
      <c r="C114" s="149"/>
      <c r="D114" s="149"/>
      <c r="E114" s="149"/>
      <c r="F114" s="150"/>
      <c r="G114" s="229"/>
      <c r="H114" s="151"/>
    </row>
    <row r="115" spans="1:8" ht="15.75">
      <c r="A115" s="148"/>
      <c r="B115" s="149"/>
      <c r="C115" s="149"/>
      <c r="D115" s="149"/>
      <c r="E115" s="149"/>
      <c r="F115" s="150"/>
      <c r="G115" s="229"/>
      <c r="H115" s="151"/>
    </row>
    <row r="116" spans="1:8" ht="15.75">
      <c r="A116" s="148"/>
      <c r="B116" s="149"/>
      <c r="C116" s="149"/>
      <c r="D116" s="149"/>
      <c r="E116" s="149"/>
      <c r="F116" s="150"/>
      <c r="G116" s="229"/>
      <c r="H116" s="151"/>
    </row>
    <row r="117" spans="1:8" ht="15.75">
      <c r="A117" s="148"/>
      <c r="B117" s="149"/>
      <c r="C117" s="149"/>
      <c r="D117" s="149"/>
      <c r="E117" s="149"/>
      <c r="F117" s="150"/>
      <c r="G117" s="229"/>
      <c r="H117" s="151"/>
    </row>
    <row r="118" spans="1:8" ht="15.75">
      <c r="A118" s="148"/>
      <c r="B118" s="149"/>
      <c r="C118" s="149"/>
      <c r="D118" s="149"/>
      <c r="E118" s="149"/>
      <c r="F118" s="150"/>
      <c r="G118" s="229"/>
      <c r="H118" s="151"/>
    </row>
    <row r="119" spans="1:8" ht="15.75">
      <c r="A119" s="148"/>
      <c r="B119" s="149"/>
      <c r="C119" s="149"/>
      <c r="D119" s="149"/>
      <c r="E119" s="149"/>
      <c r="F119" s="150"/>
      <c r="G119" s="229"/>
      <c r="H119" s="151"/>
    </row>
    <row r="120" spans="1:8" ht="15.75">
      <c r="A120" s="148"/>
      <c r="B120" s="149"/>
      <c r="C120" s="149"/>
      <c r="D120" s="149"/>
      <c r="E120" s="149"/>
      <c r="F120" s="150"/>
      <c r="G120" s="229"/>
      <c r="H120" s="151"/>
    </row>
    <row r="121" spans="1:8" ht="15.75">
      <c r="A121" s="148"/>
      <c r="B121" s="149"/>
      <c r="C121" s="149"/>
      <c r="D121" s="149"/>
      <c r="E121" s="149"/>
      <c r="F121" s="150"/>
      <c r="G121" s="229"/>
      <c r="H121" s="151"/>
    </row>
    <row r="122" spans="1:8" ht="15.75" thickBot="1">
      <c r="A122" s="152"/>
      <c r="B122" s="153"/>
      <c r="C122" s="153"/>
      <c r="D122" s="153"/>
      <c r="E122" s="153"/>
      <c r="F122" s="154"/>
      <c r="G122" s="230"/>
      <c r="H122" s="155"/>
    </row>
    <row r="123" spans="1:8" ht="12.75">
      <c r="A123" s="156"/>
      <c r="B123" s="157"/>
      <c r="C123" s="157"/>
      <c r="D123" s="158" t="s">
        <v>304</v>
      </c>
      <c r="E123" s="157"/>
      <c r="F123" s="159"/>
      <c r="G123" s="231"/>
      <c r="H123" s="160"/>
    </row>
    <row r="124" spans="1:8" ht="12.75">
      <c r="A124" s="87"/>
      <c r="B124" s="105"/>
      <c r="C124" s="105"/>
      <c r="D124" s="105"/>
      <c r="E124" s="105"/>
      <c r="F124" s="143"/>
      <c r="G124" s="227"/>
      <c r="H124" s="161"/>
    </row>
    <row r="125" spans="1:8" ht="12.75">
      <c r="A125" s="162" t="s">
        <v>305</v>
      </c>
      <c r="B125" s="105"/>
      <c r="C125" s="105"/>
      <c r="D125" s="105"/>
      <c r="E125" s="163"/>
      <c r="F125" s="164" t="s">
        <v>306</v>
      </c>
      <c r="G125" s="227"/>
      <c r="H125" s="165"/>
    </row>
    <row r="126" spans="1:8" ht="12.75">
      <c r="A126" s="162" t="s">
        <v>307</v>
      </c>
      <c r="B126" s="105"/>
      <c r="C126" s="105"/>
      <c r="D126" s="105"/>
      <c r="E126" s="163"/>
      <c r="F126" s="164" t="s">
        <v>308</v>
      </c>
      <c r="G126" s="227"/>
      <c r="H126" s="165"/>
    </row>
    <row r="127" spans="1:8" ht="12.75">
      <c r="A127" s="162" t="s">
        <v>309</v>
      </c>
      <c r="B127" s="105"/>
      <c r="C127" s="105"/>
      <c r="D127" s="105"/>
      <c r="E127" s="163"/>
      <c r="F127" s="164" t="s">
        <v>306</v>
      </c>
      <c r="G127" s="227"/>
      <c r="H127" s="165"/>
    </row>
    <row r="128" spans="1:8" ht="12.75">
      <c r="A128" s="162" t="s">
        <v>310</v>
      </c>
      <c r="B128" s="105"/>
      <c r="C128" s="105"/>
      <c r="D128" s="105"/>
      <c r="E128" s="163"/>
      <c r="F128" s="164" t="s">
        <v>308</v>
      </c>
      <c r="G128" s="227"/>
      <c r="H128" s="165"/>
    </row>
    <row r="129" spans="1:8" ht="12.75">
      <c r="A129" s="162" t="s">
        <v>311</v>
      </c>
      <c r="B129" s="105"/>
      <c r="C129" s="105"/>
      <c r="D129" s="163" t="s">
        <v>312</v>
      </c>
      <c r="E129" s="105"/>
      <c r="F129" s="164" t="s">
        <v>313</v>
      </c>
      <c r="G129" s="232"/>
      <c r="H129" s="165"/>
    </row>
    <row r="130" spans="1:8" ht="13.5" thickBot="1">
      <c r="A130" s="90"/>
      <c r="B130" s="166"/>
      <c r="C130" s="166"/>
      <c r="D130" s="166"/>
      <c r="E130" s="166"/>
      <c r="F130" s="167"/>
      <c r="G130" s="233"/>
      <c r="H130" s="168"/>
    </row>
  </sheetData>
  <mergeCells count="12">
    <mergeCell ref="A1:G1"/>
    <mergeCell ref="F29:G29"/>
    <mergeCell ref="F8:F9"/>
    <mergeCell ref="G8:G9"/>
    <mergeCell ref="A46:G46"/>
    <mergeCell ref="F65:G65"/>
    <mergeCell ref="F49:F50"/>
    <mergeCell ref="G49:G50"/>
    <mergeCell ref="F84:F85"/>
    <mergeCell ref="G84:G85"/>
    <mergeCell ref="A108:H108"/>
    <mergeCell ref="F77:G78"/>
  </mergeCells>
  <printOptions horizontalCentered="1"/>
  <pageMargins left="0" right="0" top="0.25" bottom="0.25" header="0.5" footer="0.5"/>
  <pageSetup fitToWidth="3" horizontalDpi="600" verticalDpi="600" orientation="portrait" scale="87" r:id="rId4"/>
  <rowBreaks count="2" manualBreakCount="2">
    <brk id="45" max="8" man="1"/>
    <brk id="107" max="8" man="1"/>
  </row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selection activeCell="G16" sqref="G16"/>
    </sheetView>
  </sheetViews>
  <sheetFormatPr defaultColWidth="9.33203125" defaultRowHeight="12.75"/>
  <cols>
    <col min="1" max="1" width="30.66015625" style="0" customWidth="1"/>
    <col min="2" max="2" width="18.66015625" style="0" bestFit="1" customWidth="1"/>
    <col min="3" max="3" width="16.16015625" style="0" bestFit="1" customWidth="1"/>
  </cols>
  <sheetData>
    <row r="1" ht="15.75">
      <c r="A1" s="182" t="s">
        <v>329</v>
      </c>
    </row>
    <row r="2" ht="15.75">
      <c r="A2" s="182" t="s">
        <v>334</v>
      </c>
    </row>
    <row r="3" ht="15.75">
      <c r="A3" s="182" t="s">
        <v>335</v>
      </c>
    </row>
    <row r="4" ht="15.75">
      <c r="A4" s="182"/>
    </row>
    <row r="5" ht="15.75">
      <c r="A5" s="256" t="s">
        <v>345</v>
      </c>
    </row>
    <row r="6" spans="1:3" ht="12.75">
      <c r="A6" s="177" t="s">
        <v>44</v>
      </c>
      <c r="B6" s="177" t="s">
        <v>328</v>
      </c>
      <c r="C6" s="177" t="s">
        <v>327</v>
      </c>
    </row>
    <row r="7" spans="1:3" ht="12.75">
      <c r="A7" s="176" t="s">
        <v>182</v>
      </c>
      <c r="B7" s="175" t="s">
        <v>348</v>
      </c>
      <c r="C7" s="175" t="s">
        <v>347</v>
      </c>
    </row>
    <row r="8" spans="1:3" ht="12.75">
      <c r="A8" s="176" t="s">
        <v>333</v>
      </c>
      <c r="B8" s="175" t="s">
        <v>325</v>
      </c>
      <c r="C8" s="175" t="s">
        <v>322</v>
      </c>
    </row>
    <row r="9" spans="1:3" ht="12.75">
      <c r="A9" s="183" t="s">
        <v>184</v>
      </c>
      <c r="B9" s="184" t="s">
        <v>324</v>
      </c>
      <c r="C9" s="184" t="s">
        <v>322</v>
      </c>
    </row>
    <row r="10" spans="1:3" ht="12.75">
      <c r="A10" s="183" t="s">
        <v>4</v>
      </c>
      <c r="B10" s="184" t="s">
        <v>332</v>
      </c>
      <c r="C10" s="184" t="s">
        <v>322</v>
      </c>
    </row>
    <row r="11" spans="1:3" ht="12.75">
      <c r="A11" s="183" t="s">
        <v>176</v>
      </c>
      <c r="B11" s="185" t="s">
        <v>331</v>
      </c>
      <c r="C11" s="184" t="s">
        <v>322</v>
      </c>
    </row>
    <row r="12" spans="1:3" ht="12.75">
      <c r="A12" s="183" t="s">
        <v>177</v>
      </c>
      <c r="B12" s="184" t="s">
        <v>323</v>
      </c>
      <c r="C12" s="184" t="s">
        <v>322</v>
      </c>
    </row>
    <row r="13" spans="1:3" ht="12.75">
      <c r="A13" s="183" t="s">
        <v>178</v>
      </c>
      <c r="B13" s="184" t="s">
        <v>330</v>
      </c>
      <c r="C13" s="184" t="s">
        <v>322</v>
      </c>
    </row>
    <row r="15" ht="15.75">
      <c r="A15" s="256" t="s">
        <v>346</v>
      </c>
    </row>
    <row r="16" spans="1:3" ht="12.75">
      <c r="A16" s="177" t="s">
        <v>44</v>
      </c>
      <c r="B16" s="177" t="s">
        <v>328</v>
      </c>
      <c r="C16" s="177" t="s">
        <v>327</v>
      </c>
    </row>
    <row r="17" spans="1:3" ht="12.75">
      <c r="A17" s="176" t="s">
        <v>182</v>
      </c>
      <c r="B17" s="175" t="s">
        <v>348</v>
      </c>
      <c r="C17" s="175" t="s">
        <v>347</v>
      </c>
    </row>
    <row r="18" spans="1:3" ht="12.75">
      <c r="A18" s="176" t="s">
        <v>333</v>
      </c>
      <c r="B18" s="175" t="s">
        <v>325</v>
      </c>
      <c r="C18" s="175" t="s">
        <v>326</v>
      </c>
    </row>
    <row r="19" spans="1:3" ht="12.75">
      <c r="A19" s="183" t="s">
        <v>184</v>
      </c>
      <c r="B19" s="184" t="s">
        <v>324</v>
      </c>
      <c r="C19" s="175" t="s">
        <v>326</v>
      </c>
    </row>
    <row r="20" spans="1:3" ht="12.75">
      <c r="A20" s="183" t="s">
        <v>4</v>
      </c>
      <c r="B20" s="184" t="s">
        <v>332</v>
      </c>
      <c r="C20" s="175" t="s">
        <v>326</v>
      </c>
    </row>
    <row r="21" spans="1:3" ht="12.75">
      <c r="A21" s="183" t="s">
        <v>176</v>
      </c>
      <c r="B21" s="185" t="s">
        <v>331</v>
      </c>
      <c r="C21" s="175" t="s">
        <v>326</v>
      </c>
    </row>
    <row r="22" spans="1:3" ht="12.75">
      <c r="A22" s="183" t="s">
        <v>177</v>
      </c>
      <c r="B22" s="184" t="s">
        <v>323</v>
      </c>
      <c r="C22" s="175" t="s">
        <v>326</v>
      </c>
    </row>
    <row r="23" spans="1:3" ht="12.75">
      <c r="A23" s="183" t="s">
        <v>178</v>
      </c>
      <c r="B23" s="184" t="s">
        <v>330</v>
      </c>
      <c r="C23" s="175" t="s">
        <v>326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"/>
  <sheetViews>
    <sheetView workbookViewId="0" topLeftCell="A1">
      <selection activeCell="A1" sqref="A1"/>
    </sheetView>
  </sheetViews>
  <sheetFormatPr defaultColWidth="9.33203125" defaultRowHeight="12.75"/>
  <cols>
    <col min="1" max="1" width="5.33203125" style="252" bestFit="1" customWidth="1"/>
    <col min="2" max="2" width="11.16015625" style="252" bestFit="1" customWidth="1"/>
    <col min="3" max="3" width="17.83203125" style="252" bestFit="1" customWidth="1"/>
    <col min="4" max="4" width="5.33203125" style="252" bestFit="1" customWidth="1"/>
    <col min="5" max="6" width="9.33203125" style="252" bestFit="1" customWidth="1"/>
    <col min="7" max="7" width="9.16015625" style="252" bestFit="1" customWidth="1"/>
    <col min="8" max="8" width="7.66015625" style="237" bestFit="1" customWidth="1"/>
    <col min="9" max="9" width="8.66015625" style="237" customWidth="1"/>
    <col min="10" max="10" width="9.16015625" style="237" bestFit="1" customWidth="1"/>
    <col min="11" max="11" width="8.83203125" style="252" bestFit="1" customWidth="1"/>
    <col min="12" max="12" width="22.5" style="252" bestFit="1" customWidth="1"/>
    <col min="13" max="13" width="11.5" style="252" bestFit="1" customWidth="1"/>
    <col min="14" max="14" width="12.5" style="252" bestFit="1" customWidth="1"/>
    <col min="15" max="16384" width="9.33203125" style="252" customWidth="1"/>
  </cols>
  <sheetData>
    <row r="1" spans="1:14" s="242" customFormat="1" ht="34.5" customHeight="1">
      <c r="A1" s="240" t="s">
        <v>341</v>
      </c>
      <c r="B1" s="240" t="s">
        <v>0</v>
      </c>
      <c r="C1" s="240" t="s">
        <v>1</v>
      </c>
      <c r="D1" s="240" t="s">
        <v>340</v>
      </c>
      <c r="E1" s="240" t="s">
        <v>2</v>
      </c>
      <c r="F1" s="240" t="s">
        <v>3</v>
      </c>
      <c r="G1" s="240" t="s">
        <v>336</v>
      </c>
      <c r="H1" s="240" t="s">
        <v>337</v>
      </c>
      <c r="I1" s="240" t="s">
        <v>338</v>
      </c>
      <c r="J1" s="240" t="s">
        <v>339</v>
      </c>
      <c r="K1" s="240" t="s">
        <v>5</v>
      </c>
      <c r="L1" s="241" t="s">
        <v>6</v>
      </c>
      <c r="M1" s="241" t="s">
        <v>7</v>
      </c>
      <c r="N1" s="241" t="s">
        <v>8</v>
      </c>
    </row>
    <row r="2" spans="1:14" ht="22.5">
      <c r="A2" s="253" t="s">
        <v>9</v>
      </c>
      <c r="B2" s="244" t="s">
        <v>10</v>
      </c>
      <c r="C2" s="244" t="s">
        <v>11</v>
      </c>
      <c r="D2" s="254">
        <v>1</v>
      </c>
      <c r="E2" s="48">
        <v>37257</v>
      </c>
      <c r="F2" s="48">
        <v>37272</v>
      </c>
      <c r="G2" s="49">
        <v>1200</v>
      </c>
      <c r="H2" s="4">
        <v>0</v>
      </c>
      <c r="I2" s="4">
        <v>0</v>
      </c>
      <c r="J2" s="4">
        <f>SUM(G2:I2)</f>
        <v>1200</v>
      </c>
      <c r="K2" s="255">
        <v>0</v>
      </c>
      <c r="L2" s="247" t="s">
        <v>12</v>
      </c>
      <c r="M2" s="247" t="s">
        <v>13</v>
      </c>
      <c r="N2" s="247" t="s">
        <v>14</v>
      </c>
    </row>
    <row r="3" spans="1:14" s="250" customFormat="1" ht="22.5">
      <c r="A3" s="238" t="s">
        <v>18</v>
      </c>
      <c r="B3" s="239" t="s">
        <v>19</v>
      </c>
      <c r="C3" s="239" t="s">
        <v>20</v>
      </c>
      <c r="D3" s="248">
        <v>1</v>
      </c>
      <c r="E3" s="234">
        <v>37257</v>
      </c>
      <c r="F3" s="234">
        <v>37272</v>
      </c>
      <c r="G3" s="235">
        <v>350</v>
      </c>
      <c r="H3" s="236">
        <v>0</v>
      </c>
      <c r="I3" s="236">
        <v>25</v>
      </c>
      <c r="J3" s="236">
        <f>SUM(G3:I3)</f>
        <v>375</v>
      </c>
      <c r="K3" s="249">
        <v>0</v>
      </c>
      <c r="L3" s="239" t="s">
        <v>12</v>
      </c>
      <c r="M3" s="239" t="s">
        <v>13</v>
      </c>
      <c r="N3" s="239" t="s">
        <v>14</v>
      </c>
    </row>
  </sheetData>
  <printOptions/>
  <pageMargins left="0.17" right="0.18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33203125" defaultRowHeight="12.75"/>
  <sheetData>
    <row r="1" spans="1:5" ht="38.2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</row>
    <row r="2" spans="1:5" ht="14.25">
      <c r="A2" s="6" t="s">
        <v>26</v>
      </c>
      <c r="B2" s="7">
        <v>37257</v>
      </c>
      <c r="C2" s="7">
        <v>37272</v>
      </c>
      <c r="D2" s="8" t="s">
        <v>27</v>
      </c>
      <c r="E2" s="9">
        <v>1200</v>
      </c>
    </row>
    <row r="3" spans="1:5" ht="14.25">
      <c r="A3" s="6" t="s">
        <v>9</v>
      </c>
      <c r="B3" s="7">
        <v>37257</v>
      </c>
      <c r="C3" s="7">
        <v>37272</v>
      </c>
      <c r="D3" s="8" t="s">
        <v>27</v>
      </c>
      <c r="E3" s="9">
        <v>1200</v>
      </c>
    </row>
    <row r="4" spans="1:5" ht="14.25">
      <c r="A4" s="6" t="s">
        <v>15</v>
      </c>
      <c r="B4" s="7">
        <v>37257</v>
      </c>
      <c r="C4" s="7">
        <v>37272</v>
      </c>
      <c r="D4" s="8" t="s">
        <v>27</v>
      </c>
      <c r="E4" s="9">
        <v>500</v>
      </c>
    </row>
    <row r="5" spans="1:5" ht="14.25">
      <c r="A5" s="6" t="s">
        <v>18</v>
      </c>
      <c r="B5" s="7">
        <v>37257</v>
      </c>
      <c r="C5" s="7">
        <v>37272</v>
      </c>
      <c r="D5" s="8" t="s">
        <v>27</v>
      </c>
      <c r="E5" s="9">
        <v>350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workbookViewId="0" topLeftCell="A1">
      <selection activeCell="A1" sqref="A1"/>
    </sheetView>
  </sheetViews>
  <sheetFormatPr defaultColWidth="9.33203125" defaultRowHeight="12.75"/>
  <cols>
    <col min="5" max="5" width="10.16015625" style="0" bestFit="1" customWidth="1"/>
  </cols>
  <sheetData>
    <row r="1" spans="1:5" ht="38.25">
      <c r="A1" s="10" t="s">
        <v>21</v>
      </c>
      <c r="B1" s="10" t="s">
        <v>22</v>
      </c>
      <c r="C1" s="10" t="s">
        <v>23</v>
      </c>
      <c r="D1" s="10" t="s">
        <v>24</v>
      </c>
      <c r="E1" s="10" t="s">
        <v>25</v>
      </c>
    </row>
    <row r="2" spans="1:5" ht="14.25">
      <c r="A2" s="6" t="s">
        <v>26</v>
      </c>
      <c r="B2" s="7">
        <v>37288</v>
      </c>
      <c r="C2" s="7">
        <v>37303</v>
      </c>
      <c r="D2" s="8" t="s">
        <v>27</v>
      </c>
      <c r="E2" s="9">
        <v>1200</v>
      </c>
    </row>
    <row r="3" spans="1:5" ht="14.25">
      <c r="A3" s="6" t="s">
        <v>197</v>
      </c>
      <c r="B3" s="7">
        <v>37288</v>
      </c>
      <c r="C3" s="7">
        <v>37303</v>
      </c>
      <c r="D3" s="8" t="s">
        <v>27</v>
      </c>
      <c r="E3" s="9">
        <v>500</v>
      </c>
    </row>
    <row r="4" spans="1:5" ht="14.25">
      <c r="A4" s="6" t="s">
        <v>197</v>
      </c>
      <c r="B4" s="7">
        <v>37288</v>
      </c>
      <c r="C4" s="7">
        <v>37303</v>
      </c>
      <c r="D4" s="8" t="s">
        <v>27</v>
      </c>
      <c r="E4" s="9"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9.33203125" defaultRowHeight="12.75"/>
  <cols>
    <col min="5" max="5" width="10.16015625" style="0" bestFit="1" customWidth="1"/>
  </cols>
  <sheetData>
    <row r="1" spans="1:5" ht="38.2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</row>
    <row r="2" spans="1:5" ht="14.25">
      <c r="A2" s="6" t="s">
        <v>26</v>
      </c>
      <c r="B2" s="7">
        <v>37316</v>
      </c>
      <c r="C2" s="7">
        <v>37331</v>
      </c>
      <c r="D2" s="8" t="s">
        <v>27</v>
      </c>
      <c r="E2" s="9"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A1" sqref="A1"/>
    </sheetView>
  </sheetViews>
  <sheetFormatPr defaultColWidth="9.33203125" defaultRowHeight="12.75"/>
  <cols>
    <col min="2" max="2" width="9.5" style="0" bestFit="1" customWidth="1"/>
    <col min="5" max="5" width="10.16015625" style="0" bestFit="1" customWidth="1"/>
  </cols>
  <sheetData>
    <row r="1" spans="1:5" ht="38.2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</row>
    <row r="2" spans="1:5" ht="14.25">
      <c r="A2" s="6" t="s">
        <v>26</v>
      </c>
      <c r="B2" s="7">
        <v>37347</v>
      </c>
      <c r="C2" s="7">
        <v>37362</v>
      </c>
      <c r="D2" s="8" t="s">
        <v>27</v>
      </c>
      <c r="E2" s="9">
        <v>1000</v>
      </c>
    </row>
    <row r="3" spans="1:5" ht="14.25">
      <c r="A3" s="6" t="s">
        <v>29</v>
      </c>
      <c r="B3" s="7">
        <v>37347</v>
      </c>
      <c r="C3" s="7">
        <v>37362</v>
      </c>
      <c r="D3" s="8" t="s">
        <v>27</v>
      </c>
      <c r="E3" s="9">
        <v>81000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9.33203125" defaultRowHeight="12.75"/>
  <cols>
    <col min="2" max="3" width="9.83203125" style="0" bestFit="1" customWidth="1"/>
  </cols>
  <sheetData>
    <row r="1" spans="1:5" ht="25.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</row>
    <row r="2" spans="1:5" ht="14.25">
      <c r="A2" s="6" t="s">
        <v>26</v>
      </c>
      <c r="B2" s="7">
        <v>37377</v>
      </c>
      <c r="C2" s="7">
        <v>37392</v>
      </c>
      <c r="D2" s="8" t="s">
        <v>27</v>
      </c>
      <c r="E2" s="9"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9.33203125" defaultRowHeight="12.75"/>
  <sheetData>
    <row r="1" spans="1:5" ht="38.25">
      <c r="A1" s="5" t="s">
        <v>21</v>
      </c>
      <c r="B1" s="5" t="s">
        <v>22</v>
      </c>
      <c r="C1" s="5" t="s">
        <v>23</v>
      </c>
      <c r="D1" s="5" t="s">
        <v>24</v>
      </c>
      <c r="E1" s="5" t="s">
        <v>25</v>
      </c>
    </row>
    <row r="2" spans="1:5" ht="14.25">
      <c r="A2" s="6" t="s">
        <v>26</v>
      </c>
      <c r="B2" s="7">
        <v>37408</v>
      </c>
      <c r="C2" s="7">
        <v>37423</v>
      </c>
      <c r="D2" s="8" t="s">
        <v>27</v>
      </c>
      <c r="E2" s="9">
        <v>1000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Logistics Management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Duesing</dc:creator>
  <cp:keywords/>
  <dc:description/>
  <cp:lastModifiedBy>Frank Duesing</cp:lastModifiedBy>
  <cp:lastPrinted>2003-01-09T22:46:00Z</cp:lastPrinted>
  <dcterms:created xsi:type="dcterms:W3CDTF">2002-09-12T22:58:18Z</dcterms:created>
  <dcterms:modified xsi:type="dcterms:W3CDTF">2003-02-04T23:31:42Z</dcterms:modified>
  <cp:category/>
  <cp:version/>
  <cp:contentType/>
  <cp:contentStatus/>
</cp:coreProperties>
</file>