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<sst xmlns="http://schemas.openxmlformats.org/spreadsheetml/2006/main" count="18" uniqueCount="18">
  <si>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Initial Slice Percentage:</t>
  </si>
  <si>
    <t>FY 2012 Tier 1 System Capability:</t>
  </si>
  <si>
    <t>∑Initial Slice Percentages:</t>
  </si>
  <si>
    <t>Unsold Amount:</t>
  </si>
  <si>
    <t>Unsold Slice Percentage:</t>
  </si>
  <si>
    <t>Base Slice Percentage:</t>
  </si>
  <si>
    <t>aMW</t>
  </si>
  <si>
    <t>Forecast Net Requirement:</t>
  </si>
  <si>
    <t>Allocation Required:</t>
  </si>
  <si>
    <t>Amount Eligible for Reallocation:</t>
  </si>
  <si>
    <t>Customer 1</t>
  </si>
  <si>
    <t>Customer 2</t>
  </si>
  <si>
    <t>Customer 3</t>
  </si>
  <si>
    <t>Customer 4</t>
  </si>
  <si>
    <t>Slice Pcnt. Determination Req Load:</t>
  </si>
  <si>
    <t>Row Totals</t>
  </si>
  <si>
    <t>Customer 5 - n</t>
  </si>
  <si>
    <t>70% of SPDRL: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</si>
</sst>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19" applyNumberFormat="1" applyAlignment="1">
      <alignment/>
    </xf>
    <xf numFmtId="168" fontId="0" fillId="0" borderId="0" xfId="15" applyNumberFormat="1" applyAlignment="1">
      <alignment/>
    </xf>
    <xf numFmtId="0" fontId="0" fillId="0" borderId="1" xfId="0" applyBorder="1" applyAlignment="1">
      <alignment horizontal="right"/>
    </xf>
    <xf numFmtId="170" fontId="0" fillId="0" borderId="0" xfId="15" applyNumberFormat="1" applyAlignment="1">
      <alignment/>
    </xf>
    <xf numFmtId="168" fontId="0" fillId="2" borderId="2" xfId="15" applyNumberFormat="1" applyFill="1" applyBorder="1" applyAlignment="1">
      <alignment/>
    </xf>
    <xf numFmtId="166" fontId="0" fillId="2" borderId="2" xfId="19" applyNumberFormat="1" applyFill="1" applyBorder="1" applyAlignment="1">
      <alignment/>
    </xf>
    <xf numFmtId="166" fontId="0" fillId="2" borderId="3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166" fontId="0" fillId="2" borderId="4" xfId="19" applyNumberFormat="1" applyFill="1" applyBorder="1" applyAlignment="1">
      <alignment/>
    </xf>
    <xf numFmtId="0" fontId="0" fillId="0" borderId="0" xfId="0" applyAlignment="1">
      <alignment horizontal="center"/>
    </xf>
    <xf numFmtId="168" fontId="0" fillId="2" borderId="5" xfId="15" applyNumberFormat="1" applyFill="1" applyBorder="1" applyAlignment="1">
      <alignment/>
    </xf>
    <xf numFmtId="166" fontId="0" fillId="2" borderId="5" xfId="19" applyNumberFormat="1" applyFill="1" applyBorder="1" applyAlignment="1">
      <alignment/>
    </xf>
    <xf numFmtId="168" fontId="0" fillId="2" borderId="6" xfId="15" applyNumberFormat="1" applyFill="1" applyBorder="1" applyAlignment="1">
      <alignment/>
    </xf>
    <xf numFmtId="166" fontId="0" fillId="2" borderId="6" xfId="19" applyNumberFormat="1" applyFill="1" applyBorder="1" applyAlignment="1">
      <alignment/>
    </xf>
    <xf numFmtId="168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I26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31.421875" style="1" customWidth="1"/>
    <col min="3" max="6" width="12.28125" style="0" customWidth="1"/>
    <col min="7" max="7" width="13.8515625" style="0" customWidth="1"/>
    <col min="8" max="9" width="12.28125" style="0" customWidth="1"/>
  </cols>
  <sheetData>
    <row r="3" spans="2:3" ht="12.75">
      <c r="B3" s="1" t="s">
        <v>5</v>
      </c>
      <c r="C3" s="2">
        <v>0.25</v>
      </c>
    </row>
    <row r="4" spans="2:3" ht="13.5" thickBot="1">
      <c r="B4" s="1" t="s">
        <v>2</v>
      </c>
      <c r="C4" s="11">
        <f>SUM(C15:G15)</f>
        <v>0.24702702702702703</v>
      </c>
    </row>
    <row r="5" spans="2:3" ht="13.5" thickTop="1">
      <c r="B5" s="4" t="s">
        <v>4</v>
      </c>
      <c r="C5" s="8">
        <f>C3-C4</f>
        <v>0.0029729729729729704</v>
      </c>
    </row>
    <row r="6" spans="2:4" ht="12.75">
      <c r="B6" s="1" t="s">
        <v>3</v>
      </c>
      <c r="C6" s="9">
        <f>ROUND(C9*C5,0)</f>
        <v>22</v>
      </c>
      <c r="D6" t="s">
        <v>6</v>
      </c>
    </row>
    <row r="7" spans="2:3" ht="12.75">
      <c r="B7" s="1" t="s">
        <v>8</v>
      </c>
      <c r="C7" s="10" t="b">
        <f>C6&gt;0</f>
        <v>1</v>
      </c>
    </row>
    <row r="9" spans="2:3" ht="12.75">
      <c r="B9" s="1" t="s">
        <v>1</v>
      </c>
      <c r="C9" s="3">
        <v>7400</v>
      </c>
    </row>
    <row r="12" spans="3:8" ht="12.75">
      <c r="C12" s="12" t="s">
        <v>10</v>
      </c>
      <c r="D12" s="12" t="s">
        <v>11</v>
      </c>
      <c r="E12" s="12" t="s">
        <v>12</v>
      </c>
      <c r="F12" s="12" t="s">
        <v>13</v>
      </c>
      <c r="G12" s="12" t="s">
        <v>16</v>
      </c>
      <c r="H12" s="12" t="s">
        <v>15</v>
      </c>
    </row>
    <row r="13" spans="2:8" ht="12.75">
      <c r="B13" s="1" t="s">
        <v>14</v>
      </c>
      <c r="C13" s="6">
        <v>100</v>
      </c>
      <c r="D13" s="6">
        <v>225</v>
      </c>
      <c r="E13" s="6">
        <v>335</v>
      </c>
      <c r="F13" s="6">
        <v>450</v>
      </c>
      <c r="G13" s="13">
        <v>1500</v>
      </c>
      <c r="H13" s="15">
        <f>SUM(C13:G13)</f>
        <v>2610</v>
      </c>
    </row>
    <row r="14" spans="2:8" ht="12.75">
      <c r="B14" s="1" t="s">
        <v>17</v>
      </c>
      <c r="C14" s="6">
        <f>ROUND(0.7*C13,0)</f>
        <v>70</v>
      </c>
      <c r="D14" s="6">
        <f>ROUND(0.7*D13,0)</f>
        <v>158</v>
      </c>
      <c r="E14" s="6">
        <f>ROUND(0.7*E13,0)</f>
        <v>235</v>
      </c>
      <c r="F14" s="6">
        <f>ROUND(0.7*F13,0)</f>
        <v>315</v>
      </c>
      <c r="G14" s="13">
        <f>ROUND(0.7*G13,0)</f>
        <v>1050</v>
      </c>
      <c r="H14" s="15">
        <f>SUM(C14:G14)</f>
        <v>1828</v>
      </c>
    </row>
    <row r="15" spans="2:8" ht="12.75">
      <c r="B15" s="1" t="s">
        <v>0</v>
      </c>
      <c r="C15" s="7">
        <f>C14/7400</f>
        <v>0.00945945945945946</v>
      </c>
      <c r="D15" s="7">
        <f>D14/7400</f>
        <v>0.021351351351351352</v>
      </c>
      <c r="E15" s="7">
        <f>E14/7400</f>
        <v>0.03175675675675676</v>
      </c>
      <c r="F15" s="7">
        <f>F14/7400</f>
        <v>0.04256756756756757</v>
      </c>
      <c r="G15" s="14">
        <f>G14/7400</f>
        <v>0.14189189189189189</v>
      </c>
      <c r="H15" s="16">
        <f>SUM(C15:G15)</f>
        <v>0.24702702702702703</v>
      </c>
    </row>
    <row r="16" spans="2:8" ht="12.75">
      <c r="B16" s="1" t="s">
        <v>7</v>
      </c>
      <c r="C16" s="3">
        <v>110</v>
      </c>
      <c r="D16" s="3">
        <v>230</v>
      </c>
      <c r="E16" s="3">
        <v>325</v>
      </c>
      <c r="F16" s="3">
        <v>470</v>
      </c>
      <c r="G16" s="3">
        <v>1500</v>
      </c>
      <c r="H16" s="17">
        <f>SUM(H13:H15)</f>
        <v>4438.247027027027</v>
      </c>
    </row>
    <row r="17" spans="2:9" ht="12.75">
      <c r="B17" s="1" t="s">
        <v>9</v>
      </c>
      <c r="C17" s="6">
        <f>MAX(0,ROUND(C16*0.7-$C9*C15,0))</f>
        <v>7</v>
      </c>
      <c r="D17" s="6">
        <f>MAX(0,ROUND(D16*0.7-$C9*D15,0))</f>
        <v>3</v>
      </c>
      <c r="E17" s="6">
        <f>MAX(0,ROUND(E16*0.7-$C9*E15,0))</f>
        <v>0</v>
      </c>
      <c r="F17" s="6">
        <f>MAX(0,ROUND(F16*0.7-$C9*F15,0))</f>
        <v>14</v>
      </c>
      <c r="G17" s="13">
        <f>MAX(0,ROUND(G16*0.7-$C9*G15,0))</f>
        <v>0</v>
      </c>
      <c r="H17" s="15">
        <f>SUM(C17:G17)</f>
        <v>24</v>
      </c>
      <c r="I17" s="2"/>
    </row>
    <row r="18" spans="8:9" ht="12.75">
      <c r="H18" s="5"/>
      <c r="I18" s="5"/>
    </row>
    <row r="19" spans="8:9" ht="12.75">
      <c r="H19" s="3"/>
      <c r="I19" s="3"/>
    </row>
    <row r="20" ht="12.75">
      <c r="C20" s="3"/>
    </row>
    <row r="21" ht="12.75">
      <c r="C21" s="3"/>
    </row>
    <row r="22" ht="12.75">
      <c r="C22" s="3"/>
    </row>
    <row r="26" ht="12.75">
      <c r="C26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</dc:creator>
  <cp:keywords/>
  <dc:description/>
  <cp:lastModifiedBy>tcr</cp:lastModifiedBy>
  <dcterms:created xsi:type="dcterms:W3CDTF">2008-07-13T05:21:29Z</dcterms:created>
  <dcterms:modified xsi:type="dcterms:W3CDTF">2008-07-13T06:52:43Z</dcterms:modified>
  <cp:category/>
  <cp:version/>
  <cp:contentType/>
  <cp:contentStatus/>
</cp:coreProperties>
</file>