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45" activeTab="1"/>
  </bookViews>
  <sheets>
    <sheet name="total phos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<sst xmlns="http://schemas.openxmlformats.org/spreadsheetml/2006/main" count="257" uniqueCount="76">
  <si>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</si>
  <si>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</si>
  <si>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</si>
  <si>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</si>
  <si>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</si>
  <si>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</si>
  <si>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</si>
  <si>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</si>
  <si>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</si>
  <si>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Ammonia as N (mg/l)</t>
  </si>
  <si>
    <t>Ortho-Phosphorus (mg/l)</t>
  </si>
  <si>
    <t>Sulfate (mg/l)</t>
  </si>
  <si>
    <t>BOD (mg/l)</t>
  </si>
  <si>
    <t>&gt;0.6</t>
  </si>
  <si>
    <t>&lt;2</t>
  </si>
  <si>
    <t>&gt;1.0</t>
  </si>
  <si>
    <t>&lt;4</t>
  </si>
  <si>
    <t>&lt;10</t>
  </si>
  <si>
    <t>&gt;0.305</t>
  </si>
  <si>
    <t>&lt;3</t>
  </si>
  <si>
    <t>&gt;0.762</t>
  </si>
  <si>
    <t>&lt;0.05</t>
  </si>
  <si>
    <t>&lt;0.1</t>
  </si>
  <si>
    <t>&lt;0.03</t>
  </si>
  <si>
    <t>&gt;1</t>
  </si>
  <si>
    <t>&lt;1</t>
  </si>
  <si>
    <t>&lt;.05</t>
  </si>
  <si>
    <t>&lt;.06</t>
  </si>
  <si>
    <t>&lt;.03</t>
  </si>
  <si>
    <t>&gt;7</t>
  </si>
  <si>
    <t>&lt;.1</t>
  </si>
  <si>
    <t>Standard</t>
  </si>
  <si>
    <t>Average</t>
  </si>
  <si>
    <t>6.5 - 9.0</t>
  </si>
  <si>
    <t>E. Coli</t>
  </si>
  <si>
    <t>&lt;0.02</t>
  </si>
  <si>
    <t>&gt;0.61</t>
  </si>
  <si>
    <t>&lt;3.3</t>
  </si>
  <si>
    <t>Flow (ft3/sec)</t>
  </si>
  <si>
    <t>&gt;.762</t>
  </si>
  <si>
    <t>&lt;.02</t>
  </si>
  <si>
    <t>&gt;3.3</t>
  </si>
  <si>
    <t>&lt;.01</t>
  </si>
  <si>
    <t>&gt;.61</t>
  </si>
  <si>
    <t>&lt;.04</t>
  </si>
  <si>
    <t>&lt;0.06</t>
  </si>
  <si>
    <t>&lt;0.04</t>
  </si>
  <si>
    <t>&gt;1.22</t>
  </si>
  <si>
    <t>&gt;2419</t>
  </si>
  <si>
    <t xml:space="preserve"> </t>
  </si>
  <si>
    <t>&gt;3</t>
  </si>
  <si>
    <t>&lt;5</t>
  </si>
  <si>
    <t>Air Temp (deg C)</t>
  </si>
  <si>
    <t>Total Dissolved Solids (mg/l)</t>
  </si>
  <si>
    <t>Kjeldahl-N</t>
  </si>
  <si>
    <t>Total Phosphorus (mg/l)</t>
  </si>
  <si>
    <t>Specific Conductance (S/cm)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</si>
  <si>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</si>
  <si>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</si>
  <si>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</si>
  <si>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</si>
  <si>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</si>
  <si>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</si>
  <si>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Suspended Solids (mg/l)</t>
  </si>
  <si>
    <t>Volatile Suspended Solids (mg/l)</t>
  </si>
  <si>
    <t>Total Organic Carbon (mg/l)</t>
  </si>
  <si>
    <t>Total Hardness (mg/l)</t>
  </si>
  <si>
    <t>Nitrate + Nitrite (mg/l)</t>
  </si>
  <si>
    <t>Water Temp (deg C)</t>
  </si>
  <si>
    <t>Chlorophyll-a (ug/l)</t>
  </si>
  <si>
    <t>Pheophytin-a (ug/l)</t>
  </si>
  <si>
    <t>&gt; 7</t>
  </si>
  <si>
    <t>&lt; 2</t>
  </si>
  <si>
    <t>&lt; 0.06</t>
  </si>
  <si>
    <t>&lt; 3</t>
  </si>
  <si>
    <t>&lt; 0.1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</si>
</sst>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</numFmts>
  <fonts count="3">
    <font>
      <sz val="10"/>
      <name val="Arial"/>
      <family val="0"/>
    </font>
    <font>
      <sz val="10"/>
      <color indexed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 applyProtection="1">
      <alignment horizontal="right" wrapText="1"/>
      <protection locked="0"/>
    </xf>
    <xf numFmtId="0" fontId="1" fillId="0" borderId="3" xfId="20" applyFont="1" applyFill="1" applyBorder="1" applyAlignment="1">
      <alignment horizontal="right" wrapText="1"/>
      <protection/>
    </xf>
    <xf numFmtId="14" fontId="1" fillId="0" borderId="0" xfId="20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1" fillId="0" borderId="0" xfId="2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 horizontal="right"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0" xfId="20" applyNumberFormat="1" applyFont="1" applyFill="1" applyBorder="1" applyAlignment="1">
      <alignment horizontal="right" wrapText="1"/>
      <protection/>
    </xf>
    <xf numFmtId="14" fontId="1" fillId="0" borderId="0" xfId="20" applyNumberFormat="1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25"/>
          <c:w val="0.89925"/>
          <c:h val="0.969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Sheet1!$A$49:$A$95</c:f>
              <c:strCache>
                <c:ptCount val="47"/>
                <c:pt idx="0">
                  <c:v>37118</c:v>
                </c:pt>
                <c:pt idx="1">
                  <c:v>37161</c:v>
                </c:pt>
                <c:pt idx="2">
                  <c:v>37201</c:v>
                </c:pt>
                <c:pt idx="3">
                  <c:v>37286</c:v>
                </c:pt>
                <c:pt idx="4">
                  <c:v>37308</c:v>
                </c:pt>
                <c:pt idx="5">
                  <c:v>37341</c:v>
                </c:pt>
                <c:pt idx="6">
                  <c:v>37375</c:v>
                </c:pt>
                <c:pt idx="7">
                  <c:v>37391</c:v>
                </c:pt>
                <c:pt idx="8">
                  <c:v>37425</c:v>
                </c:pt>
                <c:pt idx="9">
                  <c:v>37461</c:v>
                </c:pt>
                <c:pt idx="10">
                  <c:v>37495</c:v>
                </c:pt>
                <c:pt idx="11">
                  <c:v>37559</c:v>
                </c:pt>
                <c:pt idx="12">
                  <c:v>37580</c:v>
                </c:pt>
                <c:pt idx="13">
                  <c:v>37609</c:v>
                </c:pt>
                <c:pt idx="14">
                  <c:v>37634</c:v>
                </c:pt>
                <c:pt idx="15">
                  <c:v>37671</c:v>
                </c:pt>
                <c:pt idx="16">
                  <c:v>37706</c:v>
                </c:pt>
                <c:pt idx="17">
                  <c:v>37734</c:v>
                </c:pt>
                <c:pt idx="18">
                  <c:v>37762</c:v>
                </c:pt>
                <c:pt idx="19">
                  <c:v>37802</c:v>
                </c:pt>
                <c:pt idx="20">
                  <c:v>37860</c:v>
                </c:pt>
                <c:pt idx="21">
                  <c:v>37880</c:v>
                </c:pt>
                <c:pt idx="22">
                  <c:v>37915</c:v>
                </c:pt>
                <c:pt idx="23">
                  <c:v>37944</c:v>
                </c:pt>
                <c:pt idx="24">
                  <c:v>37965</c:v>
                </c:pt>
                <c:pt idx="25">
                  <c:v>38034</c:v>
                </c:pt>
                <c:pt idx="26">
                  <c:v>38063</c:v>
                </c:pt>
                <c:pt idx="27">
                  <c:v>38133</c:v>
                </c:pt>
                <c:pt idx="28">
                  <c:v>38160</c:v>
                </c:pt>
                <c:pt idx="29">
                  <c:v>38210</c:v>
                </c:pt>
                <c:pt idx="30">
                  <c:v>38215</c:v>
                </c:pt>
                <c:pt idx="31">
                  <c:v>38251</c:v>
                </c:pt>
                <c:pt idx="32">
                  <c:v>38286</c:v>
                </c:pt>
                <c:pt idx="33">
                  <c:v>38300</c:v>
                </c:pt>
                <c:pt idx="34">
                  <c:v>38318</c:v>
                </c:pt>
                <c:pt idx="35">
                  <c:v>38335</c:v>
                </c:pt>
                <c:pt idx="36">
                  <c:v>38340</c:v>
                </c:pt>
                <c:pt idx="37">
                  <c:v>38405</c:v>
                </c:pt>
                <c:pt idx="38">
                  <c:v>38440</c:v>
                </c:pt>
                <c:pt idx="39">
                  <c:v>38497</c:v>
                </c:pt>
                <c:pt idx="40">
                  <c:v>38530</c:v>
                </c:pt>
                <c:pt idx="41">
                  <c:v>38587</c:v>
                </c:pt>
                <c:pt idx="42">
                  <c:v>38621</c:v>
                </c:pt>
                <c:pt idx="43">
                  <c:v>38684</c:v>
                </c:pt>
                <c:pt idx="44">
                  <c:v>38714</c:v>
                </c:pt>
                <c:pt idx="45">
                  <c:v>38775</c:v>
                </c:pt>
                <c:pt idx="46">
                  <c:v>38798</c:v>
                </c:pt>
              </c:strCache>
            </c:strRef>
          </c:cat>
          <c:val>
            <c:numRef>
              <c:f>Sheet1!$Y$49:$Y$95</c:f>
              <c:numCache>
                <c:ptCount val="47"/>
                <c:pt idx="0">
                  <c:v>0.07</c:v>
                </c:pt>
                <c:pt idx="1">
                  <c:v>0.16</c:v>
                </c:pt>
                <c:pt idx="2">
                  <c:v>0.07</c:v>
                </c:pt>
                <c:pt idx="3">
                  <c:v>0.09</c:v>
                </c:pt>
                <c:pt idx="4">
                  <c:v>0.08</c:v>
                </c:pt>
                <c:pt idx="5">
                  <c:v>0.07</c:v>
                </c:pt>
                <c:pt idx="6">
                  <c:v>0.12</c:v>
                </c:pt>
                <c:pt idx="7">
                  <c:v>0.15</c:v>
                </c:pt>
                <c:pt idx="8">
                  <c:v>0.11</c:v>
                </c:pt>
                <c:pt idx="9">
                  <c:v>0.13</c:v>
                </c:pt>
                <c:pt idx="10">
                  <c:v>0.11</c:v>
                </c:pt>
                <c:pt idx="11">
                  <c:v>0.2</c:v>
                </c:pt>
                <c:pt idx="12">
                  <c:v>0.08</c:v>
                </c:pt>
                <c:pt idx="13">
                  <c:v>0.32</c:v>
                </c:pt>
                <c:pt idx="14">
                  <c:v>0.09</c:v>
                </c:pt>
                <c:pt idx="15">
                  <c:v>0.06</c:v>
                </c:pt>
                <c:pt idx="16">
                  <c:v>0.1</c:v>
                </c:pt>
                <c:pt idx="17">
                  <c:v>0.17</c:v>
                </c:pt>
                <c:pt idx="18">
                  <c:v>0.17</c:v>
                </c:pt>
                <c:pt idx="19">
                  <c:v>0.08</c:v>
                </c:pt>
                <c:pt idx="20">
                  <c:v>0.06</c:v>
                </c:pt>
                <c:pt idx="21">
                  <c:v>0.08</c:v>
                </c:pt>
                <c:pt idx="22">
                  <c:v>0.12</c:v>
                </c:pt>
                <c:pt idx="23">
                  <c:v>0.13</c:v>
                </c:pt>
                <c:pt idx="24">
                  <c:v>0.86</c:v>
                </c:pt>
                <c:pt idx="25">
                  <c:v>0.14</c:v>
                </c:pt>
                <c:pt idx="26">
                  <c:v>0.07</c:v>
                </c:pt>
                <c:pt idx="27">
                  <c:v>0.11</c:v>
                </c:pt>
                <c:pt idx="28">
                  <c:v>0.13</c:v>
                </c:pt>
                <c:pt idx="29">
                  <c:v>0.06</c:v>
                </c:pt>
                <c:pt idx="30">
                  <c:v>0.05</c:v>
                </c:pt>
                <c:pt idx="31">
                  <c:v>0.58</c:v>
                </c:pt>
                <c:pt idx="32">
                  <c:v>0.07</c:v>
                </c:pt>
                <c:pt idx="33">
                  <c:v>0.09</c:v>
                </c:pt>
                <c:pt idx="34">
                  <c:v>0.07</c:v>
                </c:pt>
                <c:pt idx="35">
                  <c:v>0.06</c:v>
                </c:pt>
                <c:pt idx="36">
                  <c:v>0.09</c:v>
                </c:pt>
                <c:pt idx="37">
                  <c:v>0.06</c:v>
                </c:pt>
                <c:pt idx="38">
                  <c:v>0.31</c:v>
                </c:pt>
                <c:pt idx="39">
                  <c:v>0.83</c:v>
                </c:pt>
                <c:pt idx="40">
                  <c:v>0.06</c:v>
                </c:pt>
                <c:pt idx="41">
                  <c:v>0.126</c:v>
                </c:pt>
                <c:pt idx="42">
                  <c:v>0.1</c:v>
                </c:pt>
                <c:pt idx="43">
                  <c:v>0.382</c:v>
                </c:pt>
                <c:pt idx="44">
                  <c:v>0.05</c:v>
                </c:pt>
                <c:pt idx="45">
                  <c:v>0.02</c:v>
                </c:pt>
                <c:pt idx="46">
                  <c:v>0.146</c:v>
                </c:pt>
              </c:numCache>
            </c:numRef>
          </c:val>
        </c:ser>
        <c:axId val="59948314"/>
        <c:axId val="2663915"/>
      </c:areaChart>
      <c:date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663915"/>
        <c:crosses val="autoZero"/>
        <c:auto val="0"/>
        <c:majorUnit val="6"/>
        <c:majorTimeUnit val="months"/>
        <c:minorUnit val="1"/>
        <c:minorTimeUnit val="months"/>
        <c:noMultiLvlLbl val="0"/>
      </c:dateAx>
      <c:valAx>
        <c:axId val="2663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9483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3"/>
  <sheetViews>
    <sheetView tabSelected="1" workbookViewId="0" topLeftCell="A1">
      <pane xSplit="1" ySplit="1" topLeftCell="B9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H109" sqref="B108:AH109"/>
    </sheetView>
  </sheetViews>
  <sheetFormatPr defaultColWidth="9.140625" defaultRowHeight="12.75"/>
  <cols>
    <col min="1" max="1" width="10.7109375" style="8" customWidth="1"/>
    <col min="2" max="2" width="7.7109375" style="9" bestFit="1" customWidth="1"/>
    <col min="3" max="3" width="6.00390625" style="9" bestFit="1" customWidth="1"/>
    <col min="4" max="4" width="6.28125" style="9" bestFit="1" customWidth="1"/>
    <col min="5" max="6" width="7.28125" style="9" bestFit="1" customWidth="1"/>
    <col min="7" max="7" width="8.7109375" style="9" bestFit="1" customWidth="1"/>
    <col min="8" max="8" width="7.8515625" style="9" bestFit="1" customWidth="1"/>
    <col min="9" max="9" width="6.7109375" style="9" customWidth="1"/>
    <col min="10" max="10" width="8.7109375" style="9" bestFit="1" customWidth="1"/>
    <col min="11" max="11" width="6.421875" style="9" bestFit="1" customWidth="1"/>
    <col min="12" max="12" width="11.7109375" style="9" customWidth="1"/>
    <col min="13" max="13" width="7.57421875" style="9" customWidth="1"/>
    <col min="14" max="14" width="7.7109375" style="9" customWidth="1"/>
    <col min="15" max="15" width="8.7109375" style="9" customWidth="1"/>
    <col min="16" max="16" width="8.7109375" style="9" bestFit="1" customWidth="1"/>
    <col min="17" max="17" width="5.7109375" style="9" bestFit="1" customWidth="1"/>
    <col min="18" max="19" width="10.140625" style="9" bestFit="1" customWidth="1"/>
    <col min="20" max="20" width="8.7109375" style="9" bestFit="1" customWidth="1"/>
    <col min="21" max="21" width="7.421875" style="9" bestFit="1" customWidth="1"/>
    <col min="22" max="22" width="8.57421875" style="9" bestFit="1" customWidth="1"/>
    <col min="23" max="23" width="7.8515625" style="9" bestFit="1" customWidth="1"/>
    <col min="24" max="24" width="7.57421875" style="9" customWidth="1"/>
    <col min="25" max="25" width="10.7109375" style="9" bestFit="1" customWidth="1"/>
    <col min="26" max="26" width="10.57421875" style="9" customWidth="1"/>
    <col min="27" max="28" width="10.7109375" style="9" bestFit="1" customWidth="1"/>
    <col min="29" max="29" width="7.57421875" style="9" bestFit="1" customWidth="1"/>
    <col min="30" max="30" width="10.28125" style="9" bestFit="1" customWidth="1"/>
    <col min="31" max="31" width="9.57421875" style="9" customWidth="1"/>
    <col min="32" max="32" width="7.140625" style="9" bestFit="1" customWidth="1"/>
    <col min="33" max="33" width="7.57421875" style="9" bestFit="1" customWidth="1"/>
    <col min="34" max="34" width="5.7109375" style="9" bestFit="1" customWidth="1"/>
    <col min="35" max="16384" width="9.140625" style="9" customWidth="1"/>
  </cols>
  <sheetData>
    <row r="1" spans="1:34" s="17" customFormat="1" ht="56.25" customHeight="1">
      <c r="A1" s="16" t="s">
        <v>0</v>
      </c>
      <c r="B1" s="17" t="s">
        <v>38</v>
      </c>
      <c r="C1" s="17" t="s">
        <v>5</v>
      </c>
      <c r="D1" s="17" t="s">
        <v>4</v>
      </c>
      <c r="E1" s="17" t="s">
        <v>52</v>
      </c>
      <c r="F1" s="17" t="s">
        <v>68</v>
      </c>
      <c r="G1" s="17" t="s">
        <v>2</v>
      </c>
      <c r="H1" s="17" t="s">
        <v>1</v>
      </c>
      <c r="I1" s="17" t="s">
        <v>3</v>
      </c>
      <c r="J1" s="17" t="s">
        <v>6</v>
      </c>
      <c r="K1" s="17" t="s">
        <v>34</v>
      </c>
      <c r="L1" s="17" t="s">
        <v>56</v>
      </c>
      <c r="M1" s="17" t="s">
        <v>8</v>
      </c>
      <c r="N1" s="17" t="s">
        <v>11</v>
      </c>
      <c r="O1" s="17" t="s">
        <v>7</v>
      </c>
      <c r="P1" s="17" t="s">
        <v>66</v>
      </c>
      <c r="Q1" s="17" t="s">
        <v>12</v>
      </c>
      <c r="R1" s="17" t="s">
        <v>63</v>
      </c>
      <c r="S1" s="17" t="s">
        <v>64</v>
      </c>
      <c r="T1" s="17" t="s">
        <v>53</v>
      </c>
      <c r="U1" s="17" t="s">
        <v>65</v>
      </c>
      <c r="V1" s="17" t="s">
        <v>9</v>
      </c>
      <c r="W1" s="17" t="s">
        <v>67</v>
      </c>
      <c r="X1" s="17" t="s">
        <v>54</v>
      </c>
      <c r="Y1" s="17" t="s">
        <v>55</v>
      </c>
      <c r="Z1" s="17" t="s">
        <v>10</v>
      </c>
      <c r="AA1" s="17" t="s">
        <v>69</v>
      </c>
      <c r="AB1" s="17" t="s">
        <v>70</v>
      </c>
      <c r="AC1" s="17" t="s">
        <v>57</v>
      </c>
      <c r="AD1" s="17" t="s">
        <v>58</v>
      </c>
      <c r="AE1" s="17" t="s">
        <v>59</v>
      </c>
      <c r="AF1" s="17" t="s">
        <v>60</v>
      </c>
      <c r="AG1" s="17" t="s">
        <v>61</v>
      </c>
      <c r="AH1" s="17" t="s">
        <v>62</v>
      </c>
    </row>
    <row r="2" spans="1:25" ht="12.75">
      <c r="A2" s="8">
        <v>35758</v>
      </c>
      <c r="B2" s="10">
        <f>8.16*35.31467</f>
        <v>288.1677072</v>
      </c>
      <c r="F2" s="9">
        <v>19.3</v>
      </c>
      <c r="G2" s="9">
        <v>9</v>
      </c>
      <c r="H2" s="9">
        <v>7.8</v>
      </c>
      <c r="I2" s="9">
        <v>1.22</v>
      </c>
      <c r="J2" s="9">
        <v>220</v>
      </c>
      <c r="L2" s="9">
        <v>1411</v>
      </c>
      <c r="M2" s="9">
        <v>213</v>
      </c>
      <c r="N2" s="9">
        <v>270</v>
      </c>
      <c r="O2" s="9">
        <v>126</v>
      </c>
      <c r="Q2" s="9">
        <v>2</v>
      </c>
      <c r="R2" s="9">
        <v>14</v>
      </c>
      <c r="T2" s="9">
        <v>880</v>
      </c>
      <c r="U2" s="9">
        <v>4.2</v>
      </c>
      <c r="V2" s="9">
        <v>0.244</v>
      </c>
      <c r="Y2" s="9">
        <v>0.133</v>
      </c>
    </row>
    <row r="3" spans="1:25" ht="12.75">
      <c r="A3" s="8">
        <v>35774</v>
      </c>
      <c r="B3" s="10">
        <f>21.7*35.31467</f>
        <v>766.3283389999999</v>
      </c>
      <c r="F3" s="9">
        <v>19.4</v>
      </c>
      <c r="G3" s="9">
        <v>9.4</v>
      </c>
      <c r="H3" s="9">
        <v>8.1</v>
      </c>
      <c r="I3" s="9">
        <v>1.22</v>
      </c>
      <c r="J3" s="9">
        <v>40</v>
      </c>
      <c r="L3" s="9">
        <v>1347</v>
      </c>
      <c r="M3" s="9">
        <v>206</v>
      </c>
      <c r="N3" s="9">
        <v>251</v>
      </c>
      <c r="O3" s="9">
        <v>120</v>
      </c>
      <c r="Q3" s="9">
        <v>2</v>
      </c>
      <c r="R3" s="9">
        <v>28</v>
      </c>
      <c r="T3" s="9">
        <v>752</v>
      </c>
      <c r="U3" s="9">
        <v>4.4</v>
      </c>
      <c r="V3" s="9">
        <v>0.122</v>
      </c>
      <c r="Y3" s="9">
        <v>0.694</v>
      </c>
    </row>
    <row r="4" spans="1:25" ht="12.75">
      <c r="A4" s="8">
        <v>35815</v>
      </c>
      <c r="B4" s="10">
        <f>34*35.31467</f>
        <v>1200.69878</v>
      </c>
      <c r="F4" s="9">
        <v>18.2</v>
      </c>
      <c r="G4" s="9">
        <v>9.3</v>
      </c>
      <c r="H4" s="9">
        <v>7.9</v>
      </c>
      <c r="I4" s="9">
        <v>1.02</v>
      </c>
      <c r="L4" s="9">
        <v>1219</v>
      </c>
      <c r="M4" s="9">
        <v>170</v>
      </c>
      <c r="N4" s="9">
        <v>232</v>
      </c>
      <c r="O4" s="9">
        <v>124</v>
      </c>
      <c r="Q4" s="9">
        <v>2</v>
      </c>
      <c r="R4" s="9">
        <v>11</v>
      </c>
      <c r="T4" s="9">
        <v>688</v>
      </c>
      <c r="U4" s="9">
        <v>4.2</v>
      </c>
      <c r="V4" s="9">
        <v>0.389</v>
      </c>
      <c r="Y4" s="9">
        <v>1.33</v>
      </c>
    </row>
    <row r="5" spans="1:28" ht="12.75">
      <c r="A5" s="8">
        <v>35823</v>
      </c>
      <c r="B5" s="9">
        <v>1423</v>
      </c>
      <c r="F5" s="9">
        <v>16.7</v>
      </c>
      <c r="G5" s="9">
        <v>9.5</v>
      </c>
      <c r="H5" s="9">
        <v>8.1</v>
      </c>
      <c r="I5" s="9" t="s">
        <v>13</v>
      </c>
      <c r="J5" s="9">
        <v>230</v>
      </c>
      <c r="L5" s="9">
        <v>1210</v>
      </c>
      <c r="M5" s="9">
        <v>156</v>
      </c>
      <c r="N5" s="9">
        <v>233</v>
      </c>
      <c r="O5" s="9">
        <v>116</v>
      </c>
      <c r="R5" s="9">
        <v>10</v>
      </c>
      <c r="S5" s="9">
        <v>1</v>
      </c>
      <c r="T5" s="9">
        <v>680</v>
      </c>
      <c r="U5" s="9">
        <v>7</v>
      </c>
      <c r="V5" s="9">
        <v>0.06</v>
      </c>
      <c r="W5" s="9">
        <v>0.319</v>
      </c>
      <c r="X5" s="9">
        <v>0.48</v>
      </c>
      <c r="Y5" s="9">
        <v>0.04</v>
      </c>
      <c r="Z5" s="9">
        <v>0.06</v>
      </c>
      <c r="AA5" s="9">
        <v>1</v>
      </c>
      <c r="AB5" s="9">
        <v>7.26</v>
      </c>
    </row>
    <row r="6" spans="1:12" ht="12.75">
      <c r="A6" s="8">
        <v>35844</v>
      </c>
      <c r="B6" s="10">
        <f>5.66*35.31467</f>
        <v>199.8810322</v>
      </c>
      <c r="F6" s="9">
        <v>19.7</v>
      </c>
      <c r="G6" s="9">
        <v>13.3</v>
      </c>
      <c r="H6" s="9">
        <v>7.7</v>
      </c>
      <c r="I6" s="9">
        <v>1.22</v>
      </c>
      <c r="J6" s="9">
        <v>40</v>
      </c>
      <c r="L6" s="9">
        <v>1540</v>
      </c>
    </row>
    <row r="7" spans="1:25" ht="12.75">
      <c r="A7" s="8">
        <v>35871</v>
      </c>
      <c r="B7" s="10">
        <f>9.63*35.31467</f>
        <v>340.0802721</v>
      </c>
      <c r="F7" s="9">
        <v>22.5</v>
      </c>
      <c r="G7" s="9">
        <v>10</v>
      </c>
      <c r="H7" s="9">
        <v>8.1</v>
      </c>
      <c r="I7" s="9">
        <v>1.22</v>
      </c>
      <c r="L7" s="9">
        <v>1457</v>
      </c>
      <c r="M7" s="9">
        <v>240</v>
      </c>
      <c r="N7" s="9">
        <v>304</v>
      </c>
      <c r="O7" s="9">
        <v>120</v>
      </c>
      <c r="Q7" s="9" t="s">
        <v>14</v>
      </c>
      <c r="R7" s="9">
        <v>13</v>
      </c>
      <c r="T7" s="9">
        <v>855</v>
      </c>
      <c r="U7" s="9">
        <v>3.6</v>
      </c>
      <c r="V7" s="9">
        <v>0.137</v>
      </c>
      <c r="Y7" s="9">
        <v>0.82</v>
      </c>
    </row>
    <row r="8" spans="1:30" ht="12.75">
      <c r="A8" s="8">
        <v>35907</v>
      </c>
      <c r="B8" s="9">
        <v>2300</v>
      </c>
      <c r="D8" s="3" t="s">
        <v>29</v>
      </c>
      <c r="F8" s="9">
        <v>23.6</v>
      </c>
      <c r="G8" s="9">
        <v>6.7</v>
      </c>
      <c r="H8" s="9">
        <v>7.7</v>
      </c>
      <c r="I8" s="9">
        <v>0.2</v>
      </c>
      <c r="J8" s="9">
        <v>110</v>
      </c>
      <c r="L8" s="9">
        <v>1164</v>
      </c>
      <c r="M8" s="9">
        <v>146</v>
      </c>
      <c r="N8" s="9">
        <v>216</v>
      </c>
      <c r="O8" s="9">
        <v>106</v>
      </c>
      <c r="R8" s="9">
        <v>53</v>
      </c>
      <c r="S8" s="9">
        <v>5</v>
      </c>
      <c r="T8" s="9">
        <v>764</v>
      </c>
      <c r="U8" s="9">
        <v>6</v>
      </c>
      <c r="V8" s="9">
        <v>0.13</v>
      </c>
      <c r="W8" s="9">
        <v>0.145</v>
      </c>
      <c r="X8" s="9">
        <v>0.69</v>
      </c>
      <c r="Y8" s="9">
        <v>0.08</v>
      </c>
      <c r="Z8" s="9">
        <v>0.06</v>
      </c>
      <c r="AA8" s="9">
        <v>6.92</v>
      </c>
      <c r="AB8" s="9">
        <v>1</v>
      </c>
      <c r="AC8" s="9">
        <v>71</v>
      </c>
      <c r="AD8" s="9">
        <v>22</v>
      </c>
    </row>
    <row r="9" spans="1:25" ht="12.75">
      <c r="A9" s="8">
        <v>35928</v>
      </c>
      <c r="B9" s="9">
        <v>2600</v>
      </c>
      <c r="D9" s="3" t="s">
        <v>29</v>
      </c>
      <c r="F9" s="9">
        <v>26.8</v>
      </c>
      <c r="G9" s="9">
        <v>6.9</v>
      </c>
      <c r="H9" s="9">
        <v>7.6</v>
      </c>
      <c r="I9" s="9">
        <v>0.4</v>
      </c>
      <c r="J9" s="9">
        <v>80</v>
      </c>
      <c r="L9" s="9">
        <v>1203</v>
      </c>
      <c r="M9" s="9">
        <v>161</v>
      </c>
      <c r="N9" s="9">
        <v>228</v>
      </c>
      <c r="O9" s="9">
        <v>92</v>
      </c>
      <c r="Q9" s="9">
        <v>2</v>
      </c>
      <c r="R9" s="9">
        <v>80</v>
      </c>
      <c r="T9" s="9">
        <v>723</v>
      </c>
      <c r="U9" s="9">
        <v>3.6</v>
      </c>
      <c r="V9" s="9">
        <v>0.275</v>
      </c>
      <c r="Y9" s="9">
        <v>10.6</v>
      </c>
    </row>
    <row r="10" spans="1:12" ht="12.75">
      <c r="A10" s="8">
        <v>35962</v>
      </c>
      <c r="B10" s="10">
        <f>54.5*35.31467</f>
        <v>1924.649515</v>
      </c>
      <c r="F10" s="9">
        <v>30</v>
      </c>
      <c r="G10" s="9">
        <v>6.9</v>
      </c>
      <c r="H10" s="9">
        <v>7.9</v>
      </c>
      <c r="I10" s="9">
        <v>0.3</v>
      </c>
      <c r="L10" s="9">
        <v>1319</v>
      </c>
    </row>
    <row r="11" spans="1:30" ht="12.75">
      <c r="A11" s="8">
        <v>35976</v>
      </c>
      <c r="B11" s="9">
        <v>1300</v>
      </c>
      <c r="D11" s="3" t="s">
        <v>29</v>
      </c>
      <c r="M11" s="9">
        <v>172</v>
      </c>
      <c r="N11" s="9">
        <v>243</v>
      </c>
      <c r="O11" s="9">
        <v>100</v>
      </c>
      <c r="R11" s="9">
        <v>35</v>
      </c>
      <c r="S11" s="9">
        <v>7</v>
      </c>
      <c r="T11" s="9">
        <v>802</v>
      </c>
      <c r="U11" s="9">
        <v>4</v>
      </c>
      <c r="V11" s="9">
        <v>0.11</v>
      </c>
      <c r="W11" s="9">
        <v>0.125</v>
      </c>
      <c r="X11" s="9">
        <v>0.43</v>
      </c>
      <c r="Y11" s="9">
        <v>0.04</v>
      </c>
      <c r="Z11" s="9">
        <v>0.06</v>
      </c>
      <c r="AA11" s="9">
        <v>7.03</v>
      </c>
      <c r="AB11" s="9">
        <v>1</v>
      </c>
      <c r="AC11" s="9">
        <v>70.2</v>
      </c>
      <c r="AD11" s="9">
        <v>25.3</v>
      </c>
    </row>
    <row r="12" spans="1:30" ht="12.75">
      <c r="A12" s="8">
        <v>36005</v>
      </c>
      <c r="B12" s="9">
        <v>700</v>
      </c>
      <c r="D12" s="3" t="s">
        <v>29</v>
      </c>
      <c r="F12" s="9">
        <v>29.7</v>
      </c>
      <c r="G12" s="9">
        <v>8.3</v>
      </c>
      <c r="H12" s="9">
        <v>8.3</v>
      </c>
      <c r="I12" s="9">
        <v>0.5</v>
      </c>
      <c r="J12" s="9">
        <v>640</v>
      </c>
      <c r="L12" s="9">
        <v>1330</v>
      </c>
      <c r="M12" s="9">
        <v>189</v>
      </c>
      <c r="N12" s="9">
        <v>249</v>
      </c>
      <c r="O12" s="9">
        <v>101</v>
      </c>
      <c r="R12" s="9">
        <v>19</v>
      </c>
      <c r="S12" s="9">
        <v>3</v>
      </c>
      <c r="T12" s="9">
        <v>760</v>
      </c>
      <c r="U12" s="9">
        <v>4</v>
      </c>
      <c r="V12" s="9">
        <v>0.05</v>
      </c>
      <c r="W12" s="9">
        <v>0.1</v>
      </c>
      <c r="X12" s="9">
        <v>0.5</v>
      </c>
      <c r="Y12" s="9">
        <v>0.05</v>
      </c>
      <c r="Z12" s="9">
        <v>0.06</v>
      </c>
      <c r="AA12" s="9">
        <v>1</v>
      </c>
      <c r="AB12" s="9">
        <v>2.03</v>
      </c>
      <c r="AC12" s="9">
        <v>69.1</v>
      </c>
      <c r="AD12" s="9">
        <v>25.5</v>
      </c>
    </row>
    <row r="13" spans="1:22" ht="12.75">
      <c r="A13" s="8">
        <v>36020</v>
      </c>
      <c r="B13" s="9">
        <v>650</v>
      </c>
      <c r="D13" s="3" t="s">
        <v>29</v>
      </c>
      <c r="F13" s="9">
        <v>30.4</v>
      </c>
      <c r="G13" s="9">
        <v>6.7</v>
      </c>
      <c r="H13" s="9">
        <v>8</v>
      </c>
      <c r="I13" s="9">
        <v>1.2</v>
      </c>
      <c r="J13" s="9">
        <v>200</v>
      </c>
      <c r="L13" s="9">
        <v>1422</v>
      </c>
      <c r="M13" s="9">
        <v>202</v>
      </c>
      <c r="N13" s="9">
        <v>266</v>
      </c>
      <c r="O13" s="9">
        <v>100</v>
      </c>
      <c r="Q13" s="9">
        <v>2</v>
      </c>
      <c r="R13" s="9">
        <v>44</v>
      </c>
      <c r="T13" s="9">
        <v>918</v>
      </c>
      <c r="U13" s="9">
        <v>3</v>
      </c>
      <c r="V13" s="9">
        <v>0.137</v>
      </c>
    </row>
    <row r="14" spans="1:25" ht="12.75">
      <c r="A14" s="8">
        <v>36068</v>
      </c>
      <c r="B14" s="9">
        <v>135</v>
      </c>
      <c r="D14" s="9">
        <v>7</v>
      </c>
      <c r="F14" s="9">
        <v>30.5</v>
      </c>
      <c r="G14" s="9">
        <v>5.4</v>
      </c>
      <c r="H14" s="9">
        <v>7.8</v>
      </c>
      <c r="I14" s="9">
        <v>0.7</v>
      </c>
      <c r="J14" s="9">
        <v>1500</v>
      </c>
      <c r="L14" s="9">
        <v>1036</v>
      </c>
      <c r="M14" s="9">
        <v>147</v>
      </c>
      <c r="N14" s="9">
        <v>144</v>
      </c>
      <c r="O14" s="9">
        <v>126</v>
      </c>
      <c r="Q14" s="9">
        <v>5</v>
      </c>
      <c r="R14" s="9">
        <v>13</v>
      </c>
      <c r="T14" s="9">
        <v>318</v>
      </c>
      <c r="U14" s="9">
        <v>4.6</v>
      </c>
      <c r="V14" s="9">
        <v>0.275</v>
      </c>
      <c r="Y14" s="9">
        <v>0.42</v>
      </c>
    </row>
    <row r="15" spans="1:12" ht="12.75">
      <c r="A15" s="8">
        <v>36095</v>
      </c>
      <c r="B15" s="9">
        <v>57</v>
      </c>
      <c r="D15" s="9">
        <v>1</v>
      </c>
      <c r="F15" s="9">
        <v>26.5</v>
      </c>
      <c r="G15" s="9">
        <v>8.2</v>
      </c>
      <c r="H15" s="9">
        <v>8</v>
      </c>
      <c r="I15" s="9">
        <v>0.4</v>
      </c>
      <c r="J15" s="9">
        <v>320</v>
      </c>
      <c r="L15" s="9">
        <v>1048</v>
      </c>
    </row>
    <row r="16" spans="1:25" ht="12.75">
      <c r="A16" s="8">
        <v>36122</v>
      </c>
      <c r="B16" s="9">
        <v>150</v>
      </c>
      <c r="D16" s="9">
        <v>3</v>
      </c>
      <c r="F16" s="9">
        <v>22.1</v>
      </c>
      <c r="G16" s="9">
        <v>9</v>
      </c>
      <c r="H16" s="9">
        <v>7.8</v>
      </c>
      <c r="I16" s="9">
        <v>1.22</v>
      </c>
      <c r="J16" s="9">
        <v>40</v>
      </c>
      <c r="L16" s="9">
        <v>1479</v>
      </c>
      <c r="M16" s="9">
        <v>183</v>
      </c>
      <c r="N16" s="9">
        <v>263</v>
      </c>
      <c r="O16" s="9">
        <v>128</v>
      </c>
      <c r="Q16" s="9">
        <v>3</v>
      </c>
      <c r="R16" s="9">
        <v>5</v>
      </c>
      <c r="T16" s="9">
        <v>920</v>
      </c>
      <c r="V16" s="9">
        <v>0.137</v>
      </c>
      <c r="Y16" s="9">
        <v>4.5</v>
      </c>
    </row>
    <row r="17" spans="1:25" ht="12.75">
      <c r="A17" s="8">
        <v>36144</v>
      </c>
      <c r="B17" s="9">
        <v>270</v>
      </c>
      <c r="D17" s="3" t="s">
        <v>29</v>
      </c>
      <c r="F17" s="9">
        <v>16.5</v>
      </c>
      <c r="G17" s="9">
        <v>10.7</v>
      </c>
      <c r="H17" s="9">
        <v>7.9</v>
      </c>
      <c r="I17" s="9">
        <v>1.22</v>
      </c>
      <c r="J17" s="9">
        <v>40</v>
      </c>
      <c r="L17" s="9">
        <v>1570</v>
      </c>
      <c r="M17" s="9">
        <v>200</v>
      </c>
      <c r="N17" s="9">
        <v>277</v>
      </c>
      <c r="O17" s="9">
        <v>134</v>
      </c>
      <c r="Q17" s="9">
        <v>2</v>
      </c>
      <c r="R17" s="9">
        <v>11</v>
      </c>
      <c r="T17" s="9">
        <v>999</v>
      </c>
      <c r="U17" s="9">
        <v>3.3</v>
      </c>
      <c r="V17" s="9">
        <v>0.275</v>
      </c>
      <c r="Y17" s="9">
        <v>5.2</v>
      </c>
    </row>
    <row r="18" spans="1:28" ht="12.75">
      <c r="A18" s="8">
        <v>36158</v>
      </c>
      <c r="B18" s="9">
        <v>364</v>
      </c>
      <c r="F18" s="9">
        <v>19.4</v>
      </c>
      <c r="G18" s="9">
        <v>12</v>
      </c>
      <c r="H18" s="9">
        <v>8.2</v>
      </c>
      <c r="I18" s="9">
        <v>0.6</v>
      </c>
      <c r="J18" s="9">
        <v>81</v>
      </c>
      <c r="L18" s="9">
        <v>1245</v>
      </c>
      <c r="M18" s="9">
        <v>180</v>
      </c>
      <c r="N18" s="9">
        <v>236</v>
      </c>
      <c r="O18" s="9">
        <v>130</v>
      </c>
      <c r="R18" s="9">
        <v>4</v>
      </c>
      <c r="S18" s="9">
        <v>1</v>
      </c>
      <c r="T18" s="9">
        <v>776</v>
      </c>
      <c r="U18" s="9">
        <v>5</v>
      </c>
      <c r="V18" s="9">
        <v>0.05</v>
      </c>
      <c r="W18" s="9">
        <v>0.13</v>
      </c>
      <c r="X18" s="9">
        <v>0.45</v>
      </c>
      <c r="Y18" s="9">
        <v>0.04</v>
      </c>
      <c r="Z18" s="9">
        <v>0.06</v>
      </c>
      <c r="AA18" s="9">
        <v>1</v>
      </c>
      <c r="AB18" s="9">
        <v>1</v>
      </c>
    </row>
    <row r="19" spans="1:28" ht="12.75">
      <c r="A19" s="8">
        <v>36185</v>
      </c>
      <c r="B19" s="9">
        <v>875</v>
      </c>
      <c r="F19" s="9">
        <v>19.2</v>
      </c>
      <c r="G19" s="9">
        <v>10.4</v>
      </c>
      <c r="I19" s="9">
        <v>0.4</v>
      </c>
      <c r="J19" s="9">
        <v>480</v>
      </c>
      <c r="L19" s="9">
        <v>1150</v>
      </c>
      <c r="M19" s="9">
        <v>146</v>
      </c>
      <c r="N19" s="9">
        <v>197</v>
      </c>
      <c r="O19" s="9">
        <v>106</v>
      </c>
      <c r="R19" s="9">
        <v>29</v>
      </c>
      <c r="S19" s="9">
        <v>3</v>
      </c>
      <c r="T19" s="9">
        <v>680</v>
      </c>
      <c r="U19" s="9">
        <v>6</v>
      </c>
      <c r="V19" s="9">
        <v>0.1</v>
      </c>
      <c r="W19" s="9">
        <v>0.13</v>
      </c>
      <c r="X19" s="9">
        <v>0.61</v>
      </c>
      <c r="Y19" s="9">
        <v>0.05</v>
      </c>
      <c r="Z19" s="9">
        <v>0.06</v>
      </c>
      <c r="AA19" s="9">
        <v>1</v>
      </c>
      <c r="AB19" s="9">
        <v>1</v>
      </c>
    </row>
    <row r="20" spans="1:25" ht="12.75">
      <c r="A20" s="8">
        <v>36207</v>
      </c>
      <c r="B20" s="9">
        <v>650</v>
      </c>
      <c r="D20" s="3" t="s">
        <v>29</v>
      </c>
      <c r="F20" s="9">
        <v>19.8</v>
      </c>
      <c r="G20" s="9">
        <v>8.8</v>
      </c>
      <c r="H20" s="9">
        <v>7.8</v>
      </c>
      <c r="I20" s="9">
        <v>0.5</v>
      </c>
      <c r="J20" s="9">
        <v>40</v>
      </c>
      <c r="L20" s="9">
        <v>1192</v>
      </c>
      <c r="M20" s="9">
        <v>155</v>
      </c>
      <c r="N20" s="9">
        <v>222</v>
      </c>
      <c r="O20" s="9">
        <v>132</v>
      </c>
      <c r="Q20" s="9">
        <v>3</v>
      </c>
      <c r="R20" s="9">
        <v>21</v>
      </c>
      <c r="T20" s="9">
        <v>702</v>
      </c>
      <c r="V20" s="9">
        <v>0.137</v>
      </c>
      <c r="Y20" s="9">
        <v>4.6</v>
      </c>
    </row>
    <row r="21" spans="1:25" ht="12.75">
      <c r="A21" s="8">
        <v>36236</v>
      </c>
      <c r="B21" s="9">
        <v>1750</v>
      </c>
      <c r="D21" s="3" t="s">
        <v>29</v>
      </c>
      <c r="F21" s="9">
        <v>21.2</v>
      </c>
      <c r="G21" s="9">
        <v>8.3</v>
      </c>
      <c r="H21" s="9">
        <v>8</v>
      </c>
      <c r="I21" s="9">
        <v>0.4</v>
      </c>
      <c r="J21" s="9">
        <v>90</v>
      </c>
      <c r="L21" s="9">
        <v>1208</v>
      </c>
      <c r="M21" s="9">
        <v>165</v>
      </c>
      <c r="N21" s="9">
        <v>235</v>
      </c>
      <c r="O21" s="9">
        <v>120</v>
      </c>
      <c r="Q21" s="9" t="s">
        <v>14</v>
      </c>
      <c r="R21" s="9">
        <v>24</v>
      </c>
      <c r="T21" s="9">
        <v>751</v>
      </c>
      <c r="V21" s="9">
        <v>0.275</v>
      </c>
      <c r="Y21" s="9">
        <v>1.7</v>
      </c>
    </row>
    <row r="22" spans="1:28" ht="12.75">
      <c r="A22" s="8">
        <v>36276</v>
      </c>
      <c r="B22" s="9">
        <v>1700</v>
      </c>
      <c r="F22" s="9">
        <v>26.7</v>
      </c>
      <c r="G22" s="9">
        <v>7.4</v>
      </c>
      <c r="H22" s="9">
        <v>7.6</v>
      </c>
      <c r="I22" s="9">
        <v>0.4</v>
      </c>
      <c r="J22" s="9">
        <v>700</v>
      </c>
      <c r="L22" s="9">
        <v>1011</v>
      </c>
      <c r="M22" s="9">
        <v>129</v>
      </c>
      <c r="N22" s="9">
        <v>179</v>
      </c>
      <c r="O22" s="9">
        <v>118</v>
      </c>
      <c r="R22" s="9">
        <v>141</v>
      </c>
      <c r="S22" s="9">
        <v>10</v>
      </c>
      <c r="T22" s="9">
        <v>676</v>
      </c>
      <c r="U22" s="9">
        <v>6</v>
      </c>
      <c r="V22" s="9">
        <v>0.08</v>
      </c>
      <c r="W22" s="9">
        <v>0.17</v>
      </c>
      <c r="X22" s="9">
        <v>0.95</v>
      </c>
      <c r="Y22" s="9">
        <v>0.18</v>
      </c>
      <c r="Z22" s="9">
        <v>0.06</v>
      </c>
      <c r="AA22" s="9">
        <v>1</v>
      </c>
      <c r="AB22" s="9">
        <v>14.5</v>
      </c>
    </row>
    <row r="23" spans="1:25" ht="12.75">
      <c r="A23" s="8">
        <v>36305</v>
      </c>
      <c r="B23" s="10">
        <f>22.4*35.31467</f>
        <v>791.048608</v>
      </c>
      <c r="F23" s="9">
        <v>28.4</v>
      </c>
      <c r="G23" s="9">
        <v>7.4</v>
      </c>
      <c r="H23" s="9">
        <v>7.8</v>
      </c>
      <c r="I23" s="9">
        <v>0.4</v>
      </c>
      <c r="J23" s="9">
        <v>100</v>
      </c>
      <c r="L23" s="9">
        <v>1250</v>
      </c>
      <c r="M23" s="9">
        <v>204</v>
      </c>
      <c r="N23" s="9">
        <v>251</v>
      </c>
      <c r="O23" s="9">
        <v>116</v>
      </c>
      <c r="Q23" s="9">
        <v>2</v>
      </c>
      <c r="R23" s="9">
        <v>44</v>
      </c>
      <c r="T23" s="9">
        <v>763</v>
      </c>
      <c r="U23" s="9">
        <v>8.9</v>
      </c>
      <c r="V23" s="9">
        <v>0.78</v>
      </c>
      <c r="Y23" s="9">
        <v>0.21</v>
      </c>
    </row>
    <row r="24" spans="1:25" ht="12.75">
      <c r="A24" s="8">
        <v>36334</v>
      </c>
      <c r="B24" s="10">
        <f>22.7*35.31467</f>
        <v>801.643009</v>
      </c>
      <c r="F24" s="9">
        <v>29.8</v>
      </c>
      <c r="G24" s="9">
        <v>7.4</v>
      </c>
      <c r="H24" s="9">
        <v>8.2</v>
      </c>
      <c r="I24" s="9">
        <v>0.4</v>
      </c>
      <c r="J24" s="9">
        <v>100</v>
      </c>
      <c r="L24" s="9">
        <v>1190</v>
      </c>
      <c r="M24" s="9">
        <v>195</v>
      </c>
      <c r="N24" s="9">
        <v>227</v>
      </c>
      <c r="O24" s="9">
        <v>108</v>
      </c>
      <c r="Q24" s="9">
        <v>5</v>
      </c>
      <c r="R24" s="9">
        <v>43</v>
      </c>
      <c r="T24" s="9">
        <v>756</v>
      </c>
      <c r="V24" s="9">
        <v>0.275</v>
      </c>
      <c r="Y24" s="9">
        <v>0.42</v>
      </c>
    </row>
    <row r="25" spans="1:30" ht="12.75">
      <c r="A25" s="8">
        <v>36363</v>
      </c>
      <c r="B25" s="10">
        <f>270*35.31467</f>
        <v>9534.9609</v>
      </c>
      <c r="D25" s="9">
        <v>4</v>
      </c>
      <c r="F25" s="9">
        <v>29.9</v>
      </c>
      <c r="G25" s="9">
        <v>8.2</v>
      </c>
      <c r="H25" s="9">
        <v>8.1</v>
      </c>
      <c r="I25" s="9" t="s">
        <v>15</v>
      </c>
      <c r="J25" s="9">
        <v>300</v>
      </c>
      <c r="L25" s="9">
        <v>1530</v>
      </c>
      <c r="M25" s="9">
        <v>239</v>
      </c>
      <c r="N25" s="9">
        <v>273</v>
      </c>
      <c r="O25" s="9">
        <v>118</v>
      </c>
      <c r="R25" s="9">
        <v>60</v>
      </c>
      <c r="S25" s="9">
        <v>20</v>
      </c>
      <c r="T25" s="9">
        <v>992</v>
      </c>
      <c r="U25" s="9">
        <v>5</v>
      </c>
      <c r="V25" s="9">
        <v>0.05</v>
      </c>
      <c r="W25" s="9">
        <v>0.1</v>
      </c>
      <c r="X25" s="9">
        <v>0.44</v>
      </c>
      <c r="Y25" s="9">
        <v>0.05</v>
      </c>
      <c r="Z25" s="9">
        <v>0.06</v>
      </c>
      <c r="AA25" s="9">
        <v>1</v>
      </c>
      <c r="AB25" s="9">
        <v>1</v>
      </c>
      <c r="AC25" s="9">
        <v>105</v>
      </c>
      <c r="AD25" s="9">
        <v>30.1</v>
      </c>
    </row>
    <row r="26" spans="1:30" ht="12.75">
      <c r="A26" s="8">
        <v>36383</v>
      </c>
      <c r="D26" s="3" t="s">
        <v>29</v>
      </c>
      <c r="F26" s="9">
        <v>29.7</v>
      </c>
      <c r="G26" s="9">
        <v>7</v>
      </c>
      <c r="H26" s="9">
        <v>8.2</v>
      </c>
      <c r="I26" s="9">
        <v>0.65</v>
      </c>
      <c r="L26" s="9">
        <v>935</v>
      </c>
      <c r="AC26" s="9">
        <v>56</v>
      </c>
      <c r="AD26" s="9">
        <v>17.9</v>
      </c>
    </row>
    <row r="27" spans="1:25" ht="12.75">
      <c r="A27" s="8">
        <v>36423</v>
      </c>
      <c r="B27" s="9">
        <v>475</v>
      </c>
      <c r="D27" s="3" t="s">
        <v>29</v>
      </c>
      <c r="F27" s="9">
        <v>29.61</v>
      </c>
      <c r="G27" s="9">
        <v>9.31</v>
      </c>
      <c r="H27" s="9">
        <v>8.06</v>
      </c>
      <c r="I27" s="9">
        <v>1.22</v>
      </c>
      <c r="J27" s="9">
        <v>190</v>
      </c>
      <c r="L27" s="9">
        <v>1201</v>
      </c>
      <c r="M27" s="9">
        <v>164</v>
      </c>
      <c r="N27" s="9">
        <v>222</v>
      </c>
      <c r="O27" s="9">
        <v>100</v>
      </c>
      <c r="Q27" s="9">
        <v>2</v>
      </c>
      <c r="R27" s="9">
        <v>3</v>
      </c>
      <c r="T27" s="9">
        <v>746</v>
      </c>
      <c r="V27" s="9">
        <v>0.137</v>
      </c>
      <c r="Y27" s="9">
        <v>0.208</v>
      </c>
    </row>
    <row r="28" spans="1:28" ht="12.75">
      <c r="A28" s="8">
        <v>36458</v>
      </c>
      <c r="B28" s="9">
        <v>950</v>
      </c>
      <c r="C28" s="9">
        <v>1</v>
      </c>
      <c r="D28" s="3" t="s">
        <v>29</v>
      </c>
      <c r="F28" s="9">
        <v>23.3</v>
      </c>
      <c r="G28" s="9">
        <v>9.8</v>
      </c>
      <c r="H28" s="9">
        <v>8.3</v>
      </c>
      <c r="I28" s="9" t="s">
        <v>15</v>
      </c>
      <c r="J28" s="9">
        <v>1000</v>
      </c>
      <c r="L28" s="9">
        <v>835</v>
      </c>
      <c r="M28" s="9">
        <v>97</v>
      </c>
      <c r="N28" s="9">
        <v>139</v>
      </c>
      <c r="O28" s="9">
        <v>109</v>
      </c>
      <c r="R28" s="9">
        <v>7</v>
      </c>
      <c r="S28" s="9">
        <v>2</v>
      </c>
      <c r="T28" s="9">
        <v>474</v>
      </c>
      <c r="U28" s="9">
        <v>4</v>
      </c>
      <c r="V28" s="9">
        <v>0.05</v>
      </c>
      <c r="W28" s="9">
        <v>0.05</v>
      </c>
      <c r="Y28" s="9">
        <v>0.05</v>
      </c>
      <c r="Z28" s="9">
        <v>0.06</v>
      </c>
      <c r="AA28" s="9">
        <v>1</v>
      </c>
      <c r="AB28" s="9">
        <v>1.21</v>
      </c>
    </row>
    <row r="29" spans="1:27" ht="12.75">
      <c r="A29" s="8">
        <v>36480</v>
      </c>
      <c r="B29" s="9">
        <v>1510</v>
      </c>
      <c r="C29" s="9">
        <v>2.3</v>
      </c>
      <c r="D29" s="3" t="s">
        <v>29</v>
      </c>
      <c r="F29" s="9">
        <v>23.54</v>
      </c>
      <c r="G29" s="9">
        <v>9.37</v>
      </c>
      <c r="H29" s="9">
        <v>8.21</v>
      </c>
      <c r="I29" s="9">
        <v>2.3</v>
      </c>
      <c r="J29" s="9">
        <v>20</v>
      </c>
      <c r="L29" s="9">
        <v>836</v>
      </c>
      <c r="M29" s="9">
        <v>101</v>
      </c>
      <c r="N29" s="9">
        <v>144</v>
      </c>
      <c r="O29" s="9">
        <v>118</v>
      </c>
      <c r="R29" s="9" t="s">
        <v>16</v>
      </c>
      <c r="S29" s="9">
        <v>10</v>
      </c>
      <c r="T29" s="9">
        <v>490</v>
      </c>
      <c r="U29" s="9">
        <v>4</v>
      </c>
      <c r="V29" s="9">
        <v>0.2</v>
      </c>
      <c r="W29" s="9">
        <v>0.2</v>
      </c>
      <c r="Y29" s="9">
        <v>0.2</v>
      </c>
      <c r="Z29" s="9">
        <v>0.2</v>
      </c>
      <c r="AA29" s="9">
        <v>120</v>
      </c>
    </row>
    <row r="30" spans="1:27" ht="12.75">
      <c r="A30" s="8">
        <v>36509</v>
      </c>
      <c r="B30" s="9">
        <v>722.3</v>
      </c>
      <c r="C30" s="9">
        <v>0.305</v>
      </c>
      <c r="D30" s="3" t="s">
        <v>29</v>
      </c>
      <c r="F30" s="9">
        <v>16.99</v>
      </c>
      <c r="G30" s="9">
        <v>10.44</v>
      </c>
      <c r="H30" s="9">
        <v>8.19</v>
      </c>
      <c r="I30" s="9">
        <v>0.305</v>
      </c>
      <c r="L30" s="9">
        <v>912</v>
      </c>
      <c r="M30" s="9">
        <v>110</v>
      </c>
      <c r="N30" s="9">
        <v>155</v>
      </c>
      <c r="O30" s="9">
        <v>128</v>
      </c>
      <c r="R30" s="9">
        <v>25</v>
      </c>
      <c r="S30" s="9" t="s">
        <v>17</v>
      </c>
      <c r="T30" s="9">
        <v>580</v>
      </c>
      <c r="U30" s="9">
        <v>4</v>
      </c>
      <c r="V30" s="9">
        <v>0.1</v>
      </c>
      <c r="W30" s="9">
        <v>0.1</v>
      </c>
      <c r="Y30" s="9">
        <v>0.1</v>
      </c>
      <c r="Z30" s="9">
        <v>0.1</v>
      </c>
      <c r="AA30" s="9">
        <v>5</v>
      </c>
    </row>
    <row r="31" spans="1:27" ht="12.75">
      <c r="A31" s="8">
        <v>36537</v>
      </c>
      <c r="B31" s="9">
        <v>990</v>
      </c>
      <c r="C31" s="9">
        <v>0.8</v>
      </c>
      <c r="D31" s="9">
        <v>4</v>
      </c>
      <c r="F31" s="9">
        <v>19.9</v>
      </c>
      <c r="G31" s="9">
        <v>9.8</v>
      </c>
      <c r="H31" s="9">
        <v>8.2</v>
      </c>
      <c r="I31" s="9">
        <v>0.73</v>
      </c>
      <c r="J31" s="9">
        <v>45</v>
      </c>
      <c r="L31" s="9">
        <v>825</v>
      </c>
      <c r="M31" s="9">
        <v>103</v>
      </c>
      <c r="N31" s="9">
        <v>152</v>
      </c>
      <c r="O31" s="9">
        <v>128</v>
      </c>
      <c r="R31" s="9">
        <v>12</v>
      </c>
      <c r="S31" s="9">
        <v>3</v>
      </c>
      <c r="T31" s="9">
        <v>528</v>
      </c>
      <c r="U31" s="9">
        <v>4</v>
      </c>
      <c r="V31" s="9">
        <v>0.07</v>
      </c>
      <c r="W31" s="9">
        <v>0.05</v>
      </c>
      <c r="X31" s="9">
        <v>0.46</v>
      </c>
      <c r="Y31" s="9">
        <v>0.05</v>
      </c>
      <c r="Z31" s="9">
        <v>0.06</v>
      </c>
      <c r="AA31" s="9">
        <v>1.26</v>
      </c>
    </row>
    <row r="32" spans="1:27" ht="12.75">
      <c r="A32" s="8">
        <v>36571</v>
      </c>
      <c r="B32" s="9">
        <v>950</v>
      </c>
      <c r="D32" s="3" t="s">
        <v>29</v>
      </c>
      <c r="F32" s="9">
        <v>22.6</v>
      </c>
      <c r="G32" s="9">
        <v>9.35</v>
      </c>
      <c r="H32" s="9">
        <v>8.01</v>
      </c>
      <c r="I32" s="9">
        <v>1.219</v>
      </c>
      <c r="J32" s="9">
        <v>40</v>
      </c>
      <c r="L32" s="9">
        <v>1147</v>
      </c>
      <c r="M32" s="9">
        <v>175</v>
      </c>
      <c r="N32" s="9">
        <v>225</v>
      </c>
      <c r="O32" s="9">
        <v>136</v>
      </c>
      <c r="R32" s="9">
        <v>8</v>
      </c>
      <c r="S32" s="9">
        <v>7</v>
      </c>
      <c r="T32" s="9">
        <v>660</v>
      </c>
      <c r="U32" s="9">
        <v>4</v>
      </c>
      <c r="V32" s="9">
        <v>0.02</v>
      </c>
      <c r="W32" s="9">
        <v>0.01</v>
      </c>
      <c r="Y32" s="9">
        <v>0.1</v>
      </c>
      <c r="Z32" s="9">
        <v>0.05</v>
      </c>
      <c r="AA32" s="9">
        <v>3.3</v>
      </c>
    </row>
    <row r="33" spans="1:27" ht="12.75">
      <c r="A33" s="8">
        <v>36601</v>
      </c>
      <c r="B33" s="9">
        <v>915</v>
      </c>
      <c r="C33" s="9">
        <v>0.305</v>
      </c>
      <c r="D33" s="9">
        <v>2</v>
      </c>
      <c r="E33" s="9">
        <v>24</v>
      </c>
      <c r="F33" s="9">
        <v>22.2</v>
      </c>
      <c r="G33" s="9">
        <v>8.51</v>
      </c>
      <c r="H33" s="9">
        <v>7.86</v>
      </c>
      <c r="I33" s="9">
        <v>1.16</v>
      </c>
      <c r="J33" s="9">
        <v>39</v>
      </c>
      <c r="L33" s="9">
        <v>813</v>
      </c>
      <c r="M33" s="9">
        <v>102</v>
      </c>
      <c r="N33" s="9">
        <v>155</v>
      </c>
      <c r="O33" s="9">
        <v>125</v>
      </c>
      <c r="R33" s="9">
        <v>8</v>
      </c>
      <c r="S33" s="9">
        <v>4</v>
      </c>
      <c r="T33" s="9">
        <v>490</v>
      </c>
      <c r="U33" s="9">
        <v>5</v>
      </c>
      <c r="V33" s="9">
        <v>0.17</v>
      </c>
      <c r="W33" s="9">
        <v>0.02</v>
      </c>
      <c r="Y33" s="9">
        <v>0.1</v>
      </c>
      <c r="Z33" s="9">
        <v>0.1</v>
      </c>
      <c r="AA33" s="9">
        <v>3.3</v>
      </c>
    </row>
    <row r="34" spans="1:27" ht="12.75">
      <c r="A34" s="8">
        <v>36668</v>
      </c>
      <c r="B34" s="9">
        <v>1800</v>
      </c>
      <c r="C34" s="9">
        <v>0.91</v>
      </c>
      <c r="D34" s="9">
        <v>2</v>
      </c>
      <c r="E34" s="9">
        <v>30.5</v>
      </c>
      <c r="F34" s="9">
        <v>27.84</v>
      </c>
      <c r="G34" s="9">
        <v>7.08</v>
      </c>
      <c r="H34" s="9">
        <v>7.81</v>
      </c>
      <c r="I34" s="9">
        <v>0.37</v>
      </c>
      <c r="J34" s="9">
        <v>50</v>
      </c>
      <c r="L34" s="9">
        <v>1052</v>
      </c>
      <c r="M34" s="9">
        <v>141</v>
      </c>
      <c r="N34" s="9">
        <v>205</v>
      </c>
      <c r="O34" s="9">
        <v>121</v>
      </c>
      <c r="R34" s="9">
        <v>6</v>
      </c>
      <c r="S34" s="9">
        <v>4</v>
      </c>
      <c r="T34" s="9">
        <v>750</v>
      </c>
      <c r="U34" s="9">
        <v>5</v>
      </c>
      <c r="V34" s="9">
        <v>0.26</v>
      </c>
      <c r="W34" s="9">
        <v>0.52</v>
      </c>
      <c r="Y34" s="9">
        <v>0.2</v>
      </c>
      <c r="Z34" s="9">
        <v>0.2</v>
      </c>
      <c r="AA34" s="9">
        <v>3.3</v>
      </c>
    </row>
    <row r="35" spans="1:30" ht="12.75">
      <c r="A35" s="8">
        <v>36671</v>
      </c>
      <c r="B35" s="9">
        <v>522</v>
      </c>
      <c r="D35" s="3" t="s">
        <v>29</v>
      </c>
      <c r="F35" s="9">
        <v>28.9</v>
      </c>
      <c r="G35" s="9">
        <v>7.1</v>
      </c>
      <c r="H35" s="9">
        <v>7.9</v>
      </c>
      <c r="I35" s="9">
        <v>0.43</v>
      </c>
      <c r="J35" s="9">
        <v>100</v>
      </c>
      <c r="L35" s="9">
        <v>1240</v>
      </c>
      <c r="M35" s="9">
        <v>150</v>
      </c>
      <c r="N35" s="9">
        <v>218</v>
      </c>
      <c r="O35" s="9">
        <v>135</v>
      </c>
      <c r="R35" s="9">
        <v>52</v>
      </c>
      <c r="S35" s="9">
        <v>6</v>
      </c>
      <c r="T35" s="9">
        <v>816</v>
      </c>
      <c r="U35" s="9">
        <v>3</v>
      </c>
      <c r="V35" s="9">
        <v>0.1</v>
      </c>
      <c r="W35" s="9">
        <v>0.35</v>
      </c>
      <c r="X35" s="9">
        <v>0.55</v>
      </c>
      <c r="Y35" s="9">
        <v>0.11</v>
      </c>
      <c r="Z35" s="9">
        <v>0.06</v>
      </c>
      <c r="AA35" s="9">
        <v>1</v>
      </c>
      <c r="AC35" s="9">
        <v>73</v>
      </c>
      <c r="AD35" s="9">
        <v>22.7</v>
      </c>
    </row>
    <row r="36" spans="1:27" ht="12.75">
      <c r="A36" s="1">
        <v>36697</v>
      </c>
      <c r="B36" s="2">
        <v>966.5</v>
      </c>
      <c r="C36" s="2">
        <v>1.3</v>
      </c>
      <c r="D36" s="2">
        <v>3</v>
      </c>
      <c r="E36" s="2">
        <v>31</v>
      </c>
      <c r="F36" s="2">
        <v>29.3</v>
      </c>
      <c r="G36" s="2">
        <v>6.82</v>
      </c>
      <c r="H36" s="2">
        <v>8.02</v>
      </c>
      <c r="I36" s="2">
        <v>1.6</v>
      </c>
      <c r="J36" s="2">
        <v>267</v>
      </c>
      <c r="K36" s="2"/>
      <c r="M36" s="2">
        <v>174</v>
      </c>
      <c r="N36" s="2">
        <v>236</v>
      </c>
      <c r="O36" s="2">
        <v>117</v>
      </c>
      <c r="T36" s="2">
        <v>730</v>
      </c>
      <c r="U36" s="2">
        <v>4</v>
      </c>
      <c r="AA36" s="2">
        <v>13.4</v>
      </c>
    </row>
    <row r="37" spans="1:27" ht="12.75">
      <c r="A37" s="8">
        <v>36732</v>
      </c>
      <c r="B37" s="9">
        <v>2435</v>
      </c>
      <c r="F37" s="9">
        <v>29.2</v>
      </c>
      <c r="G37" s="9">
        <v>7.3</v>
      </c>
      <c r="H37" s="9">
        <v>7.9</v>
      </c>
      <c r="I37" s="9">
        <v>0.25</v>
      </c>
      <c r="J37" s="9">
        <v>130</v>
      </c>
      <c r="L37" s="9">
        <v>1160</v>
      </c>
      <c r="AA37" s="9">
        <v>1</v>
      </c>
    </row>
    <row r="38" spans="1:26" ht="12.75">
      <c r="A38" s="1">
        <v>36759</v>
      </c>
      <c r="B38" s="2">
        <v>1470</v>
      </c>
      <c r="C38" s="2">
        <v>0.3</v>
      </c>
      <c r="D38" s="2">
        <v>5</v>
      </c>
      <c r="E38" s="2">
        <v>33</v>
      </c>
      <c r="F38" s="2">
        <v>29.27</v>
      </c>
      <c r="G38" s="2">
        <v>6.86</v>
      </c>
      <c r="H38" s="2">
        <v>7.74</v>
      </c>
      <c r="I38" s="2" t="s">
        <v>18</v>
      </c>
      <c r="J38" s="2">
        <v>200</v>
      </c>
      <c r="K38" s="2"/>
      <c r="L38" s="2">
        <v>1166</v>
      </c>
      <c r="O38" s="2">
        <v>106</v>
      </c>
      <c r="R38" s="2">
        <v>50</v>
      </c>
      <c r="T38" s="2">
        <v>720</v>
      </c>
      <c r="U38" s="2">
        <v>3</v>
      </c>
      <c r="Y38" s="2">
        <v>0.1</v>
      </c>
      <c r="Z38" s="2">
        <v>0.1</v>
      </c>
    </row>
    <row r="39" spans="1:26" ht="12.75">
      <c r="A39" s="1">
        <v>36787</v>
      </c>
      <c r="B39" s="2">
        <v>744</v>
      </c>
      <c r="C39" s="2">
        <v>1.219</v>
      </c>
      <c r="D39" s="2">
        <v>3</v>
      </c>
      <c r="E39" s="2">
        <v>30.5</v>
      </c>
      <c r="F39" s="2">
        <v>29.16</v>
      </c>
      <c r="G39" s="2">
        <v>7.71</v>
      </c>
      <c r="H39" s="2">
        <v>8.05</v>
      </c>
      <c r="I39" s="2">
        <v>0.7</v>
      </c>
      <c r="J39" s="2">
        <v>30</v>
      </c>
      <c r="K39" s="2"/>
      <c r="L39" s="2">
        <v>1199</v>
      </c>
      <c r="M39" s="2">
        <v>180</v>
      </c>
      <c r="N39" s="2">
        <v>245</v>
      </c>
      <c r="O39" s="2">
        <v>104</v>
      </c>
      <c r="R39" s="2">
        <v>9</v>
      </c>
      <c r="T39" s="2">
        <v>820</v>
      </c>
      <c r="U39" s="2">
        <v>4</v>
      </c>
      <c r="Z39" s="2">
        <v>0.1</v>
      </c>
    </row>
    <row r="40" spans="1:27" ht="12.75">
      <c r="A40" s="8">
        <v>36816</v>
      </c>
      <c r="B40" s="9">
        <v>0.18</v>
      </c>
      <c r="C40" s="9">
        <v>1</v>
      </c>
      <c r="D40" s="9">
        <v>2</v>
      </c>
      <c r="F40" s="9">
        <v>27.3</v>
      </c>
      <c r="G40" s="9">
        <v>11.12</v>
      </c>
      <c r="H40" s="9">
        <v>8.12</v>
      </c>
      <c r="I40" s="9">
        <v>1.2</v>
      </c>
      <c r="J40" s="9">
        <v>20</v>
      </c>
      <c r="L40" s="9">
        <v>1464</v>
      </c>
      <c r="AA40" s="9">
        <v>3.92</v>
      </c>
    </row>
    <row r="41" spans="1:27" ht="12.75">
      <c r="A41" s="8">
        <v>36878</v>
      </c>
      <c r="B41" s="2">
        <v>400</v>
      </c>
      <c r="C41" s="2">
        <v>0.762</v>
      </c>
      <c r="D41" s="2">
        <v>3</v>
      </c>
      <c r="E41" s="2">
        <v>22</v>
      </c>
      <c r="F41" s="2">
        <v>15.69</v>
      </c>
      <c r="G41" s="2">
        <v>12.17</v>
      </c>
      <c r="H41" s="2">
        <v>7.61</v>
      </c>
      <c r="I41" s="2" t="s">
        <v>20</v>
      </c>
      <c r="J41" s="2">
        <v>40</v>
      </c>
      <c r="K41" s="3"/>
      <c r="L41" s="2">
        <v>1299</v>
      </c>
      <c r="M41" s="2">
        <v>175</v>
      </c>
      <c r="N41" s="2">
        <v>214</v>
      </c>
      <c r="O41" s="2">
        <v>124</v>
      </c>
      <c r="R41" s="2">
        <v>10</v>
      </c>
      <c r="S41" s="2">
        <v>3</v>
      </c>
      <c r="T41" s="2">
        <v>827</v>
      </c>
      <c r="U41" s="2">
        <v>3</v>
      </c>
      <c r="V41" s="2">
        <v>0.2</v>
      </c>
      <c r="W41" s="2">
        <v>0.16</v>
      </c>
      <c r="Y41" s="2">
        <v>0.2</v>
      </c>
      <c r="Z41" s="2">
        <v>0.2</v>
      </c>
      <c r="AA41" s="2" t="s">
        <v>19</v>
      </c>
    </row>
    <row r="42" spans="1:27" ht="12.75">
      <c r="A42" s="8">
        <v>36895</v>
      </c>
      <c r="B42" s="2">
        <v>0.52</v>
      </c>
      <c r="C42" s="2" t="s">
        <v>24</v>
      </c>
      <c r="D42" s="2">
        <v>4</v>
      </c>
      <c r="E42" s="2"/>
      <c r="F42" s="2">
        <v>11.62</v>
      </c>
      <c r="G42" s="2">
        <v>11.02</v>
      </c>
      <c r="H42" s="2">
        <v>8.08</v>
      </c>
      <c r="I42" s="2">
        <v>0.8</v>
      </c>
      <c r="J42" s="2" t="s">
        <v>25</v>
      </c>
      <c r="K42" s="3"/>
      <c r="L42" s="2">
        <v>1444</v>
      </c>
      <c r="M42" s="2">
        <v>190</v>
      </c>
      <c r="N42" s="2">
        <v>269</v>
      </c>
      <c r="O42" s="2">
        <v>138</v>
      </c>
      <c r="R42" s="2">
        <v>7</v>
      </c>
      <c r="S42" s="2">
        <v>2</v>
      </c>
      <c r="T42" s="2">
        <v>816</v>
      </c>
      <c r="U42" s="2"/>
      <c r="V42" s="2" t="s">
        <v>26</v>
      </c>
      <c r="W42" s="2">
        <v>0.07</v>
      </c>
      <c r="X42" s="4">
        <v>0.46</v>
      </c>
      <c r="Y42" s="2" t="s">
        <v>26</v>
      </c>
      <c r="Z42" s="2" t="s">
        <v>27</v>
      </c>
      <c r="AA42" s="2">
        <v>2.58</v>
      </c>
    </row>
    <row r="43" spans="1:27" ht="12.75">
      <c r="A43" s="8">
        <v>36943</v>
      </c>
      <c r="B43" s="2">
        <v>490</v>
      </c>
      <c r="C43" s="2">
        <v>0.914</v>
      </c>
      <c r="D43" s="3" t="s">
        <v>29</v>
      </c>
      <c r="E43" s="2">
        <v>28</v>
      </c>
      <c r="F43" s="2">
        <v>22.04</v>
      </c>
      <c r="G43" s="2">
        <v>8.97</v>
      </c>
      <c r="H43" s="2">
        <v>8.11</v>
      </c>
      <c r="I43" s="2">
        <v>1</v>
      </c>
      <c r="J43" s="2">
        <v>50</v>
      </c>
      <c r="K43" s="3"/>
      <c r="L43" s="2">
        <v>1389</v>
      </c>
      <c r="M43" s="2">
        <v>195</v>
      </c>
      <c r="N43" s="2">
        <v>249</v>
      </c>
      <c r="O43" s="2">
        <v>138</v>
      </c>
      <c r="R43" s="2">
        <v>4</v>
      </c>
      <c r="S43" s="2">
        <v>3</v>
      </c>
      <c r="T43" s="2">
        <v>862</v>
      </c>
      <c r="U43" s="2">
        <v>2.4</v>
      </c>
      <c r="V43" s="2">
        <v>0.2</v>
      </c>
      <c r="W43" s="2" t="s">
        <v>21</v>
      </c>
      <c r="Y43" s="2">
        <v>0.1</v>
      </c>
      <c r="Z43" s="2">
        <v>0.1</v>
      </c>
      <c r="AA43" s="2" t="s">
        <v>19</v>
      </c>
    </row>
    <row r="44" spans="1:27" ht="12.75">
      <c r="A44" s="8">
        <v>36971</v>
      </c>
      <c r="B44" s="2">
        <v>1380</v>
      </c>
      <c r="C44" s="2">
        <v>1.219</v>
      </c>
      <c r="D44" s="2">
        <v>4</v>
      </c>
      <c r="E44" s="2">
        <v>21</v>
      </c>
      <c r="F44" s="2">
        <v>19.13</v>
      </c>
      <c r="G44" s="2">
        <v>9.1</v>
      </c>
      <c r="H44" s="2">
        <v>7.84</v>
      </c>
      <c r="I44" s="2">
        <v>0.671</v>
      </c>
      <c r="J44" s="3">
        <v>40</v>
      </c>
      <c r="K44" s="3"/>
      <c r="L44" s="2">
        <v>1095</v>
      </c>
      <c r="M44" s="2">
        <v>130</v>
      </c>
      <c r="N44" s="2">
        <v>202</v>
      </c>
      <c r="O44" s="2">
        <v>120</v>
      </c>
      <c r="R44" s="2">
        <v>23</v>
      </c>
      <c r="S44" s="2">
        <v>3</v>
      </c>
      <c r="T44" s="2">
        <v>654</v>
      </c>
      <c r="U44" s="2">
        <v>3.5</v>
      </c>
      <c r="V44" s="2">
        <v>0.2</v>
      </c>
      <c r="W44" s="2">
        <v>0.11</v>
      </c>
      <c r="Y44" s="2">
        <v>0.1</v>
      </c>
      <c r="Z44" s="2" t="s">
        <v>28</v>
      </c>
      <c r="AA44" s="2" t="s">
        <v>19</v>
      </c>
    </row>
    <row r="45" spans="1:27" ht="12.75">
      <c r="A45" s="8">
        <v>36992</v>
      </c>
      <c r="B45" s="2">
        <v>1236</v>
      </c>
      <c r="C45" s="2"/>
      <c r="D45" s="2" t="s">
        <v>29</v>
      </c>
      <c r="E45" s="2"/>
      <c r="F45" s="2">
        <v>25.5</v>
      </c>
      <c r="G45" s="2">
        <v>2.83</v>
      </c>
      <c r="H45" s="2">
        <v>7.99</v>
      </c>
      <c r="I45" s="2">
        <v>0.4</v>
      </c>
      <c r="J45" s="3">
        <v>1455</v>
      </c>
      <c r="K45" s="3"/>
      <c r="L45" s="2">
        <v>1143</v>
      </c>
      <c r="M45" s="2"/>
      <c r="N45" s="2"/>
      <c r="O45" s="2"/>
      <c r="R45" s="2"/>
      <c r="S45" s="2"/>
      <c r="T45" s="2"/>
      <c r="U45" s="2"/>
      <c r="V45" s="2"/>
      <c r="W45" s="2"/>
      <c r="Y45" s="2"/>
      <c r="Z45" s="2"/>
      <c r="AA45" s="2"/>
    </row>
    <row r="46" spans="1:27" ht="12.75">
      <c r="A46" s="8">
        <v>37034</v>
      </c>
      <c r="B46" s="2">
        <v>2800</v>
      </c>
      <c r="C46" s="2">
        <v>1.22</v>
      </c>
      <c r="D46" s="2">
        <v>2</v>
      </c>
      <c r="E46" s="2">
        <v>27.8</v>
      </c>
      <c r="F46" s="2">
        <v>27.17</v>
      </c>
      <c r="G46" s="2">
        <v>7.38</v>
      </c>
      <c r="H46" s="2">
        <v>7.97</v>
      </c>
      <c r="I46" s="2">
        <v>0.61</v>
      </c>
      <c r="J46" s="3">
        <v>380</v>
      </c>
      <c r="K46" s="3"/>
      <c r="L46" s="2">
        <v>1067</v>
      </c>
      <c r="M46" s="2">
        <v>130</v>
      </c>
      <c r="N46" s="2">
        <v>225</v>
      </c>
      <c r="O46" s="2">
        <v>108</v>
      </c>
      <c r="R46" s="2">
        <v>43</v>
      </c>
      <c r="S46" s="2">
        <v>4</v>
      </c>
      <c r="T46" s="2">
        <v>628</v>
      </c>
      <c r="U46" s="2">
        <v>5.9</v>
      </c>
      <c r="V46" s="2" t="s">
        <v>30</v>
      </c>
      <c r="W46" s="2">
        <v>0.4</v>
      </c>
      <c r="Y46" s="2">
        <v>0.2</v>
      </c>
      <c r="Z46" s="2">
        <v>0.06</v>
      </c>
      <c r="AA46" s="2">
        <v>27.4</v>
      </c>
    </row>
    <row r="47" spans="1:27" ht="12.75">
      <c r="A47" s="1">
        <v>37062</v>
      </c>
      <c r="B47" s="2">
        <v>530</v>
      </c>
      <c r="C47" s="2">
        <v>0.853</v>
      </c>
      <c r="D47" s="2">
        <v>5</v>
      </c>
      <c r="E47" s="2">
        <v>32</v>
      </c>
      <c r="F47" s="2">
        <v>29.15</v>
      </c>
      <c r="G47" s="2">
        <v>7.4</v>
      </c>
      <c r="H47" s="2">
        <v>7.52</v>
      </c>
      <c r="I47" s="2">
        <v>0.671</v>
      </c>
      <c r="L47" s="2">
        <v>1199</v>
      </c>
      <c r="M47" s="2">
        <v>152</v>
      </c>
      <c r="N47" s="2">
        <v>207</v>
      </c>
      <c r="O47" s="2">
        <v>113</v>
      </c>
      <c r="R47" s="2">
        <v>42</v>
      </c>
      <c r="S47" s="2">
        <v>4</v>
      </c>
      <c r="T47" s="2">
        <v>689</v>
      </c>
      <c r="U47" s="2">
        <v>3.1</v>
      </c>
      <c r="V47" s="2" t="s">
        <v>22</v>
      </c>
      <c r="W47" s="2">
        <v>0.22</v>
      </c>
      <c r="Y47" s="2" t="s">
        <v>21</v>
      </c>
      <c r="Z47" s="2" t="s">
        <v>23</v>
      </c>
      <c r="AA47" s="2" t="s">
        <v>19</v>
      </c>
    </row>
    <row r="48" spans="1:27" ht="12.75">
      <c r="A48" s="8">
        <v>37084</v>
      </c>
      <c r="B48" s="3">
        <v>55</v>
      </c>
      <c r="C48" s="3">
        <v>1.3</v>
      </c>
      <c r="D48" s="3" t="s">
        <v>29</v>
      </c>
      <c r="E48" s="3"/>
      <c r="F48" s="3">
        <v>29.5</v>
      </c>
      <c r="G48" s="3">
        <v>7.46</v>
      </c>
      <c r="H48" s="3">
        <v>7.24</v>
      </c>
      <c r="I48" s="3">
        <v>0.3</v>
      </c>
      <c r="J48" s="3">
        <v>10000</v>
      </c>
      <c r="K48" s="3"/>
      <c r="L48" s="3">
        <v>1285</v>
      </c>
      <c r="M48" s="3"/>
      <c r="N48" s="3"/>
      <c r="O48" s="3"/>
      <c r="R48" s="3"/>
      <c r="S48" s="3"/>
      <c r="T48" s="3"/>
      <c r="U48" s="3"/>
      <c r="V48" s="3"/>
      <c r="W48" s="3"/>
      <c r="Y48" s="3"/>
      <c r="Z48" s="3"/>
      <c r="AA48" s="3"/>
    </row>
    <row r="49" spans="1:27" ht="12.75">
      <c r="A49" s="8">
        <v>37118</v>
      </c>
      <c r="B49" s="9">
        <v>1820</v>
      </c>
      <c r="C49" s="9">
        <v>0.914</v>
      </c>
      <c r="D49" s="9" t="s">
        <v>29</v>
      </c>
      <c r="E49" s="9">
        <v>30</v>
      </c>
      <c r="F49" s="9">
        <v>29.07</v>
      </c>
      <c r="G49" s="9">
        <v>6.81</v>
      </c>
      <c r="H49" s="9">
        <v>8.27</v>
      </c>
      <c r="I49" s="9">
        <v>0.61</v>
      </c>
      <c r="J49" s="9">
        <v>100</v>
      </c>
      <c r="K49" s="9">
        <v>41.9</v>
      </c>
      <c r="L49" s="9">
        <v>1185</v>
      </c>
      <c r="M49" s="9">
        <v>158</v>
      </c>
      <c r="N49" s="9">
        <v>221</v>
      </c>
      <c r="O49" s="9">
        <v>105</v>
      </c>
      <c r="R49" s="9">
        <v>22</v>
      </c>
      <c r="S49" s="9">
        <v>3</v>
      </c>
      <c r="T49" s="9">
        <v>697</v>
      </c>
      <c r="U49" s="9">
        <v>3.7</v>
      </c>
      <c r="V49" s="9" t="s">
        <v>35</v>
      </c>
      <c r="W49" s="9">
        <v>0.03</v>
      </c>
      <c r="Y49" s="9">
        <v>0.07</v>
      </c>
      <c r="Z49" s="9">
        <v>0.05</v>
      </c>
      <c r="AA49" s="9">
        <v>4.3</v>
      </c>
    </row>
    <row r="50" spans="1:27" ht="12.75">
      <c r="A50" s="8">
        <v>37161</v>
      </c>
      <c r="B50" s="9">
        <v>200</v>
      </c>
      <c r="C50" s="9">
        <v>0.61</v>
      </c>
      <c r="D50" s="9">
        <v>6</v>
      </c>
      <c r="E50" s="9">
        <v>26.5</v>
      </c>
      <c r="F50" s="9">
        <v>25.56</v>
      </c>
      <c r="G50" s="9">
        <v>7.16</v>
      </c>
      <c r="H50" s="9">
        <v>8.25</v>
      </c>
      <c r="I50" s="9" t="s">
        <v>36</v>
      </c>
      <c r="J50" s="9">
        <v>1300</v>
      </c>
      <c r="K50" s="9">
        <v>343.6</v>
      </c>
      <c r="L50" s="9">
        <v>692</v>
      </c>
      <c r="M50" s="9">
        <v>76</v>
      </c>
      <c r="N50" s="9">
        <v>121</v>
      </c>
      <c r="O50" s="9">
        <v>98</v>
      </c>
      <c r="R50" s="3">
        <v>27</v>
      </c>
      <c r="S50" s="3" t="s">
        <v>25</v>
      </c>
      <c r="T50" s="9">
        <v>407</v>
      </c>
      <c r="U50" s="9">
        <v>4.7</v>
      </c>
      <c r="V50" s="9">
        <v>0.1</v>
      </c>
      <c r="W50" s="9">
        <v>0.2</v>
      </c>
      <c r="Y50" s="9">
        <v>0.16</v>
      </c>
      <c r="Z50" s="9">
        <v>0.16</v>
      </c>
      <c r="AA50" s="9" t="s">
        <v>37</v>
      </c>
    </row>
    <row r="51" spans="1:33" ht="12.75">
      <c r="A51" s="8">
        <v>37201</v>
      </c>
      <c r="D51" s="9" t="s">
        <v>29</v>
      </c>
      <c r="F51" s="3">
        <v>23.4</v>
      </c>
      <c r="G51" s="3">
        <v>9.3</v>
      </c>
      <c r="H51" s="3">
        <v>8.3</v>
      </c>
      <c r="I51" s="3">
        <v>0.62</v>
      </c>
      <c r="K51" s="3">
        <v>44</v>
      </c>
      <c r="L51" s="3">
        <v>1006</v>
      </c>
      <c r="M51" s="3">
        <v>111</v>
      </c>
      <c r="N51" s="3">
        <v>173</v>
      </c>
      <c r="O51" s="3">
        <v>119</v>
      </c>
      <c r="R51" s="3">
        <v>12</v>
      </c>
      <c r="S51" s="3">
        <v>1</v>
      </c>
      <c r="T51" s="3">
        <v>588</v>
      </c>
      <c r="U51" s="3">
        <v>3</v>
      </c>
      <c r="V51" s="3" t="s">
        <v>21</v>
      </c>
      <c r="W51" s="3">
        <v>0.15</v>
      </c>
      <c r="X51" s="3">
        <v>0.39</v>
      </c>
      <c r="Y51" s="3">
        <v>0.07</v>
      </c>
      <c r="Z51" s="9" t="s">
        <v>45</v>
      </c>
      <c r="AA51" s="9" t="s">
        <v>25</v>
      </c>
      <c r="AB51" s="3">
        <v>2.94</v>
      </c>
      <c r="AG51" s="9">
        <v>0.56</v>
      </c>
    </row>
    <row r="52" spans="1:33" ht="12.75">
      <c r="A52" s="13">
        <v>37286</v>
      </c>
      <c r="M52" s="9">
        <v>123</v>
      </c>
      <c r="N52" s="9">
        <v>183</v>
      </c>
      <c r="O52" s="9">
        <v>126</v>
      </c>
      <c r="R52" s="3">
        <v>23</v>
      </c>
      <c r="S52" s="3">
        <v>3</v>
      </c>
      <c r="T52" s="9">
        <v>584</v>
      </c>
      <c r="U52" s="9">
        <v>4</v>
      </c>
      <c r="V52" s="9" t="s">
        <v>21</v>
      </c>
      <c r="W52" s="9">
        <v>0.14</v>
      </c>
      <c r="X52" s="9">
        <v>0.56</v>
      </c>
      <c r="Y52" s="9">
        <v>0.09</v>
      </c>
      <c r="Z52" s="9" t="s">
        <v>45</v>
      </c>
      <c r="AA52" s="9" t="s">
        <v>25</v>
      </c>
      <c r="AB52" s="9" t="s">
        <v>25</v>
      </c>
      <c r="AG52" s="9">
        <v>0.52</v>
      </c>
    </row>
    <row r="53" spans="1:34" ht="12.75">
      <c r="A53" s="5">
        <v>37308</v>
      </c>
      <c r="B53" s="9">
        <v>1080</v>
      </c>
      <c r="C53" s="9">
        <v>0.914</v>
      </c>
      <c r="D53" s="9" t="s">
        <v>29</v>
      </c>
      <c r="E53" s="9">
        <v>32</v>
      </c>
      <c r="F53" s="9">
        <v>18.86</v>
      </c>
      <c r="G53" s="9">
        <v>9.96</v>
      </c>
      <c r="H53" s="9">
        <v>8.14</v>
      </c>
      <c r="J53" s="9">
        <v>430</v>
      </c>
      <c r="K53" s="9">
        <v>135</v>
      </c>
      <c r="L53" s="9">
        <v>1033</v>
      </c>
      <c r="M53" s="9">
        <v>127</v>
      </c>
      <c r="N53" s="9">
        <v>190</v>
      </c>
      <c r="O53" s="9">
        <v>134</v>
      </c>
      <c r="R53" s="3">
        <v>249</v>
      </c>
      <c r="S53" s="3">
        <v>205</v>
      </c>
      <c r="T53" s="9">
        <v>643</v>
      </c>
      <c r="U53" s="9">
        <v>4.5</v>
      </c>
      <c r="V53" s="9" t="s">
        <v>40</v>
      </c>
      <c r="W53" s="9" t="s">
        <v>44</v>
      </c>
      <c r="Y53" s="9">
        <v>0.08</v>
      </c>
      <c r="Z53" s="9" t="s">
        <v>44</v>
      </c>
      <c r="AA53" s="9">
        <v>32.7</v>
      </c>
      <c r="AC53" s="9">
        <v>68</v>
      </c>
      <c r="AD53" s="9">
        <v>20</v>
      </c>
      <c r="AE53" s="9">
        <v>7</v>
      </c>
      <c r="AF53" s="9">
        <v>110</v>
      </c>
      <c r="AH53" s="9">
        <v>8.2</v>
      </c>
    </row>
    <row r="54" spans="1:34" ht="12.75">
      <c r="A54" s="14">
        <v>37341</v>
      </c>
      <c r="B54" s="9">
        <v>1400</v>
      </c>
      <c r="C54" s="9">
        <v>0.914</v>
      </c>
      <c r="D54" s="9" t="s">
        <v>29</v>
      </c>
      <c r="E54" s="9">
        <v>19</v>
      </c>
      <c r="F54" s="9">
        <v>21.61</v>
      </c>
      <c r="G54" s="9">
        <v>8.32</v>
      </c>
      <c r="H54" s="9">
        <v>8.11</v>
      </c>
      <c r="J54" s="9">
        <v>200</v>
      </c>
      <c r="K54" s="9">
        <v>196.8</v>
      </c>
      <c r="L54" s="9">
        <v>1012</v>
      </c>
      <c r="M54" s="9">
        <v>118</v>
      </c>
      <c r="N54" s="9">
        <v>154</v>
      </c>
      <c r="O54" s="9">
        <v>134</v>
      </c>
      <c r="R54" s="3">
        <v>15</v>
      </c>
      <c r="S54" s="3" t="s">
        <v>16</v>
      </c>
      <c r="T54" s="9">
        <v>535</v>
      </c>
      <c r="U54" s="9">
        <v>3.3</v>
      </c>
      <c r="V54" s="9" t="s">
        <v>40</v>
      </c>
      <c r="W54" s="9">
        <v>0.12</v>
      </c>
      <c r="Y54" s="9">
        <v>0.07</v>
      </c>
      <c r="Z54" s="9" t="s">
        <v>44</v>
      </c>
      <c r="AA54" s="9" t="s">
        <v>17</v>
      </c>
      <c r="AC54" s="9">
        <v>76</v>
      </c>
      <c r="AD54" s="9">
        <v>21</v>
      </c>
      <c r="AE54" s="9">
        <v>7.2</v>
      </c>
      <c r="AF54" s="9">
        <v>120</v>
      </c>
      <c r="AH54" s="9">
        <v>7.1</v>
      </c>
    </row>
    <row r="55" spans="1:33" ht="12.75">
      <c r="A55" s="13">
        <v>37375</v>
      </c>
      <c r="M55" s="9">
        <v>136</v>
      </c>
      <c r="N55" s="9">
        <v>208</v>
      </c>
      <c r="O55" s="9">
        <v>127</v>
      </c>
      <c r="R55" s="3">
        <v>28</v>
      </c>
      <c r="S55" s="3">
        <v>2</v>
      </c>
      <c r="T55" s="9">
        <v>710</v>
      </c>
      <c r="U55" s="9">
        <v>5</v>
      </c>
      <c r="V55" s="9">
        <v>0.11</v>
      </c>
      <c r="W55" s="9">
        <v>0.35</v>
      </c>
      <c r="X55" s="9">
        <v>0.87</v>
      </c>
      <c r="Y55" s="9">
        <v>0.12</v>
      </c>
      <c r="Z55" s="9" t="s">
        <v>45</v>
      </c>
      <c r="AA55" s="9">
        <v>3.56</v>
      </c>
      <c r="AB55" s="9">
        <v>3.92</v>
      </c>
      <c r="AG55" s="9">
        <v>0.71</v>
      </c>
    </row>
    <row r="56" spans="1:34" ht="12.75">
      <c r="A56" s="13">
        <v>37391</v>
      </c>
      <c r="B56" s="9">
        <v>2705</v>
      </c>
      <c r="C56" s="9">
        <v>0.61</v>
      </c>
      <c r="D56" s="9" t="s">
        <v>29</v>
      </c>
      <c r="E56" s="9">
        <v>30</v>
      </c>
      <c r="F56" s="9">
        <v>26.97</v>
      </c>
      <c r="G56" s="9">
        <v>7.04</v>
      </c>
      <c r="H56" s="9">
        <v>7.79</v>
      </c>
      <c r="I56" s="9">
        <v>0.3</v>
      </c>
      <c r="J56" s="9">
        <v>240</v>
      </c>
      <c r="K56" s="9">
        <v>78.8</v>
      </c>
      <c r="L56" s="9">
        <v>1131</v>
      </c>
      <c r="M56" s="9">
        <v>165</v>
      </c>
      <c r="N56" s="9">
        <v>198</v>
      </c>
      <c r="O56" s="9">
        <v>134</v>
      </c>
      <c r="R56" s="3">
        <v>54</v>
      </c>
      <c r="S56" s="3" t="s">
        <v>16</v>
      </c>
      <c r="T56" s="9">
        <v>799</v>
      </c>
      <c r="U56" s="9">
        <v>5.2</v>
      </c>
      <c r="V56" s="9" t="s">
        <v>35</v>
      </c>
      <c r="W56" s="9">
        <v>0.38</v>
      </c>
      <c r="Y56" s="9">
        <v>0.15</v>
      </c>
      <c r="Z56" s="9">
        <v>0.08</v>
      </c>
      <c r="AA56" s="9" t="s">
        <v>17</v>
      </c>
      <c r="AC56" s="9">
        <v>74</v>
      </c>
      <c r="AD56" s="9">
        <v>23</v>
      </c>
      <c r="AE56" s="9">
        <v>8.3</v>
      </c>
      <c r="AF56" s="9">
        <v>140</v>
      </c>
      <c r="AH56" s="9">
        <v>11.1</v>
      </c>
    </row>
    <row r="57" spans="1:34" ht="12.75">
      <c r="A57" s="8">
        <v>37425</v>
      </c>
      <c r="B57" s="9">
        <v>1750</v>
      </c>
      <c r="C57" s="9">
        <v>0.91</v>
      </c>
      <c r="D57" s="9" t="s">
        <v>29</v>
      </c>
      <c r="E57" s="9">
        <v>36</v>
      </c>
      <c r="F57" s="9">
        <v>31.04</v>
      </c>
      <c r="G57" s="9">
        <v>7.1</v>
      </c>
      <c r="H57" s="9">
        <v>7.93</v>
      </c>
      <c r="I57" s="9">
        <v>0.49</v>
      </c>
      <c r="L57" s="9">
        <v>1176</v>
      </c>
      <c r="M57" s="9">
        <v>152</v>
      </c>
      <c r="N57" s="9">
        <v>159</v>
      </c>
      <c r="O57" s="9">
        <v>105</v>
      </c>
      <c r="R57" s="3">
        <v>65</v>
      </c>
      <c r="S57" s="3">
        <v>7</v>
      </c>
      <c r="T57" s="9">
        <v>706</v>
      </c>
      <c r="U57" s="9">
        <v>4</v>
      </c>
      <c r="V57" s="9" t="s">
        <v>35</v>
      </c>
      <c r="W57" s="9">
        <v>0.24</v>
      </c>
      <c r="Y57" s="9">
        <v>0.11</v>
      </c>
      <c r="Z57" s="9">
        <v>0.07</v>
      </c>
      <c r="AA57" s="9" t="s">
        <v>17</v>
      </c>
      <c r="AC57" s="9">
        <v>65</v>
      </c>
      <c r="AD57" s="9">
        <v>24</v>
      </c>
      <c r="AE57" s="9">
        <v>7.8</v>
      </c>
      <c r="AF57" s="9">
        <v>140</v>
      </c>
      <c r="AH57" s="9">
        <v>5.9</v>
      </c>
    </row>
    <row r="58" spans="1:33" ht="12.75">
      <c r="A58" s="8">
        <v>37461</v>
      </c>
      <c r="M58" s="9">
        <v>87</v>
      </c>
      <c r="N58" s="9">
        <v>117</v>
      </c>
      <c r="O58" s="9">
        <v>87</v>
      </c>
      <c r="R58" s="3">
        <v>11</v>
      </c>
      <c r="S58" s="3">
        <v>2</v>
      </c>
      <c r="T58" s="9">
        <v>446</v>
      </c>
      <c r="U58" s="9">
        <v>3</v>
      </c>
      <c r="V58" s="9">
        <v>0.07</v>
      </c>
      <c r="W58" s="9">
        <v>0.25</v>
      </c>
      <c r="X58" s="9">
        <v>0.45</v>
      </c>
      <c r="Y58" s="9">
        <v>0.13</v>
      </c>
      <c r="Z58" s="9">
        <v>0.08</v>
      </c>
      <c r="AA58" s="9">
        <v>3.34</v>
      </c>
      <c r="AB58" s="9" t="s">
        <v>25</v>
      </c>
      <c r="AC58" s="9">
        <v>40.3</v>
      </c>
      <c r="AD58" s="9">
        <v>9.86</v>
      </c>
      <c r="AG58" s="9">
        <v>0.44</v>
      </c>
    </row>
    <row r="59" spans="1:34" ht="12.75">
      <c r="A59" s="8">
        <v>37495</v>
      </c>
      <c r="B59" s="9">
        <v>1850</v>
      </c>
      <c r="C59" s="9">
        <v>0.91</v>
      </c>
      <c r="D59" s="9" t="s">
        <v>29</v>
      </c>
      <c r="E59" s="9">
        <v>40.6</v>
      </c>
      <c r="F59" s="9">
        <v>29.64</v>
      </c>
      <c r="G59" s="9">
        <v>6.1</v>
      </c>
      <c r="H59" s="9">
        <v>7.94</v>
      </c>
      <c r="I59" s="9">
        <v>0.43</v>
      </c>
      <c r="J59" s="9">
        <v>310</v>
      </c>
      <c r="K59" s="9">
        <v>32.1</v>
      </c>
      <c r="L59" s="9">
        <v>927</v>
      </c>
      <c r="M59" s="9">
        <v>118</v>
      </c>
      <c r="N59" s="9">
        <v>164</v>
      </c>
      <c r="O59" s="9">
        <v>129</v>
      </c>
      <c r="R59" s="3">
        <v>19</v>
      </c>
      <c r="S59" s="3" t="s">
        <v>16</v>
      </c>
      <c r="T59" s="9">
        <v>544</v>
      </c>
      <c r="U59" s="9">
        <v>3.2</v>
      </c>
      <c r="V59" s="9" t="s">
        <v>35</v>
      </c>
      <c r="W59" s="9" t="s">
        <v>46</v>
      </c>
      <c r="Y59" s="9">
        <v>0.11</v>
      </c>
      <c r="Z59" s="9">
        <v>0.04</v>
      </c>
      <c r="AA59" s="9" t="s">
        <v>17</v>
      </c>
      <c r="AC59" s="9">
        <v>55</v>
      </c>
      <c r="AD59" s="9">
        <v>18</v>
      </c>
      <c r="AE59" s="9">
        <v>6.8</v>
      </c>
      <c r="AF59" s="9">
        <v>100</v>
      </c>
      <c r="AH59" s="9">
        <v>12.7</v>
      </c>
    </row>
    <row r="60" spans="1:33" ht="12.75">
      <c r="A60" s="8">
        <v>37559</v>
      </c>
      <c r="C60" s="9">
        <v>1.5</v>
      </c>
      <c r="D60" s="9">
        <v>2</v>
      </c>
      <c r="F60" s="9">
        <v>26.4</v>
      </c>
      <c r="G60" s="9">
        <v>5.3</v>
      </c>
      <c r="H60" s="9">
        <v>8.2</v>
      </c>
      <c r="I60" s="9">
        <v>0.4</v>
      </c>
      <c r="K60" s="9">
        <v>111.2</v>
      </c>
      <c r="L60" s="9">
        <v>841</v>
      </c>
      <c r="M60" s="9">
        <v>111</v>
      </c>
      <c r="N60" s="9">
        <v>140</v>
      </c>
      <c r="O60" s="9">
        <v>104</v>
      </c>
      <c r="R60" s="3">
        <v>36</v>
      </c>
      <c r="S60" s="3">
        <v>2</v>
      </c>
      <c r="T60" s="9">
        <v>516</v>
      </c>
      <c r="U60" s="9">
        <v>3</v>
      </c>
      <c r="V60" s="9">
        <v>0.12</v>
      </c>
      <c r="W60" s="9">
        <v>0.16</v>
      </c>
      <c r="X60" s="9">
        <v>0.66</v>
      </c>
      <c r="Y60" s="9">
        <v>0.2</v>
      </c>
      <c r="Z60" s="9">
        <v>0.07</v>
      </c>
      <c r="AA60" s="9">
        <v>2.13</v>
      </c>
      <c r="AB60" s="9" t="s">
        <v>25</v>
      </c>
      <c r="AG60" s="9">
        <v>0.39</v>
      </c>
    </row>
    <row r="61" spans="1:34" ht="12.75">
      <c r="A61" s="8">
        <v>37580</v>
      </c>
      <c r="B61" s="9">
        <v>575</v>
      </c>
      <c r="C61" s="9">
        <v>1.4</v>
      </c>
      <c r="D61" s="9" t="s">
        <v>29</v>
      </c>
      <c r="E61" s="9">
        <v>20</v>
      </c>
      <c r="F61" s="9">
        <v>20.04</v>
      </c>
      <c r="G61" s="9">
        <v>7.82</v>
      </c>
      <c r="H61" s="9">
        <v>7.28</v>
      </c>
      <c r="I61" s="9">
        <v>0.61</v>
      </c>
      <c r="J61" s="9">
        <v>500</v>
      </c>
      <c r="K61" s="9">
        <v>387</v>
      </c>
      <c r="L61" s="9">
        <v>1368</v>
      </c>
      <c r="M61" s="9">
        <v>205</v>
      </c>
      <c r="N61" s="9">
        <v>190</v>
      </c>
      <c r="O61" s="9">
        <v>134</v>
      </c>
      <c r="R61" s="3">
        <v>8</v>
      </c>
      <c r="S61" s="3" t="s">
        <v>16</v>
      </c>
      <c r="T61" s="9">
        <v>764</v>
      </c>
      <c r="U61" s="9">
        <v>2.3</v>
      </c>
      <c r="V61" s="9" t="s">
        <v>35</v>
      </c>
      <c r="W61" s="9" t="s">
        <v>46</v>
      </c>
      <c r="Y61" s="9">
        <v>0.08</v>
      </c>
      <c r="Z61" s="9" t="s">
        <v>46</v>
      </c>
      <c r="AA61" s="9" t="s">
        <v>17</v>
      </c>
      <c r="AC61" s="9">
        <v>73</v>
      </c>
      <c r="AD61" s="9">
        <v>21</v>
      </c>
      <c r="AE61" s="9">
        <v>7.4</v>
      </c>
      <c r="AF61" s="9">
        <v>170</v>
      </c>
      <c r="AH61" s="9">
        <v>11.4</v>
      </c>
    </row>
    <row r="62" spans="1:34" ht="12.75">
      <c r="A62" s="8">
        <v>37609</v>
      </c>
      <c r="B62" s="9">
        <v>490</v>
      </c>
      <c r="C62" s="9">
        <v>3</v>
      </c>
      <c r="D62" s="9" t="s">
        <v>29</v>
      </c>
      <c r="E62" s="9">
        <v>22</v>
      </c>
      <c r="F62" s="9">
        <v>19.29</v>
      </c>
      <c r="G62" s="9">
        <v>9.72</v>
      </c>
      <c r="H62" s="9">
        <v>6.73</v>
      </c>
      <c r="I62" s="9">
        <v>1.219</v>
      </c>
      <c r="J62" s="9">
        <v>90</v>
      </c>
      <c r="K62" s="9">
        <v>19.7</v>
      </c>
      <c r="L62" s="9">
        <v>955</v>
      </c>
      <c r="M62" s="9">
        <v>120</v>
      </c>
      <c r="N62" s="9">
        <v>150</v>
      </c>
      <c r="O62" s="9">
        <v>148</v>
      </c>
      <c r="R62" s="9" t="s">
        <v>16</v>
      </c>
      <c r="S62" s="3" t="s">
        <v>16</v>
      </c>
      <c r="T62" s="9">
        <v>604</v>
      </c>
      <c r="U62" s="9">
        <v>7.1</v>
      </c>
      <c r="V62" s="9" t="s">
        <v>35</v>
      </c>
      <c r="W62" s="9">
        <v>0.16</v>
      </c>
      <c r="Y62" s="9">
        <v>0.32</v>
      </c>
      <c r="Z62" s="9" t="s">
        <v>46</v>
      </c>
      <c r="AA62" s="9" t="s">
        <v>17</v>
      </c>
      <c r="AC62" s="9">
        <v>68</v>
      </c>
      <c r="AD62" s="9">
        <v>18</v>
      </c>
      <c r="AE62" s="9">
        <v>6.6</v>
      </c>
      <c r="AF62" s="9">
        <v>100</v>
      </c>
      <c r="AH62" s="9">
        <v>2.6</v>
      </c>
    </row>
    <row r="63" spans="1:33" ht="12.75">
      <c r="A63" s="8">
        <v>37634</v>
      </c>
      <c r="B63" s="9">
        <v>1486</v>
      </c>
      <c r="C63" s="9" t="s">
        <v>29</v>
      </c>
      <c r="D63" s="9">
        <v>1</v>
      </c>
      <c r="F63" s="9">
        <v>14.93</v>
      </c>
      <c r="G63" s="9">
        <v>10.35</v>
      </c>
      <c r="H63" s="9">
        <v>8.07</v>
      </c>
      <c r="I63" s="9" t="s">
        <v>24</v>
      </c>
      <c r="K63" s="9" t="s">
        <v>48</v>
      </c>
      <c r="L63" s="9">
        <v>942</v>
      </c>
      <c r="M63" s="9">
        <v>118</v>
      </c>
      <c r="N63" s="9">
        <v>176</v>
      </c>
      <c r="O63" s="9">
        <v>122</v>
      </c>
      <c r="R63" s="3">
        <v>4</v>
      </c>
      <c r="S63" s="3"/>
      <c r="T63" s="9">
        <v>578</v>
      </c>
      <c r="U63" s="9">
        <v>4</v>
      </c>
      <c r="V63" s="9">
        <v>0.12</v>
      </c>
      <c r="W63" s="9">
        <v>0.17</v>
      </c>
      <c r="X63" s="9">
        <v>0.44</v>
      </c>
      <c r="Y63" s="9">
        <v>0.09</v>
      </c>
      <c r="Z63" s="9" t="s">
        <v>45</v>
      </c>
      <c r="AA63" s="9" t="s">
        <v>25</v>
      </c>
      <c r="AB63" s="9" t="s">
        <v>25</v>
      </c>
      <c r="AC63" s="9">
        <v>65.9</v>
      </c>
      <c r="AD63" s="9">
        <v>18.3</v>
      </c>
      <c r="AF63" s="9" t="s">
        <v>25</v>
      </c>
      <c r="AG63" s="9">
        <v>0.38</v>
      </c>
    </row>
    <row r="64" spans="1:34" ht="12.75">
      <c r="A64" s="7">
        <v>37671</v>
      </c>
      <c r="B64" s="3">
        <v>592</v>
      </c>
      <c r="C64" s="3">
        <v>1.68</v>
      </c>
      <c r="D64" s="9" t="s">
        <v>29</v>
      </c>
      <c r="E64" s="3">
        <v>20.48</v>
      </c>
      <c r="F64" s="3">
        <v>26</v>
      </c>
      <c r="G64" s="3">
        <v>10.29</v>
      </c>
      <c r="H64" s="3">
        <v>7.87</v>
      </c>
      <c r="I64" s="9" t="s">
        <v>47</v>
      </c>
      <c r="J64" s="3">
        <v>240</v>
      </c>
      <c r="K64" s="3">
        <v>113</v>
      </c>
      <c r="L64" s="3">
        <v>1600</v>
      </c>
      <c r="M64" s="3">
        <v>86</v>
      </c>
      <c r="N64" s="3">
        <v>213</v>
      </c>
      <c r="O64" s="3">
        <v>143</v>
      </c>
      <c r="R64" s="3">
        <v>13</v>
      </c>
      <c r="S64" s="3">
        <v>13</v>
      </c>
      <c r="T64" s="3">
        <v>980</v>
      </c>
      <c r="U64" s="3">
        <v>5.3</v>
      </c>
      <c r="V64" s="9" t="s">
        <v>35</v>
      </c>
      <c r="W64" s="9" t="s">
        <v>46</v>
      </c>
      <c r="Y64" s="9">
        <v>0.06</v>
      </c>
      <c r="Z64" s="9" t="s">
        <v>46</v>
      </c>
      <c r="AA64" s="9" t="s">
        <v>17</v>
      </c>
      <c r="AC64" s="9">
        <v>110</v>
      </c>
      <c r="AD64" s="9">
        <v>32</v>
      </c>
      <c r="AE64" s="9">
        <v>10</v>
      </c>
      <c r="AF64" s="9">
        <v>230</v>
      </c>
      <c r="AH64" s="9">
        <v>15.1</v>
      </c>
    </row>
    <row r="65" spans="1:33" ht="12.75">
      <c r="A65" s="7">
        <v>37706</v>
      </c>
      <c r="B65" s="3">
        <v>510</v>
      </c>
      <c r="C65" s="3">
        <v>4</v>
      </c>
      <c r="D65" s="9" t="s">
        <v>29</v>
      </c>
      <c r="E65" s="3">
        <v>32</v>
      </c>
      <c r="F65" s="3">
        <v>25.31</v>
      </c>
      <c r="G65" s="3">
        <v>13.48</v>
      </c>
      <c r="H65" s="3">
        <v>8.07</v>
      </c>
      <c r="J65" s="3"/>
      <c r="K65" s="3"/>
      <c r="L65" s="3">
        <v>1410</v>
      </c>
      <c r="M65" s="3">
        <v>82</v>
      </c>
      <c r="N65" s="3">
        <v>170</v>
      </c>
      <c r="O65" s="3">
        <v>143</v>
      </c>
      <c r="R65" s="3">
        <v>10</v>
      </c>
      <c r="S65" s="3" t="s">
        <v>16</v>
      </c>
      <c r="T65" s="3">
        <v>871</v>
      </c>
      <c r="U65" s="3">
        <v>4.6</v>
      </c>
      <c r="V65" s="3">
        <v>0.1</v>
      </c>
      <c r="W65" s="3">
        <v>0.02</v>
      </c>
      <c r="Y65" s="3">
        <v>0.1</v>
      </c>
      <c r="Z65" s="9" t="s">
        <v>44</v>
      </c>
      <c r="AA65" s="9" t="s">
        <v>17</v>
      </c>
      <c r="AB65" s="9">
        <v>89</v>
      </c>
      <c r="AC65" s="9">
        <v>25</v>
      </c>
      <c r="AD65" s="9">
        <v>8.4</v>
      </c>
      <c r="AE65" s="9">
        <v>182</v>
      </c>
      <c r="AG65" s="9">
        <v>8.9</v>
      </c>
    </row>
    <row r="66" spans="1:33" ht="12.75">
      <c r="A66" s="13">
        <v>37734</v>
      </c>
      <c r="B66" s="2"/>
      <c r="C66" s="2">
        <v>1</v>
      </c>
      <c r="E66" s="2"/>
      <c r="F66" s="2">
        <v>24.4</v>
      </c>
      <c r="G66" s="2">
        <v>9</v>
      </c>
      <c r="H66" s="2">
        <v>7.6</v>
      </c>
      <c r="I66" s="3">
        <v>0.4</v>
      </c>
      <c r="J66" s="4">
        <v>720</v>
      </c>
      <c r="K66" s="4"/>
      <c r="L66" s="4">
        <v>893</v>
      </c>
      <c r="M66" s="4">
        <v>99</v>
      </c>
      <c r="N66" s="4">
        <v>149</v>
      </c>
      <c r="O66" s="4">
        <v>140</v>
      </c>
      <c r="R66" s="3">
        <v>70</v>
      </c>
      <c r="S66" s="3">
        <v>6</v>
      </c>
      <c r="T66" s="3">
        <v>568</v>
      </c>
      <c r="U66" s="3">
        <v>4</v>
      </c>
      <c r="V66" s="3">
        <v>0.28</v>
      </c>
      <c r="W66" s="3">
        <v>0.18</v>
      </c>
      <c r="X66" s="3">
        <v>1.02</v>
      </c>
      <c r="Y66" s="3">
        <v>0.17</v>
      </c>
      <c r="Z66" s="9" t="s">
        <v>45</v>
      </c>
      <c r="AA66" s="9" t="s">
        <v>25</v>
      </c>
      <c r="AB66" s="3">
        <v>19.3</v>
      </c>
      <c r="AG66" s="9">
        <v>0.41</v>
      </c>
    </row>
    <row r="67" spans="1:34" ht="12.75">
      <c r="A67" s="1">
        <v>37762</v>
      </c>
      <c r="B67" s="2">
        <v>3155</v>
      </c>
      <c r="C67" s="2">
        <v>0.61</v>
      </c>
      <c r="D67" s="9" t="s">
        <v>29</v>
      </c>
      <c r="E67" s="2">
        <v>30.03</v>
      </c>
      <c r="F67" s="2">
        <v>42</v>
      </c>
      <c r="G67" s="2">
        <v>6.55</v>
      </c>
      <c r="H67" s="2">
        <v>7.84</v>
      </c>
      <c r="J67" s="4">
        <v>40</v>
      </c>
      <c r="K67" s="4">
        <v>37.3</v>
      </c>
      <c r="L67" s="4">
        <v>1052</v>
      </c>
      <c r="M67" s="4">
        <v>107</v>
      </c>
      <c r="N67" s="4">
        <v>145</v>
      </c>
      <c r="O67" s="4">
        <v>84</v>
      </c>
      <c r="R67" s="3">
        <v>42</v>
      </c>
      <c r="S67" s="3">
        <v>28</v>
      </c>
      <c r="T67" s="3">
        <v>649</v>
      </c>
      <c r="U67" s="9" t="s">
        <v>14</v>
      </c>
      <c r="V67" s="3">
        <v>0.4</v>
      </c>
      <c r="W67" s="3">
        <v>0.31</v>
      </c>
      <c r="Y67" s="3">
        <v>0.17</v>
      </c>
      <c r="Z67" s="3">
        <v>0.08</v>
      </c>
      <c r="AA67" s="9" t="s">
        <v>17</v>
      </c>
      <c r="AC67" s="9">
        <v>13.5</v>
      </c>
      <c r="AD67" s="9">
        <v>31.7</v>
      </c>
      <c r="AE67" s="9">
        <v>39.5</v>
      </c>
      <c r="AF67" s="9">
        <v>183</v>
      </c>
      <c r="AH67" s="9">
        <v>11.7</v>
      </c>
    </row>
    <row r="68" spans="1:34" ht="12.75">
      <c r="A68" s="7">
        <v>37802</v>
      </c>
      <c r="B68" s="2">
        <v>1750</v>
      </c>
      <c r="C68" s="2">
        <v>2.74</v>
      </c>
      <c r="D68" s="9">
        <v>2</v>
      </c>
      <c r="E68" s="2">
        <v>36</v>
      </c>
      <c r="F68" s="2">
        <v>31.14</v>
      </c>
      <c r="G68" s="2">
        <v>6.9</v>
      </c>
      <c r="H68" s="2">
        <v>7.88</v>
      </c>
      <c r="I68" s="6">
        <v>0.78</v>
      </c>
      <c r="J68" s="4">
        <v>190</v>
      </c>
      <c r="K68" s="4">
        <v>28.2</v>
      </c>
      <c r="L68" s="4">
        <v>1176</v>
      </c>
      <c r="M68" s="4">
        <v>126</v>
      </c>
      <c r="N68" s="4">
        <v>172</v>
      </c>
      <c r="O68" s="4">
        <v>122</v>
      </c>
      <c r="R68" s="3">
        <v>26</v>
      </c>
      <c r="S68" s="3">
        <v>4</v>
      </c>
      <c r="T68" s="3">
        <v>658</v>
      </c>
      <c r="U68" s="3">
        <v>4</v>
      </c>
      <c r="V68" s="3">
        <v>0.4</v>
      </c>
      <c r="W68" s="3">
        <v>0.19</v>
      </c>
      <c r="Y68" s="3">
        <v>0.08</v>
      </c>
      <c r="Z68" s="3"/>
      <c r="AA68" s="3">
        <v>13.7</v>
      </c>
      <c r="AC68" s="9">
        <v>66.1</v>
      </c>
      <c r="AD68" s="3">
        <v>21.1</v>
      </c>
      <c r="AE68" s="3">
        <v>6.9</v>
      </c>
      <c r="AF68" s="3">
        <v>138</v>
      </c>
      <c r="AH68" s="3">
        <v>15.4</v>
      </c>
    </row>
    <row r="69" spans="1:34" ht="12.75">
      <c r="A69" s="1">
        <v>37860</v>
      </c>
      <c r="B69" s="2">
        <v>750</v>
      </c>
      <c r="C69" s="2">
        <v>1.83</v>
      </c>
      <c r="D69" s="9">
        <v>1</v>
      </c>
      <c r="E69" s="2">
        <v>33</v>
      </c>
      <c r="F69" s="2">
        <v>31</v>
      </c>
      <c r="G69" s="2">
        <v>6.56</v>
      </c>
      <c r="H69" s="2">
        <v>8.13</v>
      </c>
      <c r="I69" s="3">
        <v>0.91</v>
      </c>
      <c r="J69" s="2"/>
      <c r="K69" s="2"/>
      <c r="L69" s="2">
        <v>1345</v>
      </c>
      <c r="M69" s="6">
        <v>175</v>
      </c>
      <c r="N69" s="6">
        <v>237</v>
      </c>
      <c r="O69" s="6">
        <v>108</v>
      </c>
      <c r="R69" s="3">
        <v>11</v>
      </c>
      <c r="S69" s="3">
        <v>4</v>
      </c>
      <c r="T69" s="3">
        <v>802</v>
      </c>
      <c r="U69" s="3">
        <v>3</v>
      </c>
      <c r="V69" s="3">
        <v>0.1</v>
      </c>
      <c r="W69" s="3" t="s">
        <v>44</v>
      </c>
      <c r="Y69" s="3">
        <v>0.06</v>
      </c>
      <c r="Z69" s="3">
        <v>0.04</v>
      </c>
      <c r="AA69" s="9" t="s">
        <v>17</v>
      </c>
      <c r="AC69" s="9">
        <v>66.1</v>
      </c>
      <c r="AD69" s="9">
        <v>22.9</v>
      </c>
      <c r="AE69" s="9">
        <v>7.7</v>
      </c>
      <c r="AF69" s="9">
        <v>166</v>
      </c>
      <c r="AH69" s="9">
        <v>14.5</v>
      </c>
    </row>
    <row r="70" spans="1:34" ht="12.75">
      <c r="A70" s="7">
        <v>37880</v>
      </c>
      <c r="B70" s="3">
        <v>400</v>
      </c>
      <c r="C70" s="3">
        <v>2.44</v>
      </c>
      <c r="D70" s="9">
        <v>2</v>
      </c>
      <c r="E70" s="3">
        <v>33</v>
      </c>
      <c r="F70" s="3">
        <v>30.94</v>
      </c>
      <c r="G70" s="3">
        <v>8.99</v>
      </c>
      <c r="H70" s="3">
        <v>8.15</v>
      </c>
      <c r="I70" s="3" t="s">
        <v>47</v>
      </c>
      <c r="J70" s="3"/>
      <c r="K70" s="3"/>
      <c r="L70" s="3">
        <v>1127</v>
      </c>
      <c r="M70" s="3">
        <v>141</v>
      </c>
      <c r="N70" s="3">
        <v>189</v>
      </c>
      <c r="O70" s="3">
        <v>113</v>
      </c>
      <c r="R70" s="3">
        <v>5</v>
      </c>
      <c r="S70" s="3">
        <v>3</v>
      </c>
      <c r="T70" s="3">
        <v>677</v>
      </c>
      <c r="U70" s="3">
        <v>3.5</v>
      </c>
      <c r="V70" s="3">
        <v>0.19</v>
      </c>
      <c r="W70" s="3" t="s">
        <v>35</v>
      </c>
      <c r="Y70" s="3">
        <v>0.08</v>
      </c>
      <c r="Z70" s="3">
        <v>0.05</v>
      </c>
      <c r="AA70" s="9" t="s">
        <v>19</v>
      </c>
      <c r="AC70" s="9">
        <v>62</v>
      </c>
      <c r="AD70" s="9">
        <v>19</v>
      </c>
      <c r="AE70" s="9">
        <v>7.3</v>
      </c>
      <c r="AF70" s="9">
        <v>141</v>
      </c>
      <c r="AH70" s="9">
        <v>9.4</v>
      </c>
    </row>
    <row r="71" spans="1:33" ht="12.75">
      <c r="A71" s="12">
        <v>37915</v>
      </c>
      <c r="B71" s="3">
        <v>3290</v>
      </c>
      <c r="C71" s="3"/>
      <c r="D71" s="9">
        <v>5</v>
      </c>
      <c r="E71" s="3"/>
      <c r="F71" s="3">
        <v>26.4</v>
      </c>
      <c r="G71" s="3"/>
      <c r="H71" s="3">
        <v>7.7</v>
      </c>
      <c r="I71" s="3">
        <v>0.2</v>
      </c>
      <c r="J71" s="3"/>
      <c r="K71" s="3">
        <v>260</v>
      </c>
      <c r="L71" s="3">
        <v>1380</v>
      </c>
      <c r="M71" s="3">
        <v>169</v>
      </c>
      <c r="N71" s="3">
        <v>252</v>
      </c>
      <c r="O71" s="3">
        <v>140</v>
      </c>
      <c r="R71" s="3">
        <v>60</v>
      </c>
      <c r="S71" s="3">
        <v>6</v>
      </c>
      <c r="T71" s="3">
        <v>784</v>
      </c>
      <c r="U71" s="3">
        <v>5</v>
      </c>
      <c r="V71" s="3">
        <v>0.13</v>
      </c>
      <c r="W71" s="3">
        <v>0.47</v>
      </c>
      <c r="X71" s="3">
        <v>0.82</v>
      </c>
      <c r="Y71" s="3">
        <v>0.12</v>
      </c>
      <c r="Z71" s="3" t="s">
        <v>45</v>
      </c>
      <c r="AA71" s="9" t="s">
        <v>25</v>
      </c>
      <c r="AB71" s="9" t="s">
        <v>25</v>
      </c>
      <c r="AG71" s="9">
        <v>0.39</v>
      </c>
    </row>
    <row r="72" spans="1:34" ht="12.75">
      <c r="A72" s="12">
        <v>37944</v>
      </c>
      <c r="B72" s="3"/>
      <c r="C72" s="3">
        <v>2.44</v>
      </c>
      <c r="D72" s="9">
        <v>7</v>
      </c>
      <c r="E72" s="3">
        <v>28</v>
      </c>
      <c r="F72" s="3">
        <v>23.46</v>
      </c>
      <c r="G72" s="3">
        <v>7.86</v>
      </c>
      <c r="H72" s="3">
        <v>7.66</v>
      </c>
      <c r="I72" s="3">
        <v>1.22</v>
      </c>
      <c r="J72" s="3"/>
      <c r="K72" s="3"/>
      <c r="L72" s="3">
        <v>1690</v>
      </c>
      <c r="M72" s="3">
        <v>243</v>
      </c>
      <c r="N72" s="3">
        <v>246</v>
      </c>
      <c r="O72" s="3">
        <v>137</v>
      </c>
      <c r="R72" s="3">
        <v>2</v>
      </c>
      <c r="S72" s="3" t="s">
        <v>25</v>
      </c>
      <c r="T72" s="3">
        <v>874</v>
      </c>
      <c r="U72" s="3">
        <v>2.9</v>
      </c>
      <c r="V72" s="3">
        <v>0.07</v>
      </c>
      <c r="W72" s="3">
        <v>0.15</v>
      </c>
      <c r="X72" s="3"/>
      <c r="Y72" s="3">
        <v>0.13</v>
      </c>
      <c r="Z72" s="3"/>
      <c r="AA72" s="9" t="s">
        <v>19</v>
      </c>
      <c r="AC72" s="9">
        <v>100</v>
      </c>
      <c r="AD72" s="9">
        <v>30</v>
      </c>
      <c r="AE72" s="9">
        <v>10</v>
      </c>
      <c r="AF72" s="9">
        <v>235</v>
      </c>
      <c r="AH72" s="9" t="s">
        <v>25</v>
      </c>
    </row>
    <row r="73" spans="1:34" ht="12.75">
      <c r="A73" s="8">
        <v>37965</v>
      </c>
      <c r="B73" s="3">
        <v>621</v>
      </c>
      <c r="C73" s="3">
        <v>2</v>
      </c>
      <c r="D73" s="9" t="s">
        <v>29</v>
      </c>
      <c r="E73" s="3">
        <v>20</v>
      </c>
      <c r="F73" s="3">
        <v>19.57</v>
      </c>
      <c r="G73" s="3">
        <v>9.15</v>
      </c>
      <c r="H73" s="3">
        <v>8.08</v>
      </c>
      <c r="I73" s="3">
        <v>0.76</v>
      </c>
      <c r="J73" s="3"/>
      <c r="K73" s="3"/>
      <c r="L73" s="3">
        <v>1890</v>
      </c>
      <c r="M73" s="3">
        <v>150</v>
      </c>
      <c r="N73" s="3">
        <v>290</v>
      </c>
      <c r="O73" s="3">
        <v>168</v>
      </c>
      <c r="R73" s="3">
        <v>13</v>
      </c>
      <c r="S73" s="3">
        <v>2</v>
      </c>
      <c r="T73" s="3">
        <v>288</v>
      </c>
      <c r="U73" s="3">
        <v>4.2</v>
      </c>
      <c r="V73" s="3">
        <v>0.23</v>
      </c>
      <c r="W73" s="3">
        <v>0.18</v>
      </c>
      <c r="X73" s="3"/>
      <c r="Y73" s="3">
        <v>0.86</v>
      </c>
      <c r="Z73" s="3"/>
      <c r="AA73" s="9" t="s">
        <v>19</v>
      </c>
      <c r="AC73" s="9">
        <v>95</v>
      </c>
      <c r="AE73" s="9">
        <v>8</v>
      </c>
      <c r="AF73" s="9">
        <v>200</v>
      </c>
      <c r="AH73" s="9">
        <v>22.9</v>
      </c>
    </row>
    <row r="74" spans="1:34" ht="12.75">
      <c r="A74" s="8">
        <v>38034</v>
      </c>
      <c r="B74" s="3">
        <v>650</v>
      </c>
      <c r="C74" s="3">
        <v>2</v>
      </c>
      <c r="D74" s="9">
        <v>4</v>
      </c>
      <c r="E74" s="3">
        <v>22</v>
      </c>
      <c r="F74" s="3">
        <v>18.15</v>
      </c>
      <c r="G74" s="3">
        <v>9.48</v>
      </c>
      <c r="H74" s="3">
        <v>8.09</v>
      </c>
      <c r="I74" s="3">
        <v>0.61</v>
      </c>
      <c r="J74" s="3">
        <v>60</v>
      </c>
      <c r="K74" s="3">
        <v>19.3</v>
      </c>
      <c r="L74" s="3">
        <v>1830</v>
      </c>
      <c r="M74" s="3">
        <v>309</v>
      </c>
      <c r="N74" s="3">
        <v>383</v>
      </c>
      <c r="O74" s="3">
        <v>168</v>
      </c>
      <c r="R74" s="3">
        <v>3920</v>
      </c>
      <c r="S74" s="3">
        <v>3630</v>
      </c>
      <c r="T74" s="3">
        <v>1153</v>
      </c>
      <c r="U74" s="3">
        <v>4.6</v>
      </c>
      <c r="V74" s="3">
        <v>0.2</v>
      </c>
      <c r="W74" s="3" t="s">
        <v>35</v>
      </c>
      <c r="X74" s="3"/>
      <c r="Y74" s="3">
        <v>0.14</v>
      </c>
      <c r="Z74" s="3" t="s">
        <v>23</v>
      </c>
      <c r="AA74" s="9" t="s">
        <v>19</v>
      </c>
      <c r="AC74" s="9">
        <v>115</v>
      </c>
      <c r="AD74" s="9">
        <v>3</v>
      </c>
      <c r="AE74" s="9">
        <v>11</v>
      </c>
      <c r="AF74" s="9">
        <v>245</v>
      </c>
      <c r="AG74" s="9" t="s">
        <v>49</v>
      </c>
      <c r="AH74" s="9">
        <v>10.2</v>
      </c>
    </row>
    <row r="75" spans="1:34" ht="12.75">
      <c r="A75" s="8">
        <v>38063</v>
      </c>
      <c r="B75" s="3">
        <v>1388</v>
      </c>
      <c r="C75" s="3">
        <v>2.2</v>
      </c>
      <c r="D75" s="9">
        <v>2</v>
      </c>
      <c r="E75" s="3">
        <v>27</v>
      </c>
      <c r="F75" s="3">
        <v>22.08</v>
      </c>
      <c r="G75" s="3">
        <v>7.69</v>
      </c>
      <c r="H75" s="3">
        <v>8.07</v>
      </c>
      <c r="I75" s="3">
        <v>0.975</v>
      </c>
      <c r="J75" s="3">
        <v>620</v>
      </c>
      <c r="K75" s="3">
        <v>1300</v>
      </c>
      <c r="L75" s="3">
        <v>1109</v>
      </c>
      <c r="M75" s="3">
        <v>118</v>
      </c>
      <c r="N75" s="3">
        <v>154</v>
      </c>
      <c r="O75" s="3">
        <v>149</v>
      </c>
      <c r="R75" s="3">
        <v>14</v>
      </c>
      <c r="S75" s="3">
        <v>2</v>
      </c>
      <c r="T75" s="3">
        <v>790</v>
      </c>
      <c r="U75" s="3">
        <v>8.5</v>
      </c>
      <c r="V75" s="3">
        <v>0.1</v>
      </c>
      <c r="W75" s="3">
        <v>0.15</v>
      </c>
      <c r="X75" s="3"/>
      <c r="Y75" s="3">
        <v>0.07</v>
      </c>
      <c r="Z75" s="3">
        <v>0.06</v>
      </c>
      <c r="AA75" s="9" t="s">
        <v>19</v>
      </c>
      <c r="AC75" s="9">
        <v>71</v>
      </c>
      <c r="AD75" s="9">
        <v>21</v>
      </c>
      <c r="AE75" s="9">
        <v>8</v>
      </c>
      <c r="AF75" s="9">
        <v>125</v>
      </c>
      <c r="AH75" s="9">
        <v>9.1</v>
      </c>
    </row>
    <row r="76" spans="1:34" ht="12.75">
      <c r="A76" s="8">
        <v>38133</v>
      </c>
      <c r="B76" s="9">
        <v>3505</v>
      </c>
      <c r="C76" s="9">
        <v>5.6</v>
      </c>
      <c r="D76" s="9" t="s">
        <v>29</v>
      </c>
      <c r="E76" s="9">
        <v>32</v>
      </c>
      <c r="F76" s="9">
        <v>28.18</v>
      </c>
      <c r="G76" s="9">
        <v>7.46</v>
      </c>
      <c r="H76" s="9">
        <v>7.23</v>
      </c>
      <c r="I76" s="9">
        <v>0.09</v>
      </c>
      <c r="J76" s="9">
        <v>290</v>
      </c>
      <c r="K76" s="9">
        <v>116.9</v>
      </c>
      <c r="L76" s="9">
        <v>1203</v>
      </c>
      <c r="M76" s="9">
        <v>158</v>
      </c>
      <c r="N76" s="9">
        <v>265</v>
      </c>
      <c r="O76" s="9">
        <v>189</v>
      </c>
      <c r="R76" s="9">
        <v>91</v>
      </c>
      <c r="S76" s="3" t="s">
        <v>25</v>
      </c>
      <c r="T76" s="9">
        <v>603</v>
      </c>
      <c r="U76" s="9">
        <v>6.4</v>
      </c>
      <c r="V76" s="9">
        <v>0.07</v>
      </c>
      <c r="W76" s="9">
        <v>0.21</v>
      </c>
      <c r="Y76" s="9">
        <v>0.11</v>
      </c>
      <c r="Z76" s="9">
        <v>0.11</v>
      </c>
      <c r="AA76" s="9" t="s">
        <v>19</v>
      </c>
      <c r="AC76" s="9">
        <v>80</v>
      </c>
      <c r="AD76" s="9">
        <v>25</v>
      </c>
      <c r="AE76" s="9">
        <v>8</v>
      </c>
      <c r="AF76" s="9">
        <v>145</v>
      </c>
      <c r="AH76" s="9">
        <v>1.5</v>
      </c>
    </row>
    <row r="77" spans="1:34" ht="12.75">
      <c r="A77" s="8">
        <v>38160</v>
      </c>
      <c r="B77" s="9">
        <v>3495</v>
      </c>
      <c r="C77" s="9">
        <v>5.6</v>
      </c>
      <c r="D77" s="9" t="s">
        <v>29</v>
      </c>
      <c r="E77" s="9">
        <v>34</v>
      </c>
      <c r="F77" s="9">
        <v>29.58</v>
      </c>
      <c r="G77" s="9">
        <v>6.45</v>
      </c>
      <c r="H77" s="9">
        <v>7.71</v>
      </c>
      <c r="I77" s="9">
        <v>0.13</v>
      </c>
      <c r="J77" s="9">
        <v>40</v>
      </c>
      <c r="K77" s="9">
        <v>110</v>
      </c>
      <c r="L77" s="9">
        <v>1091</v>
      </c>
      <c r="M77" s="9">
        <v>128</v>
      </c>
      <c r="N77" s="9">
        <v>186</v>
      </c>
      <c r="O77" s="9">
        <v>109</v>
      </c>
      <c r="R77" s="9">
        <v>47</v>
      </c>
      <c r="S77" s="9">
        <v>16</v>
      </c>
      <c r="T77" s="9">
        <v>405</v>
      </c>
      <c r="U77" s="9">
        <v>5.8</v>
      </c>
      <c r="V77" s="9">
        <v>0.37</v>
      </c>
      <c r="W77" s="9">
        <v>0.4</v>
      </c>
      <c r="Y77" s="9">
        <v>0.13</v>
      </c>
      <c r="Z77" s="9">
        <v>0.06</v>
      </c>
      <c r="AA77" s="9" t="s">
        <v>19</v>
      </c>
      <c r="AC77" s="9">
        <v>60</v>
      </c>
      <c r="AD77" s="9">
        <v>20</v>
      </c>
      <c r="AE77" s="9">
        <v>7</v>
      </c>
      <c r="AF77" s="9">
        <v>105</v>
      </c>
      <c r="AH77" s="9">
        <v>8.4</v>
      </c>
    </row>
    <row r="78" spans="1:33" ht="12.75">
      <c r="A78" s="8">
        <v>38210</v>
      </c>
      <c r="F78" s="9">
        <v>32.1</v>
      </c>
      <c r="G78" s="9">
        <v>8.9</v>
      </c>
      <c r="H78" s="9">
        <v>8.1</v>
      </c>
      <c r="L78" s="9">
        <v>130</v>
      </c>
      <c r="M78" s="9">
        <v>129</v>
      </c>
      <c r="N78" s="9">
        <v>189</v>
      </c>
      <c r="O78" s="9">
        <v>121</v>
      </c>
      <c r="R78" s="9">
        <v>37</v>
      </c>
      <c r="S78" s="9">
        <v>4</v>
      </c>
      <c r="T78" s="9">
        <v>636</v>
      </c>
      <c r="U78" s="9">
        <v>4</v>
      </c>
      <c r="V78" s="9" t="s">
        <v>21</v>
      </c>
      <c r="W78" s="9">
        <v>0.15</v>
      </c>
      <c r="X78" s="9">
        <v>0.57</v>
      </c>
      <c r="Y78" s="9">
        <v>0.06</v>
      </c>
      <c r="Z78" s="9" t="s">
        <v>45</v>
      </c>
      <c r="AA78" s="9" t="s">
        <v>17</v>
      </c>
      <c r="AB78" s="9" t="s">
        <v>51</v>
      </c>
      <c r="AG78" s="9">
        <v>0.35</v>
      </c>
    </row>
    <row r="79" spans="1:34" ht="12.75">
      <c r="A79" s="7">
        <v>38215</v>
      </c>
      <c r="B79" s="3">
        <v>3340</v>
      </c>
      <c r="C79" s="3">
        <v>5.5</v>
      </c>
      <c r="D79" s="3">
        <v>4</v>
      </c>
      <c r="E79" s="3">
        <v>38</v>
      </c>
      <c r="F79" s="3">
        <v>30.16</v>
      </c>
      <c r="G79" s="3">
        <v>10.12</v>
      </c>
      <c r="H79" s="3">
        <v>7.92</v>
      </c>
      <c r="I79" s="9" t="s">
        <v>50</v>
      </c>
      <c r="J79" s="9">
        <v>30</v>
      </c>
      <c r="K79" s="9">
        <v>21.3</v>
      </c>
      <c r="L79" s="3">
        <v>1018</v>
      </c>
      <c r="M79" s="3">
        <v>123</v>
      </c>
      <c r="N79" s="3">
        <v>175</v>
      </c>
      <c r="O79" s="3">
        <v>118</v>
      </c>
      <c r="R79" s="3">
        <v>11</v>
      </c>
      <c r="S79" s="3">
        <v>3</v>
      </c>
      <c r="T79" s="3">
        <v>618</v>
      </c>
      <c r="U79" s="3">
        <v>6.8</v>
      </c>
      <c r="V79" s="9" t="s">
        <v>22</v>
      </c>
      <c r="Y79" s="9">
        <v>0.05</v>
      </c>
      <c r="Z79" s="9" t="s">
        <v>23</v>
      </c>
      <c r="AA79" s="9" t="s">
        <v>19</v>
      </c>
      <c r="AC79" s="9">
        <v>19</v>
      </c>
      <c r="AD79" s="9">
        <v>6</v>
      </c>
      <c r="AE79" s="9">
        <v>6</v>
      </c>
      <c r="AF79" s="9">
        <v>110</v>
      </c>
      <c r="AH79" s="9">
        <v>9.5</v>
      </c>
    </row>
    <row r="80" spans="1:34" ht="12.75">
      <c r="A80" s="7">
        <v>38251</v>
      </c>
      <c r="B80" s="3">
        <v>6610</v>
      </c>
      <c r="C80" s="3"/>
      <c r="D80" s="3">
        <v>2</v>
      </c>
      <c r="E80" s="3">
        <v>32</v>
      </c>
      <c r="F80" s="3">
        <v>28.9</v>
      </c>
      <c r="G80" s="3">
        <v>7.49</v>
      </c>
      <c r="H80" s="3">
        <v>7.41</v>
      </c>
      <c r="I80" s="15">
        <v>0.4</v>
      </c>
      <c r="L80" s="3">
        <v>1033</v>
      </c>
      <c r="M80" s="3">
        <v>140</v>
      </c>
      <c r="N80" s="3">
        <v>232</v>
      </c>
      <c r="O80" s="3">
        <v>133</v>
      </c>
      <c r="R80" s="3">
        <v>17</v>
      </c>
      <c r="S80" s="3">
        <v>8</v>
      </c>
      <c r="T80" s="3">
        <v>1720</v>
      </c>
      <c r="U80" s="3">
        <v>9.7</v>
      </c>
      <c r="V80" s="9" t="s">
        <v>35</v>
      </c>
      <c r="W80" s="15">
        <v>3.6</v>
      </c>
      <c r="Y80" s="15">
        <v>0.58</v>
      </c>
      <c r="Z80" s="9">
        <v>0.08</v>
      </c>
      <c r="AA80" s="9">
        <v>17</v>
      </c>
      <c r="AC80" s="15">
        <v>63</v>
      </c>
      <c r="AD80" s="15">
        <v>21.1</v>
      </c>
      <c r="AE80" s="15">
        <v>21.1</v>
      </c>
      <c r="AF80" s="15">
        <v>113</v>
      </c>
      <c r="AH80" s="15">
        <v>3.9</v>
      </c>
    </row>
    <row r="81" spans="1:33" ht="12.75">
      <c r="A81" s="13">
        <v>38286</v>
      </c>
      <c r="B81" s="18">
        <v>1610</v>
      </c>
      <c r="C81" s="2"/>
      <c r="D81" s="2" t="s">
        <v>29</v>
      </c>
      <c r="E81" s="2"/>
      <c r="F81" s="18">
        <v>27.8</v>
      </c>
      <c r="G81" s="18">
        <v>7.4</v>
      </c>
      <c r="H81" s="18">
        <v>8</v>
      </c>
      <c r="I81" s="9">
        <v>0.5</v>
      </c>
      <c r="K81" s="9">
        <v>233</v>
      </c>
      <c r="L81" s="18">
        <v>1070</v>
      </c>
      <c r="M81" s="18">
        <v>141</v>
      </c>
      <c r="N81" s="18">
        <v>190</v>
      </c>
      <c r="O81" s="18">
        <v>118</v>
      </c>
      <c r="R81" s="18">
        <v>18</v>
      </c>
      <c r="S81" s="18">
        <v>2</v>
      </c>
      <c r="T81" s="18">
        <v>644</v>
      </c>
      <c r="U81" s="18">
        <v>4</v>
      </c>
      <c r="V81" s="9" t="s">
        <v>21</v>
      </c>
      <c r="W81" s="9">
        <v>0.26</v>
      </c>
      <c r="X81" s="9">
        <v>0.55</v>
      </c>
      <c r="Y81" s="9">
        <v>0.07</v>
      </c>
      <c r="Z81" s="9" t="s">
        <v>45</v>
      </c>
      <c r="AA81" s="9" t="s">
        <v>17</v>
      </c>
      <c r="AB81" s="9" t="s">
        <v>51</v>
      </c>
      <c r="AG81" s="9">
        <v>0.33</v>
      </c>
    </row>
    <row r="82" spans="1:34" ht="12.75">
      <c r="A82" s="1">
        <v>38300</v>
      </c>
      <c r="B82" s="3">
        <v>1035</v>
      </c>
      <c r="C82" s="3"/>
      <c r="D82" s="3">
        <v>7</v>
      </c>
      <c r="E82" s="3">
        <v>30</v>
      </c>
      <c r="F82" s="3">
        <v>21.83</v>
      </c>
      <c r="G82" s="3">
        <v>10.75</v>
      </c>
      <c r="H82" s="3">
        <v>7.91</v>
      </c>
      <c r="I82" s="15">
        <v>2.4</v>
      </c>
      <c r="L82" s="3">
        <v>993</v>
      </c>
      <c r="M82" s="3">
        <v>96</v>
      </c>
      <c r="N82" s="3">
        <v>133</v>
      </c>
      <c r="O82" s="3">
        <v>135</v>
      </c>
      <c r="R82" s="3">
        <v>10</v>
      </c>
      <c r="S82" s="3">
        <v>1</v>
      </c>
      <c r="T82" s="3">
        <v>606</v>
      </c>
      <c r="U82" s="3">
        <v>5.1</v>
      </c>
      <c r="V82" s="9" t="s">
        <v>35</v>
      </c>
      <c r="W82" s="15">
        <v>10.5</v>
      </c>
      <c r="Y82" s="15">
        <v>0.09</v>
      </c>
      <c r="Z82" s="9">
        <v>0.05</v>
      </c>
      <c r="AA82" s="15">
        <v>19</v>
      </c>
      <c r="AC82" s="15">
        <v>57.8</v>
      </c>
      <c r="AD82" s="15">
        <v>16.3</v>
      </c>
      <c r="AE82" s="15">
        <v>5.9</v>
      </c>
      <c r="AF82" s="15">
        <v>97</v>
      </c>
      <c r="AH82" s="15">
        <v>10.2</v>
      </c>
    </row>
    <row r="83" spans="1:34" ht="12.75">
      <c r="A83" s="14">
        <v>38318</v>
      </c>
      <c r="B83" s="15">
        <v>550</v>
      </c>
      <c r="C83" s="9">
        <v>0.762</v>
      </c>
      <c r="D83" s="9">
        <v>8</v>
      </c>
      <c r="E83" s="15">
        <v>30</v>
      </c>
      <c r="F83" s="15">
        <v>22.93</v>
      </c>
      <c r="G83" s="15">
        <v>8.65</v>
      </c>
      <c r="H83" s="15">
        <v>7</v>
      </c>
      <c r="I83" s="15" t="s">
        <v>39</v>
      </c>
      <c r="L83" s="15">
        <v>1024</v>
      </c>
      <c r="M83" s="15">
        <v>120</v>
      </c>
      <c r="N83" s="15">
        <v>159</v>
      </c>
      <c r="O83" s="15">
        <v>133</v>
      </c>
      <c r="R83" s="3">
        <v>32</v>
      </c>
      <c r="S83" s="3">
        <v>32</v>
      </c>
      <c r="T83" s="15">
        <v>676</v>
      </c>
      <c r="U83" s="15">
        <v>1.8</v>
      </c>
      <c r="V83" s="9" t="s">
        <v>40</v>
      </c>
      <c r="W83" s="15">
        <v>0.16</v>
      </c>
      <c r="Y83" s="15">
        <v>0.07</v>
      </c>
      <c r="Z83" s="9" t="s">
        <v>42</v>
      </c>
      <c r="AA83" s="15" t="s">
        <v>41</v>
      </c>
      <c r="AC83" s="15">
        <v>66</v>
      </c>
      <c r="AD83" s="15">
        <v>19</v>
      </c>
      <c r="AE83" s="15">
        <v>7</v>
      </c>
      <c r="AF83" s="15">
        <v>120</v>
      </c>
      <c r="AH83" s="15">
        <v>17</v>
      </c>
    </row>
    <row r="84" spans="1:34" ht="12.75">
      <c r="A84" s="1">
        <v>38335</v>
      </c>
      <c r="B84" s="3">
        <v>720</v>
      </c>
      <c r="C84" s="3">
        <v>4</v>
      </c>
      <c r="D84" s="3" t="s">
        <v>29</v>
      </c>
      <c r="E84" s="3">
        <v>19</v>
      </c>
      <c r="F84" s="3">
        <v>17.52</v>
      </c>
      <c r="G84" s="3">
        <v>9.87</v>
      </c>
      <c r="H84" s="3">
        <v>8.06</v>
      </c>
      <c r="I84" s="15">
        <v>1.04</v>
      </c>
      <c r="L84" s="3">
        <v>1105</v>
      </c>
      <c r="M84" s="3">
        <v>169</v>
      </c>
      <c r="N84" s="3">
        <v>202</v>
      </c>
      <c r="O84" s="3">
        <v>129</v>
      </c>
      <c r="R84" s="3">
        <v>11</v>
      </c>
      <c r="S84" s="3">
        <v>3</v>
      </c>
      <c r="T84" s="3">
        <v>670</v>
      </c>
      <c r="U84" s="3">
        <v>5.1</v>
      </c>
      <c r="V84" s="9" t="s">
        <v>35</v>
      </c>
      <c r="W84" s="15">
        <v>2.9</v>
      </c>
      <c r="Y84" s="9">
        <v>0.06</v>
      </c>
      <c r="Z84" s="9">
        <v>0.04</v>
      </c>
      <c r="AA84" s="15" t="s">
        <v>19</v>
      </c>
      <c r="AC84" s="15">
        <v>61.7</v>
      </c>
      <c r="AD84" s="15">
        <v>16.3</v>
      </c>
      <c r="AE84" s="15">
        <v>5.3</v>
      </c>
      <c r="AF84" s="15">
        <v>104</v>
      </c>
      <c r="AH84" s="15">
        <v>9</v>
      </c>
    </row>
    <row r="85" spans="1:34" ht="12.75">
      <c r="A85" s="5">
        <v>38340</v>
      </c>
      <c r="B85" s="15">
        <v>250</v>
      </c>
      <c r="C85" s="9">
        <v>0.61</v>
      </c>
      <c r="D85" s="15" t="s">
        <v>29</v>
      </c>
      <c r="E85" s="15">
        <v>19</v>
      </c>
      <c r="F85" s="15">
        <v>17.6</v>
      </c>
      <c r="G85" s="15">
        <v>8.99</v>
      </c>
      <c r="H85" s="15">
        <v>7.87</v>
      </c>
      <c r="I85" s="15" t="s">
        <v>43</v>
      </c>
      <c r="J85" s="9">
        <v>940</v>
      </c>
      <c r="K85" s="9">
        <v>436</v>
      </c>
      <c r="L85" s="15">
        <v>1288</v>
      </c>
      <c r="M85" s="15">
        <v>168</v>
      </c>
      <c r="N85" s="15">
        <v>210</v>
      </c>
      <c r="O85" s="15">
        <v>143</v>
      </c>
      <c r="R85" s="3">
        <v>12</v>
      </c>
      <c r="S85" s="3" t="s">
        <v>16</v>
      </c>
      <c r="T85" s="15">
        <v>767</v>
      </c>
      <c r="U85" s="15">
        <v>2.6</v>
      </c>
      <c r="V85" s="9">
        <v>0.1</v>
      </c>
      <c r="W85" s="15">
        <v>0.04</v>
      </c>
      <c r="Y85" s="15">
        <v>0.09</v>
      </c>
      <c r="Z85" s="9">
        <v>0.05</v>
      </c>
      <c r="AA85" s="15" t="s">
        <v>17</v>
      </c>
      <c r="AC85" s="15">
        <v>86</v>
      </c>
      <c r="AD85" s="15">
        <v>24.4</v>
      </c>
      <c r="AE85" s="15">
        <v>7.4</v>
      </c>
      <c r="AF85" s="15">
        <v>143</v>
      </c>
      <c r="AH85" s="15">
        <v>17.1</v>
      </c>
    </row>
    <row r="86" spans="1:34" ht="12.75">
      <c r="A86" s="1">
        <v>38405</v>
      </c>
      <c r="B86" s="2">
        <v>1250</v>
      </c>
      <c r="C86" s="2">
        <v>5</v>
      </c>
      <c r="D86" s="3" t="s">
        <v>29</v>
      </c>
      <c r="E86" s="2">
        <v>28</v>
      </c>
      <c r="F86" s="2">
        <v>21.3</v>
      </c>
      <c r="G86" s="2">
        <v>8.53</v>
      </c>
      <c r="H86" s="2">
        <v>7.81</v>
      </c>
      <c r="I86" s="2">
        <v>0.61</v>
      </c>
      <c r="L86" s="2">
        <v>989</v>
      </c>
      <c r="M86" s="2">
        <v>97</v>
      </c>
      <c r="N86" s="2">
        <v>130</v>
      </c>
      <c r="O86" s="2">
        <v>140</v>
      </c>
      <c r="R86" s="2">
        <v>23</v>
      </c>
      <c r="S86" s="2">
        <v>4</v>
      </c>
      <c r="T86" s="2">
        <v>578</v>
      </c>
      <c r="U86" s="2">
        <v>4.8</v>
      </c>
      <c r="V86" s="9" t="s">
        <v>35</v>
      </c>
      <c r="W86" s="2">
        <v>1.8</v>
      </c>
      <c r="Y86" s="2">
        <v>0.06</v>
      </c>
      <c r="AA86" s="9" t="s">
        <v>19</v>
      </c>
      <c r="AC86" s="2">
        <v>56.1</v>
      </c>
      <c r="AD86" s="2">
        <v>13.5</v>
      </c>
      <c r="AE86" s="2">
        <v>4.82</v>
      </c>
      <c r="AF86" s="2">
        <v>74.6</v>
      </c>
      <c r="AH86" s="2">
        <v>11.1</v>
      </c>
    </row>
    <row r="87" spans="1:34" ht="12.75">
      <c r="A87" s="1">
        <v>38440</v>
      </c>
      <c r="B87" s="3"/>
      <c r="C87" s="2">
        <v>7</v>
      </c>
      <c r="D87" s="2">
        <v>4</v>
      </c>
      <c r="E87" s="2">
        <v>35</v>
      </c>
      <c r="F87" s="2">
        <v>21.99</v>
      </c>
      <c r="G87" s="2">
        <v>8.46</v>
      </c>
      <c r="H87" s="2">
        <v>7.68</v>
      </c>
      <c r="I87" s="2">
        <v>0.9</v>
      </c>
      <c r="L87" s="2">
        <v>830</v>
      </c>
      <c r="M87" s="2">
        <v>92</v>
      </c>
      <c r="N87" s="2">
        <v>148</v>
      </c>
      <c r="O87" s="2">
        <v>134</v>
      </c>
      <c r="R87" s="2">
        <v>180</v>
      </c>
      <c r="S87" s="2">
        <v>20</v>
      </c>
      <c r="T87" s="2">
        <v>482</v>
      </c>
      <c r="U87" s="2">
        <v>4.4</v>
      </c>
      <c r="W87" s="2">
        <v>4.7</v>
      </c>
      <c r="Y87" s="2">
        <v>0.31</v>
      </c>
      <c r="AA87" s="2">
        <v>3.2</v>
      </c>
      <c r="AC87" s="2">
        <v>42.5</v>
      </c>
      <c r="AD87" s="2">
        <v>11.2</v>
      </c>
      <c r="AE87" s="2">
        <v>6</v>
      </c>
      <c r="AF87" s="2">
        <v>54.8</v>
      </c>
      <c r="AH87" s="2">
        <v>9.9</v>
      </c>
    </row>
    <row r="88" spans="1:34" ht="12.75">
      <c r="A88" s="1">
        <v>38497</v>
      </c>
      <c r="B88" s="2">
        <v>2724</v>
      </c>
      <c r="C88" s="3"/>
      <c r="D88" s="3" t="s">
        <v>29</v>
      </c>
      <c r="E88" s="2">
        <v>33</v>
      </c>
      <c r="F88" s="2">
        <v>28.66</v>
      </c>
      <c r="G88" s="2">
        <v>5.13</v>
      </c>
      <c r="H88" s="2">
        <v>7.7</v>
      </c>
      <c r="I88" s="2">
        <v>0.03</v>
      </c>
      <c r="L88" s="2">
        <v>1117</v>
      </c>
      <c r="M88" s="2">
        <v>138</v>
      </c>
      <c r="N88" s="2">
        <v>199</v>
      </c>
      <c r="O88" s="2">
        <v>138</v>
      </c>
      <c r="R88" s="2">
        <v>70</v>
      </c>
      <c r="S88" s="2">
        <v>12</v>
      </c>
      <c r="T88" s="2">
        <v>691</v>
      </c>
      <c r="U88" s="2">
        <v>4.7</v>
      </c>
      <c r="W88" s="2">
        <v>0.15</v>
      </c>
      <c r="Y88" s="2">
        <v>0.83</v>
      </c>
      <c r="AA88" s="2">
        <v>22.96</v>
      </c>
      <c r="AC88" s="2">
        <v>72.5</v>
      </c>
      <c r="AD88" s="2">
        <v>18.7</v>
      </c>
      <c r="AE88" s="2">
        <v>6.5</v>
      </c>
      <c r="AF88" s="2">
        <v>123</v>
      </c>
      <c r="AH88" s="2">
        <v>19</v>
      </c>
    </row>
    <row r="89" spans="1:34" ht="12.75">
      <c r="A89" s="1">
        <v>38530</v>
      </c>
      <c r="B89" s="2">
        <v>2875</v>
      </c>
      <c r="C89" s="3"/>
      <c r="D89" s="2">
        <v>2</v>
      </c>
      <c r="E89" s="2">
        <v>35</v>
      </c>
      <c r="F89" s="2">
        <v>30.77</v>
      </c>
      <c r="G89" s="2">
        <v>8.77</v>
      </c>
      <c r="H89" s="2">
        <v>7.77</v>
      </c>
      <c r="I89" s="2">
        <v>0.37</v>
      </c>
      <c r="L89" s="2">
        <v>998</v>
      </c>
      <c r="M89" s="2">
        <v>132</v>
      </c>
      <c r="N89" s="2">
        <v>205</v>
      </c>
      <c r="O89" s="2">
        <v>121</v>
      </c>
      <c r="R89" s="2">
        <v>42</v>
      </c>
      <c r="S89" s="2">
        <v>36</v>
      </c>
      <c r="T89" s="2">
        <v>568</v>
      </c>
      <c r="U89" s="2">
        <v>4.1</v>
      </c>
      <c r="W89" s="2">
        <v>0.02</v>
      </c>
      <c r="Y89" s="3" t="s">
        <v>45</v>
      </c>
      <c r="AA89" s="2">
        <v>8.5</v>
      </c>
      <c r="AC89" s="2">
        <v>79.4</v>
      </c>
      <c r="AD89" s="2">
        <v>22.6</v>
      </c>
      <c r="AE89" s="2">
        <v>5.78</v>
      </c>
      <c r="AF89" s="2">
        <v>91.5</v>
      </c>
      <c r="AH89" s="2">
        <v>3.23</v>
      </c>
    </row>
    <row r="90" spans="1:34" ht="12.75">
      <c r="A90" s="7">
        <v>38587</v>
      </c>
      <c r="B90" s="2">
        <v>1580</v>
      </c>
      <c r="C90" s="3"/>
      <c r="D90" s="2">
        <v>2</v>
      </c>
      <c r="E90" s="2">
        <v>36</v>
      </c>
      <c r="F90" s="2">
        <v>31.24</v>
      </c>
      <c r="G90" s="2">
        <v>6.9</v>
      </c>
      <c r="H90" s="2">
        <v>7.87</v>
      </c>
      <c r="I90" s="2">
        <v>0.4</v>
      </c>
      <c r="L90" s="2">
        <v>1174</v>
      </c>
      <c r="M90" s="2">
        <v>147</v>
      </c>
      <c r="N90" s="2">
        <v>214</v>
      </c>
      <c r="O90" s="2">
        <v>118</v>
      </c>
      <c r="R90" s="2">
        <v>28</v>
      </c>
      <c r="S90" s="2">
        <v>9</v>
      </c>
      <c r="T90" s="2">
        <v>691</v>
      </c>
      <c r="U90" s="2">
        <v>23</v>
      </c>
      <c r="V90" s="9" t="s">
        <v>35</v>
      </c>
      <c r="W90" s="2">
        <v>0.07</v>
      </c>
      <c r="Y90" s="2">
        <v>0.126</v>
      </c>
      <c r="AA90" s="2">
        <v>3.6</v>
      </c>
      <c r="AC90" s="2">
        <v>79.5</v>
      </c>
      <c r="AD90" s="2">
        <v>27.4</v>
      </c>
      <c r="AE90" s="2">
        <v>7.63</v>
      </c>
      <c r="AF90" s="2">
        <v>135.9</v>
      </c>
      <c r="AH90" s="2">
        <v>10.1</v>
      </c>
    </row>
    <row r="91" spans="1:34" ht="12.75">
      <c r="A91" s="7">
        <v>38621</v>
      </c>
      <c r="B91" s="3">
        <v>1155</v>
      </c>
      <c r="C91" s="3"/>
      <c r="D91" s="3" t="s">
        <v>29</v>
      </c>
      <c r="E91" s="3">
        <v>36</v>
      </c>
      <c r="F91" s="3">
        <v>30.56</v>
      </c>
      <c r="G91" s="3">
        <v>6.74</v>
      </c>
      <c r="H91" s="3">
        <v>7.88</v>
      </c>
      <c r="I91" s="3">
        <v>0.4</v>
      </c>
      <c r="J91" s="9">
        <v>250</v>
      </c>
      <c r="K91" s="9">
        <v>2</v>
      </c>
      <c r="L91" s="3">
        <v>1423</v>
      </c>
      <c r="M91" s="3">
        <v>214</v>
      </c>
      <c r="N91" s="3">
        <v>291</v>
      </c>
      <c r="O91" s="3">
        <v>103</v>
      </c>
      <c r="R91" s="3">
        <v>14</v>
      </c>
      <c r="S91" s="3">
        <v>3</v>
      </c>
      <c r="T91" s="3">
        <v>849</v>
      </c>
      <c r="U91" s="3">
        <v>2</v>
      </c>
      <c r="V91" s="9" t="s">
        <v>22</v>
      </c>
      <c r="W91" s="3">
        <v>0.19</v>
      </c>
      <c r="Y91" s="3" t="s">
        <v>22</v>
      </c>
      <c r="AA91" s="3">
        <v>8.5</v>
      </c>
      <c r="AC91" s="3">
        <v>75.6</v>
      </c>
      <c r="AD91" s="3">
        <v>28.4</v>
      </c>
      <c r="AE91" s="3">
        <v>7.38</v>
      </c>
      <c r="AF91" s="3">
        <v>158.4</v>
      </c>
      <c r="AH91" s="3">
        <v>10.1</v>
      </c>
    </row>
    <row r="92" spans="1:34" ht="12.75">
      <c r="A92" s="7">
        <v>38684</v>
      </c>
      <c r="B92" s="3"/>
      <c r="C92" s="3"/>
      <c r="D92" s="3">
        <v>4</v>
      </c>
      <c r="E92" s="3">
        <v>23</v>
      </c>
      <c r="F92" s="3">
        <v>20.28</v>
      </c>
      <c r="G92" s="3">
        <v>6.5</v>
      </c>
      <c r="H92" s="3">
        <v>7.97</v>
      </c>
      <c r="I92" s="3">
        <v>0.3</v>
      </c>
      <c r="L92" s="3">
        <v>1253</v>
      </c>
      <c r="M92" s="3">
        <v>168</v>
      </c>
      <c r="N92" s="3">
        <v>252</v>
      </c>
      <c r="O92" s="3">
        <v>123</v>
      </c>
      <c r="R92" s="3">
        <v>12</v>
      </c>
      <c r="S92" s="3" t="s">
        <v>25</v>
      </c>
      <c r="T92" s="3">
        <v>750</v>
      </c>
      <c r="U92" s="3">
        <v>5.02</v>
      </c>
      <c r="V92" s="9">
        <v>0.154</v>
      </c>
      <c r="W92" s="3">
        <v>0.4</v>
      </c>
      <c r="Y92" s="3">
        <v>0.382</v>
      </c>
      <c r="AA92" s="3">
        <v>1.8</v>
      </c>
      <c r="AB92" s="9" t="s">
        <v>19</v>
      </c>
      <c r="AC92" s="3">
        <v>84.4</v>
      </c>
      <c r="AD92" s="3">
        <v>27.1</v>
      </c>
      <c r="AE92" s="3">
        <v>7.5</v>
      </c>
      <c r="AF92" s="3">
        <v>142</v>
      </c>
      <c r="AH92" s="3">
        <v>11.1</v>
      </c>
    </row>
    <row r="93" spans="1:34" ht="12.75">
      <c r="A93" s="7">
        <v>38714</v>
      </c>
      <c r="B93" s="3">
        <v>632</v>
      </c>
      <c r="C93" s="3"/>
      <c r="D93" s="3" t="s">
        <v>29</v>
      </c>
      <c r="E93" s="3">
        <v>24</v>
      </c>
      <c r="F93" s="3">
        <v>18.6</v>
      </c>
      <c r="G93" s="3">
        <v>6.31</v>
      </c>
      <c r="H93" s="3">
        <v>7.84</v>
      </c>
      <c r="I93" s="3">
        <v>0.55</v>
      </c>
      <c r="K93" s="9">
        <v>23.8</v>
      </c>
      <c r="L93" s="3">
        <v>1240</v>
      </c>
      <c r="M93" s="3">
        <v>156</v>
      </c>
      <c r="N93" s="3">
        <v>249</v>
      </c>
      <c r="O93" s="3">
        <v>123</v>
      </c>
      <c r="R93" s="3">
        <v>13</v>
      </c>
      <c r="S93" s="3">
        <v>2</v>
      </c>
      <c r="T93" s="3">
        <v>722</v>
      </c>
      <c r="U93" s="3">
        <v>5.12</v>
      </c>
      <c r="V93" s="9">
        <v>0.096</v>
      </c>
      <c r="W93" s="3">
        <v>0.74</v>
      </c>
      <c r="Y93" s="3">
        <v>0.05</v>
      </c>
      <c r="AA93" s="3">
        <v>1.47</v>
      </c>
      <c r="AB93" s="9" t="s">
        <v>14</v>
      </c>
      <c r="AC93" s="3">
        <v>85</v>
      </c>
      <c r="AD93" s="3">
        <v>27.1</v>
      </c>
      <c r="AE93" s="3">
        <v>6.67</v>
      </c>
      <c r="AF93" s="3">
        <v>142</v>
      </c>
      <c r="AH93" s="3">
        <v>9.95</v>
      </c>
    </row>
    <row r="94" spans="1:34" ht="12.75">
      <c r="A94" s="7">
        <v>38775</v>
      </c>
      <c r="B94" s="3">
        <v>1550</v>
      </c>
      <c r="C94" s="3"/>
      <c r="D94" s="3">
        <v>4</v>
      </c>
      <c r="E94" s="3">
        <v>23</v>
      </c>
      <c r="F94" s="3">
        <v>18.9</v>
      </c>
      <c r="G94" s="3">
        <v>9.07</v>
      </c>
      <c r="H94" s="3">
        <v>7.98</v>
      </c>
      <c r="I94" s="3">
        <v>0.6</v>
      </c>
      <c r="K94" s="9">
        <v>67.7</v>
      </c>
      <c r="L94" s="3">
        <v>1171</v>
      </c>
      <c r="M94" s="3">
        <v>137</v>
      </c>
      <c r="N94" s="3">
        <v>224</v>
      </c>
      <c r="O94" s="3">
        <v>138</v>
      </c>
      <c r="R94" s="3">
        <v>23</v>
      </c>
      <c r="S94" s="3">
        <v>3</v>
      </c>
      <c r="T94" s="3">
        <v>698</v>
      </c>
      <c r="U94" s="3">
        <v>4.83</v>
      </c>
      <c r="V94" s="9">
        <v>0.038</v>
      </c>
      <c r="W94" s="3">
        <v>0.32</v>
      </c>
      <c r="Y94" s="3" t="s">
        <v>35</v>
      </c>
      <c r="AA94" s="3">
        <v>1.15</v>
      </c>
      <c r="AB94" s="9" t="s">
        <v>14</v>
      </c>
      <c r="AC94" s="3">
        <v>87.5</v>
      </c>
      <c r="AD94" s="3">
        <v>25.4</v>
      </c>
      <c r="AE94" s="3">
        <v>6.11</v>
      </c>
      <c r="AF94" s="3">
        <v>136</v>
      </c>
      <c r="AH94" s="3">
        <v>13</v>
      </c>
    </row>
    <row r="95" spans="1:34" ht="12.75">
      <c r="A95" s="8">
        <v>38798</v>
      </c>
      <c r="B95" s="9">
        <v>2083</v>
      </c>
      <c r="D95" s="9" t="s">
        <v>29</v>
      </c>
      <c r="E95" s="9">
        <v>27.22</v>
      </c>
      <c r="F95" s="9">
        <v>21.51</v>
      </c>
      <c r="G95" s="9">
        <v>8.07</v>
      </c>
      <c r="H95" s="9">
        <v>7.8</v>
      </c>
      <c r="L95" s="9">
        <v>1049</v>
      </c>
      <c r="M95" s="9">
        <v>125</v>
      </c>
      <c r="N95" s="9">
        <v>217</v>
      </c>
      <c r="O95" s="9">
        <v>141</v>
      </c>
      <c r="R95" s="9">
        <v>120</v>
      </c>
      <c r="S95" s="9">
        <v>13</v>
      </c>
      <c r="T95" s="9">
        <v>646</v>
      </c>
      <c r="V95" s="9">
        <v>0.023</v>
      </c>
      <c r="W95" s="9">
        <v>0.26</v>
      </c>
      <c r="Y95" s="9">
        <v>0.146</v>
      </c>
      <c r="AA95" s="9">
        <v>7.37</v>
      </c>
      <c r="AB95" s="9">
        <v>6.2</v>
      </c>
      <c r="AC95" s="9">
        <v>95.1</v>
      </c>
      <c r="AD95" s="9">
        <v>25.7</v>
      </c>
      <c r="AE95" s="9">
        <v>6.64</v>
      </c>
      <c r="AF95" s="9">
        <v>113</v>
      </c>
      <c r="AH95" s="9">
        <v>10.8</v>
      </c>
    </row>
    <row r="96" spans="1:34" ht="12.75">
      <c r="A96" s="8">
        <v>38860</v>
      </c>
      <c r="B96" s="9">
        <v>1875</v>
      </c>
      <c r="D96" s="9" t="s">
        <v>29</v>
      </c>
      <c r="E96" s="9">
        <v>37.22</v>
      </c>
      <c r="F96" s="9">
        <v>28.32</v>
      </c>
      <c r="G96" s="9">
        <v>7.17</v>
      </c>
      <c r="H96" s="9">
        <v>7.79</v>
      </c>
      <c r="I96" s="9">
        <v>0.25</v>
      </c>
      <c r="K96" s="9">
        <v>25.1</v>
      </c>
      <c r="L96" s="9">
        <v>1495</v>
      </c>
      <c r="M96" s="9">
        <v>210</v>
      </c>
      <c r="N96" s="9">
        <v>317</v>
      </c>
      <c r="O96" s="9">
        <v>151</v>
      </c>
      <c r="R96" s="9">
        <v>38</v>
      </c>
      <c r="S96" s="9">
        <v>3</v>
      </c>
      <c r="T96" s="9">
        <v>978</v>
      </c>
      <c r="U96" s="9">
        <v>4.56</v>
      </c>
      <c r="V96" s="9">
        <v>0.075</v>
      </c>
      <c r="W96" s="9">
        <v>0.58</v>
      </c>
      <c r="Y96" s="9">
        <v>0.07</v>
      </c>
      <c r="AA96" s="9">
        <v>5.07</v>
      </c>
      <c r="AB96" s="9" t="s">
        <v>19</v>
      </c>
      <c r="AC96" s="9">
        <v>105</v>
      </c>
      <c r="AD96" s="9">
        <v>30.3</v>
      </c>
      <c r="AE96" s="9">
        <v>6.34</v>
      </c>
      <c r="AF96" s="9">
        <v>186</v>
      </c>
      <c r="AH96" s="9">
        <v>15.4</v>
      </c>
    </row>
    <row r="97" spans="1:12" ht="12.75">
      <c r="A97" s="8">
        <v>38987</v>
      </c>
      <c r="B97" s="9">
        <v>1325</v>
      </c>
      <c r="D97" s="9">
        <v>3</v>
      </c>
      <c r="E97" s="9">
        <v>28</v>
      </c>
      <c r="F97" s="9">
        <v>26.73</v>
      </c>
      <c r="G97" s="9">
        <v>6.43</v>
      </c>
      <c r="H97" s="9">
        <v>7.67</v>
      </c>
      <c r="J97" s="9">
        <v>2600</v>
      </c>
      <c r="K97" s="9">
        <v>225.4</v>
      </c>
      <c r="L97" s="9">
        <v>1125</v>
      </c>
    </row>
    <row r="98" spans="1:34" ht="12.75">
      <c r="A98" s="8">
        <v>39035</v>
      </c>
      <c r="B98" s="9">
        <v>850</v>
      </c>
      <c r="D98" s="9">
        <v>7</v>
      </c>
      <c r="E98" s="9">
        <v>27</v>
      </c>
      <c r="F98" s="9">
        <v>25.42</v>
      </c>
      <c r="G98" s="9">
        <v>5.66</v>
      </c>
      <c r="H98" s="9">
        <v>8.09</v>
      </c>
      <c r="J98" s="9">
        <v>50</v>
      </c>
      <c r="K98" s="9">
        <v>10.5</v>
      </c>
      <c r="L98" s="9">
        <v>1144</v>
      </c>
      <c r="M98" s="9">
        <v>162</v>
      </c>
      <c r="N98" s="9">
        <v>225</v>
      </c>
      <c r="O98" s="9">
        <v>145</v>
      </c>
      <c r="P98" s="9">
        <v>320</v>
      </c>
      <c r="Q98" s="9" t="s">
        <v>51</v>
      </c>
      <c r="R98" s="9">
        <v>9</v>
      </c>
      <c r="S98" s="9">
        <v>4</v>
      </c>
      <c r="T98" s="9">
        <v>737</v>
      </c>
      <c r="U98" s="9">
        <v>3.68</v>
      </c>
      <c r="V98" s="9">
        <v>0.078</v>
      </c>
      <c r="W98" s="9">
        <v>0.094</v>
      </c>
      <c r="X98" s="9">
        <v>3.58</v>
      </c>
      <c r="Y98" s="9">
        <v>0.05</v>
      </c>
      <c r="AA98" s="9">
        <v>2</v>
      </c>
      <c r="AB98" s="9" t="s">
        <v>25</v>
      </c>
      <c r="AC98" s="9">
        <v>82.6</v>
      </c>
      <c r="AD98" s="9">
        <v>24.4</v>
      </c>
      <c r="AE98" s="9">
        <v>6.3</v>
      </c>
      <c r="AF98" s="9">
        <v>137</v>
      </c>
      <c r="AG98" s="9">
        <v>0.57</v>
      </c>
      <c r="AH98" s="9">
        <v>12.9</v>
      </c>
    </row>
    <row r="99" spans="1:34" ht="12.75">
      <c r="A99" s="8">
        <v>39070</v>
      </c>
      <c r="B99" s="9">
        <v>700</v>
      </c>
      <c r="D99" s="9">
        <v>12</v>
      </c>
      <c r="E99" s="9">
        <v>24</v>
      </c>
      <c r="F99" s="9">
        <v>20.64</v>
      </c>
      <c r="G99" s="9">
        <v>5.45</v>
      </c>
      <c r="H99" s="9">
        <v>8.02</v>
      </c>
      <c r="L99" s="9">
        <v>1154</v>
      </c>
      <c r="M99" s="9">
        <v>169</v>
      </c>
      <c r="N99" s="9">
        <v>230</v>
      </c>
      <c r="O99" s="9">
        <v>132</v>
      </c>
      <c r="P99" s="9">
        <v>320</v>
      </c>
      <c r="Q99" s="9" t="s">
        <v>14</v>
      </c>
      <c r="R99" s="9">
        <v>9</v>
      </c>
      <c r="S99" s="9" t="s">
        <v>14</v>
      </c>
      <c r="T99" s="9">
        <v>709</v>
      </c>
      <c r="U99" s="9">
        <v>5.77</v>
      </c>
      <c r="V99" s="9">
        <v>0.081</v>
      </c>
      <c r="W99" s="9">
        <v>0.103</v>
      </c>
      <c r="X99" s="9">
        <v>1.74</v>
      </c>
      <c r="Y99" s="9">
        <v>0.079</v>
      </c>
      <c r="AA99" s="9">
        <v>1</v>
      </c>
      <c r="AB99" s="9">
        <v>2</v>
      </c>
      <c r="AC99" s="9">
        <v>83.9</v>
      </c>
      <c r="AD99" s="9">
        <v>26.3</v>
      </c>
      <c r="AE99" s="9">
        <v>6.04</v>
      </c>
      <c r="AF99" s="9">
        <v>151</v>
      </c>
      <c r="AG99" s="9">
        <v>0.59</v>
      </c>
      <c r="AH99" s="9">
        <v>12.4</v>
      </c>
    </row>
    <row r="100" spans="1:34" ht="12.75">
      <c r="A100" s="8">
        <v>39134</v>
      </c>
      <c r="B100" s="9">
        <v>675</v>
      </c>
      <c r="D100" s="9">
        <v>9</v>
      </c>
      <c r="E100" s="9">
        <v>26</v>
      </c>
      <c r="F100" s="9">
        <v>20.51</v>
      </c>
      <c r="G100" s="9">
        <v>5.13</v>
      </c>
      <c r="H100" s="9">
        <v>7.97</v>
      </c>
      <c r="J100" s="9">
        <v>300</v>
      </c>
      <c r="K100" s="9">
        <v>29.2</v>
      </c>
      <c r="L100" s="9">
        <v>1193</v>
      </c>
      <c r="M100" s="9">
        <v>169</v>
      </c>
      <c r="N100" s="9">
        <v>238</v>
      </c>
      <c r="O100" s="9">
        <v>136</v>
      </c>
      <c r="P100" s="9">
        <v>324</v>
      </c>
      <c r="Q100" s="9" t="s">
        <v>14</v>
      </c>
      <c r="R100" s="9">
        <v>12</v>
      </c>
      <c r="S100" s="9">
        <v>3</v>
      </c>
      <c r="T100" s="9">
        <v>772</v>
      </c>
      <c r="U100" s="9">
        <v>4.11</v>
      </c>
      <c r="V100" s="9">
        <v>0.067</v>
      </c>
      <c r="W100" s="9">
        <v>0.067</v>
      </c>
      <c r="X100" s="9">
        <v>1.72</v>
      </c>
      <c r="Y100" s="9">
        <v>0.05</v>
      </c>
      <c r="AA100" s="9" t="s">
        <v>51</v>
      </c>
      <c r="AB100" s="9" t="s">
        <v>19</v>
      </c>
      <c r="AC100" s="9">
        <v>93.7</v>
      </c>
      <c r="AD100" s="9">
        <v>25</v>
      </c>
      <c r="AE100" s="9">
        <v>5.9</v>
      </c>
      <c r="AF100" s="9">
        <v>131</v>
      </c>
      <c r="AG100" s="9">
        <v>0.484</v>
      </c>
      <c r="AH100" s="9">
        <v>4.72</v>
      </c>
    </row>
    <row r="101" spans="1:34" ht="12.75">
      <c r="A101" s="8">
        <v>39162</v>
      </c>
      <c r="B101" s="9">
        <v>921</v>
      </c>
      <c r="D101" s="9">
        <v>10</v>
      </c>
      <c r="E101" s="9">
        <v>25</v>
      </c>
      <c r="F101" s="9">
        <v>22.93</v>
      </c>
      <c r="G101" s="9">
        <v>7.4</v>
      </c>
      <c r="H101" s="9">
        <v>7.62</v>
      </c>
      <c r="J101" s="9">
        <v>700</v>
      </c>
      <c r="K101" s="9">
        <v>21.3</v>
      </c>
      <c r="L101" s="9">
        <v>1067</v>
      </c>
      <c r="M101" s="9">
        <v>149</v>
      </c>
      <c r="N101" s="9">
        <v>225</v>
      </c>
      <c r="O101" s="9">
        <v>134</v>
      </c>
      <c r="P101" s="9">
        <v>292</v>
      </c>
      <c r="Q101" s="9" t="s">
        <v>14</v>
      </c>
      <c r="R101" s="9">
        <v>18</v>
      </c>
      <c r="S101" s="9">
        <v>2</v>
      </c>
      <c r="T101" s="9">
        <v>700</v>
      </c>
      <c r="U101" s="9">
        <v>4.36</v>
      </c>
      <c r="V101" s="9">
        <v>0.079</v>
      </c>
      <c r="W101" s="9">
        <v>0.168</v>
      </c>
      <c r="X101" s="9">
        <v>1.96</v>
      </c>
      <c r="Y101" s="9">
        <v>0.083</v>
      </c>
      <c r="AA101" s="9" t="s">
        <v>51</v>
      </c>
      <c r="AB101" s="9" t="s">
        <v>19</v>
      </c>
      <c r="AC101" s="9">
        <v>81</v>
      </c>
      <c r="AD101" s="9">
        <v>22.8</v>
      </c>
      <c r="AE101" s="9">
        <v>5.73</v>
      </c>
      <c r="AF101" s="9">
        <v>124</v>
      </c>
      <c r="AG101" s="9">
        <v>0.484</v>
      </c>
      <c r="AH101" s="9">
        <v>12.8</v>
      </c>
    </row>
    <row r="102" spans="1:34" ht="12.75">
      <c r="A102" s="8">
        <v>39225</v>
      </c>
      <c r="B102" s="9">
        <v>3585</v>
      </c>
      <c r="D102" s="9">
        <v>4</v>
      </c>
      <c r="E102" s="9">
        <v>28</v>
      </c>
      <c r="F102" s="9">
        <v>26.18</v>
      </c>
      <c r="G102" s="9">
        <v>6.74</v>
      </c>
      <c r="H102" s="9">
        <v>7.98</v>
      </c>
      <c r="J102" s="9">
        <v>60</v>
      </c>
      <c r="K102" s="9">
        <v>12</v>
      </c>
      <c r="L102" s="9">
        <v>1151</v>
      </c>
      <c r="M102" s="9">
        <v>138</v>
      </c>
      <c r="N102" s="9">
        <v>225</v>
      </c>
      <c r="O102" s="9">
        <v>127</v>
      </c>
      <c r="P102" s="9">
        <v>332</v>
      </c>
      <c r="Q102" s="9" t="s">
        <v>14</v>
      </c>
      <c r="R102" s="9">
        <v>47</v>
      </c>
      <c r="S102" s="9">
        <v>11</v>
      </c>
      <c r="T102" s="9">
        <v>709</v>
      </c>
      <c r="U102" s="9">
        <v>4.18</v>
      </c>
      <c r="V102" s="9">
        <v>0.061</v>
      </c>
      <c r="W102" s="9">
        <v>0.123</v>
      </c>
      <c r="X102" s="9">
        <v>1.28</v>
      </c>
      <c r="Y102" s="9">
        <v>0.175</v>
      </c>
      <c r="AA102" s="9" t="s">
        <v>51</v>
      </c>
      <c r="AB102" s="9" t="s">
        <v>19</v>
      </c>
      <c r="AC102" s="9">
        <v>89.8</v>
      </c>
      <c r="AD102" s="9">
        <v>24.8</v>
      </c>
      <c r="AE102" s="9">
        <v>6.5</v>
      </c>
      <c r="AF102" s="9">
        <v>127</v>
      </c>
      <c r="AG102" s="9">
        <v>0.548</v>
      </c>
      <c r="AH102" s="9">
        <v>21.3</v>
      </c>
    </row>
    <row r="103" spans="1:34" ht="12.75">
      <c r="A103" s="20">
        <v>39259</v>
      </c>
      <c r="B103" s="9">
        <v>2136</v>
      </c>
      <c r="D103" s="9">
        <v>4</v>
      </c>
      <c r="E103" s="21">
        <v>32</v>
      </c>
      <c r="F103" s="21">
        <v>28.4</v>
      </c>
      <c r="G103" s="21">
        <v>9</v>
      </c>
      <c r="H103" s="21">
        <v>7.6</v>
      </c>
      <c r="I103" s="21">
        <v>0.3</v>
      </c>
      <c r="J103" s="21">
        <v>19000</v>
      </c>
      <c r="K103" s="21">
        <v>57</v>
      </c>
      <c r="L103" s="21">
        <v>1130</v>
      </c>
      <c r="M103" s="21">
        <v>137</v>
      </c>
      <c r="N103" s="21">
        <v>230</v>
      </c>
      <c r="O103" s="21">
        <v>137</v>
      </c>
      <c r="P103" s="21">
        <v>324</v>
      </c>
      <c r="Q103" s="21">
        <v>2</v>
      </c>
      <c r="R103" s="21">
        <v>163</v>
      </c>
      <c r="S103" s="21">
        <v>26</v>
      </c>
      <c r="T103" s="21">
        <v>728</v>
      </c>
      <c r="U103" s="21">
        <v>3.74</v>
      </c>
      <c r="V103" s="21">
        <v>0.101</v>
      </c>
      <c r="W103" s="21">
        <v>2.72</v>
      </c>
      <c r="X103" s="21">
        <v>2.93</v>
      </c>
      <c r="Y103" s="21">
        <v>0.189</v>
      </c>
      <c r="AA103" s="9" t="s">
        <v>51</v>
      </c>
      <c r="AB103" s="9" t="s">
        <v>19</v>
      </c>
      <c r="AC103" s="21">
        <v>95.5</v>
      </c>
      <c r="AD103" s="21">
        <v>18.5</v>
      </c>
      <c r="AE103" s="21">
        <v>6.51</v>
      </c>
      <c r="AF103" s="21">
        <v>129</v>
      </c>
      <c r="AG103" s="21">
        <v>0.4</v>
      </c>
      <c r="AH103" s="21">
        <v>35.1</v>
      </c>
    </row>
    <row r="104" spans="1:34" ht="12.75">
      <c r="A104" s="20">
        <v>39323</v>
      </c>
      <c r="B104" s="9">
        <v>1155</v>
      </c>
      <c r="D104" s="9">
        <v>3</v>
      </c>
      <c r="E104" s="21">
        <v>35</v>
      </c>
      <c r="F104" s="21">
        <v>30</v>
      </c>
      <c r="G104" s="21">
        <v>6.8</v>
      </c>
      <c r="H104" s="21">
        <v>8.1</v>
      </c>
      <c r="I104" s="21">
        <v>0.3</v>
      </c>
      <c r="J104" s="21">
        <v>100</v>
      </c>
      <c r="K104" s="21">
        <v>21.4</v>
      </c>
      <c r="L104" s="21">
        <v>1159</v>
      </c>
      <c r="M104" s="21">
        <v>153</v>
      </c>
      <c r="N104" s="21">
        <v>228</v>
      </c>
      <c r="O104" s="21">
        <v>129</v>
      </c>
      <c r="P104" s="21">
        <v>320</v>
      </c>
      <c r="Q104" t="s">
        <v>14</v>
      </c>
      <c r="R104" s="21">
        <v>22</v>
      </c>
      <c r="S104" s="21">
        <v>4</v>
      </c>
      <c r="T104" s="21">
        <v>783</v>
      </c>
      <c r="U104" s="21">
        <v>3.2</v>
      </c>
      <c r="V104" s="21">
        <v>0.042</v>
      </c>
      <c r="W104" s="21">
        <v>0.146</v>
      </c>
      <c r="X104" s="21">
        <v>1.19</v>
      </c>
      <c r="AA104" s="9">
        <v>7</v>
      </c>
      <c r="AB104" s="9" t="s">
        <v>19</v>
      </c>
      <c r="AC104" s="21">
        <v>80.4</v>
      </c>
      <c r="AD104" s="21">
        <v>21.5</v>
      </c>
      <c r="AE104" s="21">
        <v>5.37</v>
      </c>
      <c r="AF104" s="21">
        <v>133</v>
      </c>
      <c r="AG104" s="21">
        <v>0.492</v>
      </c>
      <c r="AH104" s="21">
        <v>17.6</v>
      </c>
    </row>
    <row r="105" spans="1:34" ht="12.75">
      <c r="A105" s="24">
        <v>39350</v>
      </c>
      <c r="B105" s="23">
        <v>1020</v>
      </c>
      <c r="C105" s="15"/>
      <c r="D105" s="22" t="s">
        <v>71</v>
      </c>
      <c r="E105" s="23">
        <v>34</v>
      </c>
      <c r="F105" s="23">
        <v>30.4</v>
      </c>
      <c r="G105" s="23">
        <v>13.2</v>
      </c>
      <c r="H105" s="23">
        <v>8.3</v>
      </c>
      <c r="I105" s="23">
        <v>2</v>
      </c>
      <c r="J105" s="22"/>
      <c r="K105" s="22">
        <v>14.8</v>
      </c>
      <c r="L105" s="23">
        <v>1492</v>
      </c>
      <c r="M105" s="23">
        <v>235</v>
      </c>
      <c r="N105" s="23">
        <v>250</v>
      </c>
      <c r="O105" s="23">
        <v>128</v>
      </c>
      <c r="P105" s="23">
        <v>310</v>
      </c>
      <c r="Q105" s="22" t="s">
        <v>72</v>
      </c>
      <c r="R105" s="23">
        <v>10</v>
      </c>
      <c r="S105" s="23">
        <v>3</v>
      </c>
      <c r="T105" s="23">
        <v>900</v>
      </c>
      <c r="U105" s="23">
        <v>3.4</v>
      </c>
      <c r="V105" s="23">
        <v>0.07</v>
      </c>
      <c r="W105" s="23">
        <v>0.09</v>
      </c>
      <c r="X105" s="15"/>
      <c r="Y105" s="22" t="s">
        <v>73</v>
      </c>
      <c r="Z105" s="15"/>
      <c r="AA105" s="22" t="s">
        <v>74</v>
      </c>
      <c r="AB105" s="22" t="s">
        <v>74</v>
      </c>
      <c r="AC105" s="23">
        <v>78.6</v>
      </c>
      <c r="AD105" s="23">
        <v>22.8</v>
      </c>
      <c r="AE105" s="23">
        <v>5.76</v>
      </c>
      <c r="AF105" s="23">
        <v>180</v>
      </c>
      <c r="AG105" s="23">
        <v>0.488</v>
      </c>
      <c r="AH105" s="23">
        <v>16.3</v>
      </c>
    </row>
    <row r="106" spans="1:34" ht="12.75">
      <c r="A106" s="24">
        <v>39413</v>
      </c>
      <c r="B106" s="23">
        <v>850</v>
      </c>
      <c r="C106" s="15"/>
      <c r="D106" s="23">
        <v>3</v>
      </c>
      <c r="E106" s="23">
        <v>20</v>
      </c>
      <c r="F106" s="23">
        <v>18.7</v>
      </c>
      <c r="G106" s="23">
        <v>8.3</v>
      </c>
      <c r="H106" s="23">
        <v>8.2</v>
      </c>
      <c r="I106" s="23">
        <v>0.3</v>
      </c>
      <c r="J106" s="22"/>
      <c r="K106" s="22">
        <v>15.6</v>
      </c>
      <c r="L106" s="23">
        <v>1077</v>
      </c>
      <c r="M106" s="23">
        <v>143</v>
      </c>
      <c r="N106" s="23">
        <v>215</v>
      </c>
      <c r="O106" s="23">
        <v>140</v>
      </c>
      <c r="P106" s="23">
        <v>332</v>
      </c>
      <c r="Q106" s="22" t="s">
        <v>72</v>
      </c>
      <c r="R106" s="23">
        <v>14</v>
      </c>
      <c r="S106" s="23">
        <v>3</v>
      </c>
      <c r="T106" s="23">
        <v>709</v>
      </c>
      <c r="U106" s="23">
        <v>3.73</v>
      </c>
      <c r="V106" s="22" t="s">
        <v>75</v>
      </c>
      <c r="W106" s="23">
        <v>0.08</v>
      </c>
      <c r="X106" s="15"/>
      <c r="Y106" s="23">
        <v>0.06</v>
      </c>
      <c r="Z106" s="15"/>
      <c r="AA106" s="22" t="s">
        <v>74</v>
      </c>
      <c r="AB106" s="22" t="s">
        <v>74</v>
      </c>
      <c r="AC106" s="23">
        <v>86.3</v>
      </c>
      <c r="AD106" s="23">
        <v>26.2</v>
      </c>
      <c r="AE106" s="23">
        <v>5.8</v>
      </c>
      <c r="AF106" s="23">
        <v>136</v>
      </c>
      <c r="AG106" s="23">
        <v>0.47</v>
      </c>
      <c r="AH106" s="23">
        <v>13.7</v>
      </c>
    </row>
    <row r="107" spans="1:34" ht="12.75">
      <c r="A107" s="24">
        <v>39428</v>
      </c>
      <c r="B107" s="23">
        <v>1183</v>
      </c>
      <c r="C107" s="15"/>
      <c r="D107" s="15"/>
      <c r="E107" s="23">
        <v>29</v>
      </c>
      <c r="F107" s="23">
        <v>23.5</v>
      </c>
      <c r="G107" s="23">
        <v>4.2</v>
      </c>
      <c r="H107" s="23">
        <v>8.2</v>
      </c>
      <c r="I107" s="15"/>
      <c r="J107" s="15"/>
      <c r="K107" s="15">
        <v>6.3</v>
      </c>
      <c r="L107" s="23">
        <v>1318</v>
      </c>
      <c r="M107" s="23">
        <v>170</v>
      </c>
      <c r="N107" s="23">
        <v>256</v>
      </c>
      <c r="O107" s="23">
        <v>133</v>
      </c>
      <c r="P107" s="23">
        <v>330</v>
      </c>
      <c r="Q107" s="22" t="s">
        <v>72</v>
      </c>
      <c r="R107" s="23">
        <v>24</v>
      </c>
      <c r="S107" s="23">
        <v>4</v>
      </c>
      <c r="T107" s="23">
        <v>770</v>
      </c>
      <c r="U107" s="23">
        <v>3.99</v>
      </c>
      <c r="V107" s="22" t="s">
        <v>75</v>
      </c>
      <c r="W107" s="23">
        <v>0.09</v>
      </c>
      <c r="X107" s="15"/>
      <c r="Y107" s="23">
        <v>0.05</v>
      </c>
      <c r="Z107" s="15"/>
      <c r="AA107" s="22" t="s">
        <v>74</v>
      </c>
      <c r="AB107" s="22" t="s">
        <v>74</v>
      </c>
      <c r="AC107" s="23">
        <v>89</v>
      </c>
      <c r="AD107" s="23">
        <v>26.2</v>
      </c>
      <c r="AE107" s="23">
        <v>6.51</v>
      </c>
      <c r="AF107" s="23">
        <v>149</v>
      </c>
      <c r="AG107" s="23">
        <v>0.49</v>
      </c>
      <c r="AH107" s="23">
        <v>12.5</v>
      </c>
    </row>
    <row r="108" spans="1:34" ht="12.75">
      <c r="A108" s="25">
        <v>39498</v>
      </c>
      <c r="B108" s="26">
        <v>1820</v>
      </c>
      <c r="D108" s="27" t="s">
        <v>71</v>
      </c>
      <c r="E108" s="26">
        <v>22</v>
      </c>
      <c r="F108" s="26">
        <v>20.1</v>
      </c>
      <c r="G108" s="26">
        <v>6.5</v>
      </c>
      <c r="H108" s="26">
        <v>8.1</v>
      </c>
      <c r="I108" s="26">
        <v>1.2</v>
      </c>
      <c r="K108" s="9">
        <v>12</v>
      </c>
      <c r="L108" s="26">
        <v>1110</v>
      </c>
      <c r="M108" s="26">
        <v>152</v>
      </c>
      <c r="N108" s="26">
        <v>230</v>
      </c>
      <c r="O108" s="26">
        <v>149</v>
      </c>
      <c r="P108" s="26">
        <v>339</v>
      </c>
      <c r="Q108" s="27" t="s">
        <v>72</v>
      </c>
      <c r="R108" s="26">
        <v>16</v>
      </c>
      <c r="S108" s="26">
        <v>3</v>
      </c>
      <c r="T108" s="26">
        <v>726</v>
      </c>
      <c r="U108" s="26">
        <v>3.13</v>
      </c>
      <c r="V108" s="27" t="s">
        <v>75</v>
      </c>
      <c r="W108" s="26">
        <v>0.069</v>
      </c>
      <c r="X108" s="27"/>
      <c r="Y108" s="26">
        <v>0.037</v>
      </c>
      <c r="Z108" s="27"/>
      <c r="AA108" s="27" t="s">
        <v>74</v>
      </c>
      <c r="AB108" s="27" t="s">
        <v>74</v>
      </c>
      <c r="AC108" s="26">
        <v>92.7</v>
      </c>
      <c r="AD108" s="26">
        <v>26.1</v>
      </c>
      <c r="AE108" s="26">
        <v>6.37</v>
      </c>
      <c r="AF108" s="26">
        <v>140</v>
      </c>
      <c r="AG108" s="26">
        <v>0.497</v>
      </c>
      <c r="AH108" s="26">
        <v>13.2</v>
      </c>
    </row>
    <row r="109" spans="1:34" ht="12.75">
      <c r="A109" s="25">
        <v>39525</v>
      </c>
      <c r="D109" s="27" t="s">
        <v>71</v>
      </c>
      <c r="E109" s="26">
        <v>28</v>
      </c>
      <c r="F109" s="26">
        <v>23.6</v>
      </c>
      <c r="G109" s="26">
        <v>4.1</v>
      </c>
      <c r="H109" s="26">
        <v>8.1</v>
      </c>
      <c r="I109" s="26">
        <v>1.2</v>
      </c>
      <c r="K109" s="9">
        <v>50.4</v>
      </c>
      <c r="L109" s="26">
        <v>1080</v>
      </c>
      <c r="M109" s="26">
        <v>144</v>
      </c>
      <c r="N109" s="26">
        <v>219</v>
      </c>
      <c r="O109" s="26">
        <v>144</v>
      </c>
      <c r="P109" s="26">
        <v>329</v>
      </c>
      <c r="Q109" s="27" t="s">
        <v>72</v>
      </c>
      <c r="R109" s="26">
        <v>33</v>
      </c>
      <c r="S109" s="26">
        <v>3</v>
      </c>
      <c r="T109" s="26">
        <v>706</v>
      </c>
      <c r="U109" s="26">
        <v>3.09</v>
      </c>
      <c r="V109" s="27" t="s">
        <v>75</v>
      </c>
      <c r="W109" s="26">
        <v>0.093</v>
      </c>
      <c r="X109" s="27"/>
      <c r="Y109" s="26">
        <v>0.121</v>
      </c>
      <c r="Z109" s="27"/>
      <c r="AA109" s="27" t="s">
        <v>74</v>
      </c>
      <c r="AB109" s="27" t="s">
        <v>74</v>
      </c>
      <c r="AC109" s="26">
        <v>90</v>
      </c>
      <c r="AD109" s="26">
        <v>25.2</v>
      </c>
      <c r="AE109" s="26">
        <v>6.37</v>
      </c>
      <c r="AF109" s="26">
        <v>124</v>
      </c>
      <c r="AG109" s="26">
        <v>0.482</v>
      </c>
      <c r="AH109" s="26">
        <v>12</v>
      </c>
    </row>
    <row r="112" spans="1:25" ht="12.75">
      <c r="A112" s="8" t="s">
        <v>32</v>
      </c>
      <c r="B112" s="10">
        <f>AVERAGE(B2:B108)</f>
        <v>1371.1870641927082</v>
      </c>
      <c r="F112" s="10">
        <f>AVERAGE(F2:F108)</f>
        <v>24.703009708737866</v>
      </c>
      <c r="G112" s="10">
        <f>AVERAGE(G2:G108)</f>
        <v>8.201666666666668</v>
      </c>
      <c r="H112" s="10">
        <f>AVERAGE(H2:H108)</f>
        <v>7.908137254901962</v>
      </c>
      <c r="J112" s="11">
        <f>GEOMEAN(J2:J108)</f>
        <v>172.3814089249006</v>
      </c>
      <c r="K112" s="11">
        <f>GEOMEAN(K2:K108)</f>
        <v>50.68118873979828</v>
      </c>
      <c r="M112" s="10">
        <f>AVERAGE(M2:M108)</f>
        <v>152.18556701030928</v>
      </c>
      <c r="N112" s="10">
        <f>AVERAGE(N2:N108)</f>
        <v>211.76288659793815</v>
      </c>
      <c r="T112" s="11">
        <f>GEOMEAN(T2:T108)</f>
        <v>692.8787395445919</v>
      </c>
      <c r="Y112" s="19">
        <f>AVERAGE(Y49:Y108)</f>
        <v>0.1471666666666666</v>
      </c>
    </row>
    <row r="113" spans="1:20" ht="12.75">
      <c r="A113" s="8" t="s">
        <v>31</v>
      </c>
      <c r="F113" s="3">
        <v>33</v>
      </c>
      <c r="G113" s="3">
        <v>5</v>
      </c>
      <c r="H113" s="9" t="s">
        <v>33</v>
      </c>
      <c r="J113" s="9">
        <v>200</v>
      </c>
      <c r="M113" s="9">
        <v>270</v>
      </c>
      <c r="N113" s="9">
        <v>350</v>
      </c>
      <c r="T113" s="9">
        <v>880</v>
      </c>
    </row>
    <row r="116" ht="12.75">
      <c r="O116" s="8"/>
    </row>
    <row r="117" ht="12.75">
      <c r="O117" s="8"/>
    </row>
    <row r="118" ht="12.75">
      <c r="O118" s="8"/>
    </row>
    <row r="119" ht="12.75">
      <c r="O119" s="8"/>
    </row>
    <row r="120" ht="12.75">
      <c r="O120" s="8"/>
    </row>
    <row r="121" ht="12.75">
      <c r="O121" s="8"/>
    </row>
    <row r="122" ht="12.75">
      <c r="O122" s="8"/>
    </row>
    <row r="123" ht="12.75">
      <c r="O123" s="8"/>
    </row>
    <row r="124" ht="12.75">
      <c r="O124" s="8"/>
    </row>
    <row r="125" ht="12.75">
      <c r="O125" s="8"/>
    </row>
    <row r="126" ht="12.75">
      <c r="O126" s="8"/>
    </row>
    <row r="127" ht="12.75">
      <c r="O127" s="8"/>
    </row>
    <row r="128" ht="12.75">
      <c r="O128" s="8"/>
    </row>
    <row r="129" ht="12.75">
      <c r="O129" s="8"/>
    </row>
    <row r="130" ht="12.75">
      <c r="O130" s="8"/>
    </row>
    <row r="131" ht="12.75">
      <c r="O131" s="8"/>
    </row>
    <row r="132" ht="12.75">
      <c r="O132" s="8"/>
    </row>
    <row r="133" ht="12.75">
      <c r="O133" s="8"/>
    </row>
    <row r="134" ht="12.75">
      <c r="O134" s="8"/>
    </row>
    <row r="135" ht="12.75">
      <c r="O135" s="8"/>
    </row>
    <row r="136" spans="15:27" ht="12.75">
      <c r="O136" s="8"/>
      <c r="AA136" s="8"/>
    </row>
    <row r="137" spans="15:27" ht="12.75">
      <c r="O137" s="8"/>
      <c r="AA137" s="8"/>
    </row>
    <row r="138" spans="15:27" ht="12.75">
      <c r="O138" s="8"/>
      <c r="AA138" s="8"/>
    </row>
    <row r="139" spans="15:27" ht="12.75">
      <c r="O139" s="8"/>
      <c r="AA139" s="8"/>
    </row>
    <row r="140" spans="15:27" ht="12.75">
      <c r="O140" s="8"/>
      <c r="AA140" s="8"/>
    </row>
    <row r="141" spans="15:27" ht="12.75">
      <c r="O141" s="8"/>
      <c r="AA141" s="8"/>
    </row>
    <row r="142" spans="15:27" ht="12.75">
      <c r="O142" s="8"/>
      <c r="AA142" s="8"/>
    </row>
    <row r="143" spans="15:27" ht="12.75">
      <c r="O143" s="8"/>
      <c r="AA143" s="8"/>
    </row>
    <row r="144" spans="15:27" ht="12.75">
      <c r="O144" s="8"/>
      <c r="AA144" s="8"/>
    </row>
    <row r="145" spans="15:27" ht="12.75">
      <c r="O145" s="8"/>
      <c r="AA145" s="8"/>
    </row>
    <row r="146" ht="12.75">
      <c r="AA146" s="8"/>
    </row>
    <row r="147" ht="12.75">
      <c r="AA147" s="8"/>
    </row>
    <row r="148" ht="12.75">
      <c r="AA148" s="8"/>
    </row>
    <row r="149" ht="12.75">
      <c r="AA149" s="8"/>
    </row>
    <row r="150" ht="12.75">
      <c r="AA150" s="8"/>
    </row>
    <row r="151" ht="12.75">
      <c r="AA151" s="8"/>
    </row>
    <row r="152" ht="12.75">
      <c r="AA152" s="8"/>
    </row>
    <row r="153" ht="12.75">
      <c r="AA153" s="8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2001-02-08T22:01:23Z</dcterms:created>
  <dcterms:modified xsi:type="dcterms:W3CDTF">2008-12-22T18:59:02Z</dcterms:modified>
  <cp:category/>
  <cp:version/>
  <cp:contentType/>
  <cp:contentStatus/>
</cp:coreProperties>
</file>