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2120" windowHeight="8760" activeTab="0"/>
  </bookViews>
  <sheets>
    <sheet name="RLIS" sheetId="1" r:id="rId1"/>
    <sheet name="All" sheetId="2" r:id="rId2"/>
  </sheets>
  <definedNames>
    <definedName name="_xlnm.Print_Area" localSheetId="1">'All'!$A$1:$AQ$168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<sst xmlns="http://schemas.openxmlformats.org/spreadsheetml/2006/main" count="1950" uniqueCount="392">
  <si>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</si>
  <si>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</si>
  <si>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</si>
  <si>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</si>
  <si>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</si>
  <si>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</si>
  <si>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</si>
  <si>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</si>
  <si>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</si>
  <si>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</si>
  <si>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</si>
  <si>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</si>
  <si>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</si>
  <si>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</si>
  <si>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</si>
  <si>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</si>
  <si>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</si>
  <si>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</si>
  <si>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</si>
  <si>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</si>
  <si>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</si>
  <si>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</si>
  <si>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</si>
  <si>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</si>
  <si>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</si>
  <si>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</si>
  <si>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</si>
  <si>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</si>
  <si>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</si>
  <si>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</si>
  <si>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</si>
  <si>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</si>
  <si>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</si>
  <si>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</si>
  <si>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</si>
  <si>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</si>
  <si>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</si>
  <si>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</si>
  <si>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</si>
  <si>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</si>
  <si>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</si>
  <si>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</si>
  <si>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</si>
  <si>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</si>
  <si>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</si>
  <si>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ALLENSTOWN SCHOOL DISTRICT</t>
  </si>
  <si>
    <t>267 PEMBROKE ST</t>
  </si>
  <si>
    <t>PEMBROKE</t>
  </si>
  <si>
    <t>NO</t>
  </si>
  <si>
    <t>N/A</t>
  </si>
  <si>
    <t>YES</t>
  </si>
  <si>
    <t>ALTON SCHOOL DISTRICT</t>
  </si>
  <si>
    <t>PO BOX 120</t>
  </si>
  <si>
    <t>ALTON</t>
  </si>
  <si>
    <t>AMHERST SCHOOL DISTRICT</t>
  </si>
  <si>
    <t>PO BOX 849</t>
  </si>
  <si>
    <t>AMHERST</t>
  </si>
  <si>
    <t>ANDOVER SCHOOL DISTRICT</t>
  </si>
  <si>
    <t>105 COMMUNITY DRIVE</t>
  </si>
  <si>
    <t>PENACOOK</t>
  </si>
  <si>
    <t>ASHLAND SCHOOL DISTRICT</t>
  </si>
  <si>
    <t>103 MAIN ST  STE #2</t>
  </si>
  <si>
    <t>MEREDITH</t>
  </si>
  <si>
    <t>AUBURN SCHOOL DISTRICT</t>
  </si>
  <si>
    <t>90 FARMER RD</t>
  </si>
  <si>
    <t>HOOKSETT</t>
  </si>
  <si>
    <t>BARNSTEAD SCHOOL DISTRICT</t>
  </si>
  <si>
    <t>175 BARNSTEAD RD    STE 3</t>
  </si>
  <si>
    <t>PITTSFIELD</t>
  </si>
  <si>
    <t>BARRINGTON SCHOOL DISTRICT</t>
  </si>
  <si>
    <t>41 PROVINCE LANE</t>
  </si>
  <si>
    <t>BARRINGTON</t>
  </si>
  <si>
    <t>BARTLETT SCHOOL DISTRICT</t>
  </si>
  <si>
    <t>19 PINE STREET</t>
  </si>
  <si>
    <t>NORTH CONWAY</t>
  </si>
  <si>
    <t>BATH SCHOOL DISTRICT</t>
  </si>
  <si>
    <t>2975 DARTMOUTH COLLEGE HWY</t>
  </si>
  <si>
    <t>NORTH HAVERHILL</t>
  </si>
  <si>
    <t>BEDFORD SCHOOL DISTRICT</t>
  </si>
  <si>
    <t>103 COUNTY ROAD</t>
  </si>
  <si>
    <t>BEDFORD</t>
  </si>
  <si>
    <t>4,8</t>
  </si>
  <si>
    <t>BERLIN SCHOOL DISTRICT</t>
  </si>
  <si>
    <t>183 HILLSIDE AVE</t>
  </si>
  <si>
    <t>BERLIN</t>
  </si>
  <si>
    <t>6,7</t>
  </si>
  <si>
    <t>BETHLEHEM SCHOOL DISTRICT</t>
  </si>
  <si>
    <t>65 MAPLE ST</t>
  </si>
  <si>
    <t>LITTLETON</t>
  </si>
  <si>
    <t>BOW SCHOOL DISTRICT</t>
  </si>
  <si>
    <t>32 WHITE ROCK HILL ROAD</t>
  </si>
  <si>
    <t>BOW</t>
  </si>
  <si>
    <t>BRENTWOOD SCHOOL DISTRICT</t>
  </si>
  <si>
    <t>24 FRONT ST</t>
  </si>
  <si>
    <t>EXETER</t>
  </si>
  <si>
    <t>BROOKLINE SCHOOL DISTRICT</t>
  </si>
  <si>
    <t>POX BOX 1588</t>
  </si>
  <si>
    <t>HOLLIS</t>
  </si>
  <si>
    <t>CAMPTON SCHOOL DISTRICT</t>
  </si>
  <si>
    <t>47 OLD WARD BRIDGE ROAD</t>
  </si>
  <si>
    <t>PLYMOUTH</t>
  </si>
  <si>
    <t>CANDIA SCHOOL DISTRICT</t>
  </si>
  <si>
    <t>CHESTER SCHOOL DISTRICT</t>
  </si>
  <si>
    <t>213 MAIN ST</t>
  </si>
  <si>
    <t>EPPING</t>
  </si>
  <si>
    <t>CHESTERFIELD SCHOOL DISTRICT</t>
  </si>
  <si>
    <t>34 WEST ST</t>
  </si>
  <si>
    <t>KEENE</t>
  </si>
  <si>
    <t>CHICHESTER SCHOOL DISTRICT</t>
  </si>
  <si>
    <t>CLAREMONT SCHOOL DISTRICT</t>
  </si>
  <si>
    <t>165 BROAD ST</t>
  </si>
  <si>
    <t>CLAREMONT</t>
  </si>
  <si>
    <t>COE BROWN ACADEMY SCHOOL DISTRICT</t>
  </si>
  <si>
    <t>RR 1</t>
  </si>
  <si>
    <t>NORTHWOOD</t>
  </si>
  <si>
    <t>-</t>
  </si>
  <si>
    <t>COLEBROOK SCHOOL DISTRICT</t>
  </si>
  <si>
    <t>3 ACADEMY ST</t>
  </si>
  <si>
    <t>COLEBROOK</t>
  </si>
  <si>
    <t>7,N</t>
  </si>
  <si>
    <t>CONCORD SCHOOL DISTRICT</t>
  </si>
  <si>
    <t>16 RUMFORD ST</t>
  </si>
  <si>
    <t>CONCORD</t>
  </si>
  <si>
    <t>CONTOOCOOK VALLEY SCHOOL DISTRICT</t>
  </si>
  <si>
    <t>106 HANCOCK RD</t>
  </si>
  <si>
    <t>PETERBOROUGH</t>
  </si>
  <si>
    <t>3,7,8</t>
  </si>
  <si>
    <t>CONWAY SCHOOL DISTRICT</t>
  </si>
  <si>
    <t>CORNISH SCHOOL DISTRICT</t>
  </si>
  <si>
    <t>CROYDON SCHOOL DISTRICT</t>
  </si>
  <si>
    <t>17 DEPOT ST</t>
  </si>
  <si>
    <t>NEWPORT</t>
  </si>
  <si>
    <t>DEERFIELD SCHOOL DISTRICT</t>
  </si>
  <si>
    <t>DERRY SCHOOL DISTRICT</t>
  </si>
  <si>
    <t>18 SOUTH MAIN ST</t>
  </si>
  <si>
    <t>DERRY</t>
  </si>
  <si>
    <t>DOVER SCHOOL DISTRICT</t>
  </si>
  <si>
    <t>288 CENTRAL AVE</t>
  </si>
  <si>
    <t>DOVER</t>
  </si>
  <si>
    <t>DRESDEN SCHOOL DISTRICT</t>
  </si>
  <si>
    <t>45 LYME ROAD</t>
  </si>
  <si>
    <t>HANOVER</t>
  </si>
  <si>
    <t>DUNBARTON SCHOOL DISTRICT</t>
  </si>
  <si>
    <t>11 SCHOOL ST</t>
  </si>
  <si>
    <t>GOFFSTOWN</t>
  </si>
  <si>
    <t>EAST KINGSTON SCHOOL DISTRICT</t>
  </si>
  <si>
    <t>EPPING SCHOOL DISTRICT</t>
  </si>
  <si>
    <t>EPSOM SCHOOL DISTRICT</t>
  </si>
  <si>
    <t>ERROL SCHOOL DISTRICT</t>
  </si>
  <si>
    <t>123 MAIN ST</t>
  </si>
  <si>
    <t>GORHAM</t>
  </si>
  <si>
    <t>EXETER REGION COOPERATIVE SCHOOL DISTRICT</t>
  </si>
  <si>
    <t>3,4</t>
  </si>
  <si>
    <t>EXETER SCHOOL DISTRICT</t>
  </si>
  <si>
    <t>FALL MOUNTAIN REGIONAL SCHOOL DISTRICT</t>
  </si>
  <si>
    <t>PO BOX 600</t>
  </si>
  <si>
    <t>CHARLESTOWN</t>
  </si>
  <si>
    <t>FARMINGTON SCHOOL DISTRICT</t>
  </si>
  <si>
    <t>41 SOUTH MAIN ST</t>
  </si>
  <si>
    <t>FARMINGTON</t>
  </si>
  <si>
    <t>8,N</t>
  </si>
  <si>
    <t>FRANKLIN SCHOOL DISTRICT</t>
  </si>
  <si>
    <t>119 CENTRAL ST</t>
  </si>
  <si>
    <t>FRANKLIN</t>
  </si>
  <si>
    <t>6,N</t>
  </si>
  <si>
    <t>FREEDOM SCHOOL DISTRICT</t>
  </si>
  <si>
    <t>HC 62, BOX 71B</t>
  </si>
  <si>
    <t>SILVER LAKE</t>
  </si>
  <si>
    <t>FREMONT SCHOOL DISTRICT</t>
  </si>
  <si>
    <t>GILFORD SCHOOL DISTRICT</t>
  </si>
  <si>
    <t>47 CHERRY VALLEY ROAD</t>
  </si>
  <si>
    <t>GILFORD</t>
  </si>
  <si>
    <t>GILMANTON SCHOOL DISTRICT</t>
  </si>
  <si>
    <t>PO BOX 309</t>
  </si>
  <si>
    <t>GILMANTON</t>
  </si>
  <si>
    <t>GOFFSTOWN SCHOOL DISTRICT</t>
  </si>
  <si>
    <t>GORHAM SCHOOL DISTRICT</t>
  </si>
  <si>
    <t>GOSHEN-LEMPSTER COOP SCHOOL DISTRICT</t>
  </si>
  <si>
    <t>29 SCHOOL ROAD</t>
  </si>
  <si>
    <t>LEMPSTER</t>
  </si>
  <si>
    <t>GOVERNOR WENTWORTH REG SCHOOL DISTRICT</t>
  </si>
  <si>
    <t>PO BOX 190</t>
  </si>
  <si>
    <t>WOLFEBORO FALLS</t>
  </si>
  <si>
    <t>7,8</t>
  </si>
  <si>
    <t>GRANTHAM SCHOOL DISTRICT</t>
  </si>
  <si>
    <t>PO BOX 287</t>
  </si>
  <si>
    <t>GRANTHAM</t>
  </si>
  <si>
    <t>GREENLAND SCHOOL DISTRICT</t>
  </si>
  <si>
    <t>48 POST ROAD</t>
  </si>
  <si>
    <t>GREENLAND</t>
  </si>
  <si>
    <t>HAMPSTEAD SCHOOL DISTRICT</t>
  </si>
  <si>
    <t>30 GREENOUGH RD</t>
  </si>
  <si>
    <t>PLAISTOW</t>
  </si>
  <si>
    <t>HAMPTON FALLS SCHOOL DISTRICT</t>
  </si>
  <si>
    <t>2 ALUMNI DR</t>
  </si>
  <si>
    <t>HAMPTON</t>
  </si>
  <si>
    <t>HAMPTON SCHOOL DISTRICT</t>
  </si>
  <si>
    <t>HANOVER SCHOOL DISTRICT</t>
  </si>
  <si>
    <t>HARRISVILLE SCHOOL DISTRICT</t>
  </si>
  <si>
    <t>HAVERHILL COOPERATIVE SCHOOL DISTRICT</t>
  </si>
  <si>
    <t>HENNIKER SCHOOL DISTRICT</t>
  </si>
  <si>
    <t>PO BOX 2417</t>
  </si>
  <si>
    <t>HENNIKER</t>
  </si>
  <si>
    <t>HILL SCHOOL DISTRICT</t>
  </si>
  <si>
    <t>HILLSBORO DEERING COOPERATIVE SCHOOL DISTRICT</t>
  </si>
  <si>
    <t>PO BOX 2190</t>
  </si>
  <si>
    <t>HILLSBORO</t>
  </si>
  <si>
    <t>HINSDALE SCHOOL DISTRICT</t>
  </si>
  <si>
    <t>600 OLD HOMESTEAD HWY</t>
  </si>
  <si>
    <t>EAST SWANZEY</t>
  </si>
  <si>
    <t>HOLDERNESS SCHOOL DISTRICT</t>
  </si>
  <si>
    <t>HOLLIS SCHOOL DISTRICT</t>
  </si>
  <si>
    <t>HOLLIS/BROOKLINE COOP SCHOOL DISTRICT</t>
  </si>
  <si>
    <t>HOOKSETT SCHOOL DISTRICT</t>
  </si>
  <si>
    <t>HOPKINTON SCHOOL DISTRICT</t>
  </si>
  <si>
    <t>204 MAPLE ST</t>
  </si>
  <si>
    <t>CONTOOCOOK</t>
  </si>
  <si>
    <t>HUDSON SCHOOL DISTRICT</t>
  </si>
  <si>
    <t>20 LIBRARY ST</t>
  </si>
  <si>
    <t>HUDSON</t>
  </si>
  <si>
    <t>INTER-LAKES SCHOOL DISTRICT</t>
  </si>
  <si>
    <t>JACKSON SCHOOL DISTRICT</t>
  </si>
  <si>
    <t>JAFFREY-RINDGE COOP SCHOOL DISTRICT</t>
  </si>
  <si>
    <t>10 MAIN ST</t>
  </si>
  <si>
    <t>JAFFREY</t>
  </si>
  <si>
    <t>JOHN STARK REGIONAL SCHOOL DISTRICT</t>
  </si>
  <si>
    <t>KEARSARGE REGIONAL SCHOOL DISTRICT</t>
  </si>
  <si>
    <t>190 MAIN ST</t>
  </si>
  <si>
    <t>NEW LONDON</t>
  </si>
  <si>
    <t>KEENE SCHOOL DISTRICT</t>
  </si>
  <si>
    <t>KENSINGTON SCHOOL DISTRICT</t>
  </si>
  <si>
    <t>LACONIA SCHOOL DISTRICT</t>
  </si>
  <si>
    <t>LACONIA</t>
  </si>
  <si>
    <t>LAFAYETTE REGIONAL SCHOOL DISTRICT</t>
  </si>
  <si>
    <t>LANDAFF SCHOOL DISTRICT</t>
  </si>
  <si>
    <t>LEBANON SCHOOL DISTRICT</t>
  </si>
  <si>
    <t>PO BOX 488</t>
  </si>
  <si>
    <t>LEBANON</t>
  </si>
  <si>
    <t>LINCOLN-WOODSTOCK SCHOOL DISTRICT</t>
  </si>
  <si>
    <t>PO BOX 846</t>
  </si>
  <si>
    <t>LINCOLN</t>
  </si>
  <si>
    <t>LISBON REGIONAL SCHOOL DISTRICT</t>
  </si>
  <si>
    <t>LITCHFIELD SCHOOL DISTRICT</t>
  </si>
  <si>
    <t>LITTLETON SCHOOL DISTRICT</t>
  </si>
  <si>
    <t>LONDONDERRY SCHOOL DISTRICT</t>
  </si>
  <si>
    <t>268 MAMMOTH ROAD</t>
  </si>
  <si>
    <t>LONDONDERRY</t>
  </si>
  <si>
    <t>3,8</t>
  </si>
  <si>
    <t>LYME SCHOOL DISTRICT</t>
  </si>
  <si>
    <t>PO BOX 117</t>
  </si>
  <si>
    <t>LYME</t>
  </si>
  <si>
    <t>LYNDEBOROUGH SCHOOL DISTRICT</t>
  </si>
  <si>
    <t>659 TURNPIKE RD STE 120</t>
  </si>
  <si>
    <t>NEW IPSWICH</t>
  </si>
  <si>
    <t>MADISON SCHOOL DISTRICT</t>
  </si>
  <si>
    <t>MANCHESTER SCHOOL DISTRICT</t>
  </si>
  <si>
    <t>196 BRIDGE ST</t>
  </si>
  <si>
    <t>MANCHESTER</t>
  </si>
  <si>
    <t>MARLBOROUGH SCHOOL DISTRICT</t>
  </si>
  <si>
    <t>MARLOW SCHOOL DISTRICT</t>
  </si>
  <si>
    <t>MASCENIC REGIONAL SCHOOL DISTRICT</t>
  </si>
  <si>
    <t>MASCOMA VALLEY REG SCHOOL DISTRICT</t>
  </si>
  <si>
    <t>PO BOX 789</t>
  </si>
  <si>
    <t>ENFIELD</t>
  </si>
  <si>
    <t>MERRIMACK SCHOOL DISTRICT</t>
  </si>
  <si>
    <t>36 MCELWAIN ST</t>
  </si>
  <si>
    <t>MERRIMACK</t>
  </si>
  <si>
    <t>MERRIMACK VALLEY SCHOOL DISTRICT</t>
  </si>
  <si>
    <t>5,7</t>
  </si>
  <si>
    <t>MILAN SCHOOL DISTRICT</t>
  </si>
  <si>
    <t>MILFORD SCHOOL DISTRICT</t>
  </si>
  <si>
    <t>100 WEST ST</t>
  </si>
  <si>
    <t>MILFORD</t>
  </si>
  <si>
    <t>MILTON SCHOOL DISTRICT</t>
  </si>
  <si>
    <t>39 MAIN ST</t>
  </si>
  <si>
    <t>UNION</t>
  </si>
  <si>
    <t>MONADNOCK REGIONAL SCHOOL DISTRICT</t>
  </si>
  <si>
    <t>MONROE SCHOOL DISTRICT</t>
  </si>
  <si>
    <t>PO BOX 130</t>
  </si>
  <si>
    <t>MONROE</t>
  </si>
  <si>
    <t>MONT VERNON SCHOOL DISTRICT</t>
  </si>
  <si>
    <t>MOULTONBOROUGH SCHOOL DISTRICT</t>
  </si>
  <si>
    <t>PO BOX 419</t>
  </si>
  <si>
    <t>MOULTONBOROUGH</t>
  </si>
  <si>
    <t>NASHUA SCHOOL DISTRICT</t>
  </si>
  <si>
    <t>PO BOX 687</t>
  </si>
  <si>
    <t>NASHUA</t>
  </si>
  <si>
    <t>2,4</t>
  </si>
  <si>
    <t>NELSON SCHOOL DISTRICT</t>
  </si>
  <si>
    <t>NEW BOSTON SCHOOL DISTRICT</t>
  </si>
  <si>
    <t>NEW CASTLE SCHOOL DISTRICT</t>
  </si>
  <si>
    <t>NEWFIELDS SCHOOL DISTRICT</t>
  </si>
  <si>
    <t>NEWFOUND AREA SCHOOL DISTRICT</t>
  </si>
  <si>
    <t>20 N MAIN ST</t>
  </si>
  <si>
    <t>BRISTOL</t>
  </si>
  <si>
    <t>NEWINGTON SCHOOL DISTRICT</t>
  </si>
  <si>
    <t>NEWMARKET SCHOOL DISTRICT</t>
  </si>
  <si>
    <t>186A MAIN ST</t>
  </si>
  <si>
    <t>NEWMARKET</t>
  </si>
  <si>
    <t>NEWPORT SCHOOL DISTRICT</t>
  </si>
  <si>
    <t>NORTH HAMPTON SCHOOL DISTRICT</t>
  </si>
  <si>
    <t>NORTHUMBERLAND SCHOOL DISTRICT</t>
  </si>
  <si>
    <t>8 PREBLE ST</t>
  </si>
  <si>
    <t>GROVETON</t>
  </si>
  <si>
    <t>NORTHWOOD SCHOOL DISTRICT</t>
  </si>
  <si>
    <t>569 FIRST NH TNPKE</t>
  </si>
  <si>
    <t>NORTWOOD</t>
  </si>
  <si>
    <t>NOTTINGHAM SCHOOL DISTRICT</t>
  </si>
  <si>
    <t>OYSTER RIVER COOP SCHOOL DISTRICT</t>
  </si>
  <si>
    <t>36 COE DR</t>
  </si>
  <si>
    <t>DURHAM</t>
  </si>
  <si>
    <t>PELHAM SCHOOL DISTRICT</t>
  </si>
  <si>
    <t>P O BOX 510</t>
  </si>
  <si>
    <t>WINDHAM</t>
  </si>
  <si>
    <t>3,N</t>
  </si>
  <si>
    <t>PEMBROKE SCHOOL DISTRICT</t>
  </si>
  <si>
    <t>PEMI-BAKER REGIONAL SCHOOL DISTRICT</t>
  </si>
  <si>
    <t>PIERMONT SCHOOL DISTRICT</t>
  </si>
  <si>
    <t>PINKERTON ACADEMY SCHOOL DISTRICT</t>
  </si>
  <si>
    <t>5 PINKERTON ST</t>
  </si>
  <si>
    <t>PITTSBURG SCHOOL DISTRICT</t>
  </si>
  <si>
    <t>PITTSFIELD SCHOOL DISTRICT</t>
  </si>
  <si>
    <t>PLAINFIELD SCHOOL DISTRICT</t>
  </si>
  <si>
    <t>92 BONNER RD</t>
  </si>
  <si>
    <t>MERIDEN</t>
  </si>
  <si>
    <t>PLYMOUTH SCHOOL DISTRICT</t>
  </si>
  <si>
    <t>PORTSMOUTH SCHOOL DISTRICT</t>
  </si>
  <si>
    <t>50 CLOUGH DR</t>
  </si>
  <si>
    <t>PORTSMOUTH</t>
  </si>
  <si>
    <t>PROFILE SCHOOL DISTRICT</t>
  </si>
  <si>
    <t>RAYMOND SCHOOL DISTRICT</t>
  </si>
  <si>
    <t>43 HARRIMAN HILL ROAD</t>
  </si>
  <si>
    <t>RAYMOND</t>
  </si>
  <si>
    <t>3,4,8</t>
  </si>
  <si>
    <t>ROCHESTER SCHOOL DISTRICT</t>
  </si>
  <si>
    <t>150 WAKEFIELD ST, STE 8</t>
  </si>
  <si>
    <t>ROCHESTER</t>
  </si>
  <si>
    <t>ROLLINSFORD SCHOOL DISTRICT</t>
  </si>
  <si>
    <t>51 WEST HIGH ST</t>
  </si>
  <si>
    <t>SOMERSWORTH</t>
  </si>
  <si>
    <t>RUMNEY SCHOOL DISTRICT</t>
  </si>
  <si>
    <t>RYE SCHOOL DISTRICT</t>
  </si>
  <si>
    <t>SALEM SCHOOL DISTRICT</t>
  </si>
  <si>
    <t>38 GEREMONTY DR</t>
  </si>
  <si>
    <t>SALEM</t>
  </si>
  <si>
    <t>SANBORN REGIONAL SCHOOL DISTRICT</t>
  </si>
  <si>
    <t>178 MAIN ST</t>
  </si>
  <si>
    <t>KINGSTON</t>
  </si>
  <si>
    <t>SEABROOK SCHOOL DISTRICT</t>
  </si>
  <si>
    <t>SHAKER REGIONAL SCHOOL DISTRICT</t>
  </si>
  <si>
    <t>58 SCHOOL ST</t>
  </si>
  <si>
    <t>BELMONT</t>
  </si>
  <si>
    <t>SOMERSWORTH SCHOOL DISTRICT</t>
  </si>
  <si>
    <t>SOUHEGAN COOPERATIVE SCHOOL DISTRICT</t>
  </si>
  <si>
    <t>SOUTH HAMPTON SCHOOL DISTRICT</t>
  </si>
  <si>
    <t>STARK SCHOOL DISTRICT</t>
  </si>
  <si>
    <t>STEWARTSTOWN SCHOOL DISTRICT</t>
  </si>
  <si>
    <t>STODDARD SCHOOL DISTRICT</t>
  </si>
  <si>
    <t>STRAFFORD SCHOOL DISTRICT</t>
  </si>
  <si>
    <t>STRATFORD SCHOOL DISTRICT</t>
  </si>
  <si>
    <t>STRATHAM SCHOOL DISTRICT</t>
  </si>
  <si>
    <t>SUNAPEE SCHOOL DISTRICT</t>
  </si>
  <si>
    <t>TAMWORTH SCHOOL DISTRICT</t>
  </si>
  <si>
    <t>THORNTON SCHOOL DISTRICT</t>
  </si>
  <si>
    <t>TIMBERLANE REGIONAL SCHOOL DISTRICT</t>
  </si>
  <si>
    <t>UNITY SCHOOL DISTRICT</t>
  </si>
  <si>
    <t>WAKEFIELD SCHOOL DISTRICT</t>
  </si>
  <si>
    <t>WARREN SCHOOL DISTRICT</t>
  </si>
  <si>
    <t>WASHINGTON SCHOOL DISTRICT</t>
  </si>
  <si>
    <t>WATERVILLE VALLEY SCHOOL DISTRICT</t>
  </si>
  <si>
    <t>WEARE SCHOOL DISTRICT</t>
  </si>
  <si>
    <t>WENTWORTH SCHOOL DISTRICT</t>
  </si>
  <si>
    <t>WESTMORELAND SCHOOL DISTRICT</t>
  </si>
  <si>
    <t>WHITE MOUNTAIN REGIONAL SCHOOL DISTRICT</t>
  </si>
  <si>
    <t>16 HIGHLAND ST</t>
  </si>
  <si>
    <t>WHITEFIELD</t>
  </si>
  <si>
    <t>WILTON SCHOOL DISTRICT</t>
  </si>
  <si>
    <t>WILTON-LYNDEBORO SCHOOL DISTRICT</t>
  </si>
  <si>
    <t>WINCHESTER SCHOOL DISTRICT</t>
  </si>
  <si>
    <t>WINDHAM SCHOOL DISTRICT</t>
  </si>
  <si>
    <t>WINNACUNNET COOP SCHOOL DISTRICT</t>
  </si>
  <si>
    <t>WINNISQUAM REGIONAL SCHOOL DISTRICT</t>
  </si>
  <si>
    <t>48 ZION HILL ROAD</t>
  </si>
  <si>
    <t>NORTHFIELD</t>
  </si>
  <si>
    <t>New Hampshire School Districts</t>
  </si>
  <si>
    <t>M</t>
  </si>
  <si>
    <t>Alternate Poverty Data Provided by State</t>
  </si>
  <si>
    <t>According to alternate date, does LEA meet low-income poverty requirement? (YES/NO)</t>
  </si>
  <si>
    <t>12A</t>
  </si>
  <si>
    <t>13A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</si>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</sst>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3" borderId="2" xfId="0" applyFont="1" applyFill="1" applyBorder="1" applyAlignment="1" applyProtection="1">
      <alignment horizontal="left" textRotation="75" wrapText="1"/>
      <protection locked="0"/>
    </xf>
    <xf numFmtId="0" fontId="1" fillId="4" borderId="2" xfId="0" applyFont="1" applyFill="1" applyBorder="1" applyAlignment="1" applyProtection="1">
      <alignment horizontal="left" textRotation="75" wrapText="1"/>
      <protection locked="0"/>
    </xf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5" borderId="3" xfId="0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6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>
      <alignment/>
    </xf>
    <xf numFmtId="166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right"/>
      <protection locked="0"/>
    </xf>
    <xf numFmtId="2" fontId="0" fillId="0" borderId="14" xfId="0" applyNumberFormat="1" applyFill="1" applyBorder="1" applyAlignment="1" applyProtection="1" quotePrefix="1">
      <alignment horizontal="right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6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2" fontId="0" fillId="0" borderId="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>
      <alignment horizontal="right"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 applyProtection="1">
      <alignment horizontal="left" textRotation="75" wrapText="1"/>
      <protection/>
    </xf>
    <xf numFmtId="0" fontId="1" fillId="5" borderId="2" xfId="0" applyFont="1" applyFill="1" applyBorder="1" applyAlignment="1" applyProtection="1">
      <alignment horizontal="left" textRotation="75" wrapText="1"/>
      <protection/>
    </xf>
    <xf numFmtId="0" fontId="1" fillId="5" borderId="3" xfId="0" applyFont="1" applyFill="1" applyBorder="1" applyAlignment="1">
      <alignment horizontal="center"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 quotePrefix="1">
      <alignment horizontal="center"/>
      <protection locked="0"/>
    </xf>
    <xf numFmtId="0" fontId="0" fillId="2" borderId="15" xfId="0" applyFill="1" applyBorder="1" applyAlignment="1">
      <alignment horizontal="right"/>
    </xf>
    <xf numFmtId="4" fontId="0" fillId="0" borderId="15" xfId="0" applyNumberFormat="1" applyFill="1" applyBorder="1" applyAlignment="1" applyProtection="1">
      <alignment/>
      <protection locked="0"/>
    </xf>
    <xf numFmtId="4" fontId="0" fillId="0" borderId="15" xfId="0" applyNumberFormat="1" applyFill="1" applyBorder="1" applyAlignment="1" applyProtection="1" quotePrefix="1">
      <alignment/>
      <protection locked="0"/>
    </xf>
    <xf numFmtId="0" fontId="0" fillId="2" borderId="14" xfId="0" applyFill="1" applyBorder="1" applyAlignment="1">
      <alignment horizontal="right"/>
    </xf>
    <xf numFmtId="0" fontId="0" fillId="0" borderId="16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left" textRotation="75" wrapText="1"/>
    </xf>
    <xf numFmtId="0" fontId="1" fillId="3" borderId="18" xfId="0" applyFont="1" applyFill="1" applyBorder="1" applyAlignment="1" applyProtection="1">
      <alignment horizontal="left" textRotation="75" wrapText="1"/>
      <protection/>
    </xf>
    <xf numFmtId="14" fontId="1" fillId="3" borderId="17" xfId="0" applyNumberFormat="1" applyFont="1" applyFill="1" applyBorder="1" applyAlignment="1" applyProtection="1">
      <alignment horizontal="left" textRotation="75" wrapText="1"/>
      <protection/>
    </xf>
    <xf numFmtId="0" fontId="1" fillId="0" borderId="19" xfId="0" applyFont="1" applyFill="1" applyBorder="1" applyAlignment="1" applyProtection="1">
      <alignment horizontal="left" textRotation="75" wrapText="1"/>
      <protection/>
    </xf>
    <xf numFmtId="0" fontId="1" fillId="0" borderId="20" xfId="0" applyFont="1" applyFill="1" applyBorder="1" applyAlignment="1" applyProtection="1">
      <alignment horizontal="left" textRotation="75" wrapText="1"/>
      <protection/>
    </xf>
    <xf numFmtId="0" fontId="1" fillId="0" borderId="17" xfId="0" applyFont="1" applyFill="1" applyBorder="1" applyAlignment="1" applyProtection="1">
      <alignment horizontal="left" textRotation="75" wrapText="1"/>
      <protection/>
    </xf>
    <xf numFmtId="0" fontId="1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21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1" fillId="0" borderId="1" xfId="0" applyFont="1" applyFill="1" applyBorder="1" applyAlignment="1">
      <alignment horizontal="left" textRotation="75" wrapText="1"/>
    </xf>
    <xf numFmtId="0" fontId="1" fillId="4" borderId="1" xfId="0" applyFont="1" applyFill="1" applyBorder="1" applyAlignment="1">
      <alignment horizontal="left" textRotation="75" wrapText="1"/>
    </xf>
    <xf numFmtId="3" fontId="0" fillId="0" borderId="0" xfId="0" applyNumberFormat="1" applyFont="1" applyFill="1" applyBorder="1" applyAlignment="1">
      <alignment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7" xfId="0" applyNumberFormat="1" applyFont="1" applyFill="1" applyBorder="1" applyAlignment="1" applyProtection="1">
      <alignment/>
      <protection locked="0"/>
    </xf>
    <xf numFmtId="3" fontId="4" fillId="0" borderId="9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 quotePrefix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>
      <alignment horizontal="left" textRotation="75" wrapText="1"/>
    </xf>
    <xf numFmtId="0" fontId="0" fillId="0" borderId="7" xfId="0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5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61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39" customWidth="1"/>
    <col min="2" max="2" width="6.8515625" style="40" bestFit="1" customWidth="1"/>
    <col min="3" max="3" width="47.28125" style="34" bestFit="1" customWidth="1"/>
    <col min="4" max="4" width="32.00390625" style="34" bestFit="1" customWidth="1"/>
    <col min="5" max="5" width="19.7109375" style="34" bestFit="1" customWidth="1"/>
    <col min="6" max="6" width="6.8515625" style="34" customWidth="1"/>
    <col min="7" max="7" width="7.421875" style="37" bestFit="1" customWidth="1"/>
    <col min="8" max="8" width="11.7109375" style="34" bestFit="1" customWidth="1"/>
    <col min="9" max="9" width="4.140625" style="90" bestFit="1" customWidth="1"/>
    <col min="10" max="11" width="7.00390625" style="91" hidden="1" customWidth="1"/>
    <col min="12" max="12" width="8.140625" style="92" bestFit="1" customWidth="1"/>
    <col min="13" max="14" width="7.00390625" style="91" hidden="1" customWidth="1"/>
    <col min="15" max="17" width="7.00390625" style="91" bestFit="1" customWidth="1"/>
    <col min="18" max="18" width="9.421875" style="91" bestFit="1" customWidth="1"/>
    <col min="19" max="19" width="7.00390625" style="91" bestFit="1" customWidth="1"/>
    <col min="20" max="20" width="7.00390625" style="79" hidden="1" customWidth="1"/>
    <col min="21" max="21" width="7.57421875" style="79" hidden="1" customWidth="1"/>
    <col min="22" max="23" width="7.00390625" style="79" hidden="1" customWidth="1"/>
    <col min="24" max="24" width="6.57421875" style="91" hidden="1" customWidth="1"/>
    <col min="25" max="29" width="4.140625" style="91" hidden="1" customWidth="1"/>
    <col min="30" max="32" width="7.00390625" style="91" hidden="1" customWidth="1"/>
    <col min="33" max="33" width="9.421875" style="91" hidden="1" customWidth="1"/>
    <col min="34" max="35" width="4.140625" style="91" hidden="1" customWidth="1"/>
    <col min="36" max="36" width="5.28125" style="91" hidden="1" customWidth="1"/>
    <col min="37" max="37" width="5.140625" style="91" bestFit="1" customWidth="1"/>
    <col min="38" max="39" width="4.140625" style="91" hidden="1" customWidth="1"/>
    <col min="40" max="40" width="7.421875" style="91" hidden="1" customWidth="1"/>
    <col min="41" max="41" width="9.140625" style="91" customWidth="1"/>
    <col min="42" max="16384" width="9.140625" style="34" customWidth="1"/>
  </cols>
  <sheetData>
    <row r="1" spans="1:20" ht="12.75" customHeight="1">
      <c r="A1" s="99" t="s">
        <v>390</v>
      </c>
      <c r="B1" s="100"/>
      <c r="G1" s="101"/>
      <c r="I1" s="102"/>
      <c r="K1" s="103"/>
      <c r="L1" s="103"/>
      <c r="M1" s="103"/>
      <c r="N1" s="104"/>
      <c r="Q1" s="104"/>
      <c r="R1" s="103"/>
      <c r="S1" s="103"/>
      <c r="T1" s="103"/>
    </row>
    <row r="2" spans="1:251" ht="33.75" customHeight="1">
      <c r="A2" s="106" t="s">
        <v>391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41" ht="15.75">
      <c r="A3" s="105" t="s">
        <v>384</v>
      </c>
      <c r="I3" s="43"/>
      <c r="J3" s="34"/>
      <c r="K3" s="34"/>
      <c r="L3" s="34"/>
      <c r="M3" s="35"/>
      <c r="N3" s="34"/>
      <c r="O3" s="34"/>
      <c r="P3" s="34"/>
      <c r="Q3" s="34"/>
      <c r="R3" s="34"/>
      <c r="S3" s="34"/>
      <c r="T3" s="34"/>
      <c r="U3" s="34"/>
      <c r="V3" s="34"/>
      <c r="W3" s="36"/>
      <c r="X3" s="79"/>
      <c r="Y3" s="79"/>
      <c r="Z3" s="79"/>
      <c r="AA3" s="7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4" t="s">
        <v>7</v>
      </c>
      <c r="H4" s="45" t="s">
        <v>8</v>
      </c>
      <c r="I4" s="60" t="s">
        <v>9</v>
      </c>
      <c r="J4" s="48" t="s">
        <v>10</v>
      </c>
      <c r="K4" s="61" t="s">
        <v>12</v>
      </c>
      <c r="L4" s="62" t="s">
        <v>13</v>
      </c>
      <c r="M4" s="61" t="s">
        <v>14</v>
      </c>
      <c r="N4" s="63" t="s">
        <v>15</v>
      </c>
      <c r="O4" s="78" t="s">
        <v>16</v>
      </c>
      <c r="P4" s="96" t="s">
        <v>17</v>
      </c>
      <c r="Q4" s="77" t="s">
        <v>386</v>
      </c>
      <c r="R4" s="97" t="s">
        <v>387</v>
      </c>
      <c r="S4" s="50" t="s">
        <v>18</v>
      </c>
      <c r="T4" s="64" t="s">
        <v>20</v>
      </c>
      <c r="U4" s="65" t="s">
        <v>21</v>
      </c>
      <c r="V4" s="49" t="s">
        <v>22</v>
      </c>
      <c r="W4" s="49" t="s">
        <v>23</v>
      </c>
      <c r="X4" s="66" t="s">
        <v>24</v>
      </c>
      <c r="Y4" s="4" t="s">
        <v>25</v>
      </c>
      <c r="Z4" s="5" t="s">
        <v>26</v>
      </c>
      <c r="AA4" s="5" t="s">
        <v>27</v>
      </c>
      <c r="AB4" s="5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5" t="s">
        <v>34</v>
      </c>
      <c r="AI4" s="5" t="s">
        <v>35</v>
      </c>
      <c r="AJ4" s="5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34"/>
    </row>
    <row r="5" spans="1:41" ht="12" customHeight="1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71"/>
      <c r="I5" s="72">
        <v>6</v>
      </c>
      <c r="J5" s="9">
        <v>7</v>
      </c>
      <c r="K5" s="13">
        <v>8</v>
      </c>
      <c r="L5" s="11">
        <v>9</v>
      </c>
      <c r="M5" s="13">
        <v>10</v>
      </c>
      <c r="N5" s="73">
        <v>11</v>
      </c>
      <c r="O5" s="14">
        <v>12</v>
      </c>
      <c r="P5" s="14">
        <v>13</v>
      </c>
      <c r="Q5" s="12" t="s">
        <v>388</v>
      </c>
      <c r="R5" s="12" t="s">
        <v>389</v>
      </c>
      <c r="S5" s="15">
        <v>14</v>
      </c>
      <c r="T5" s="74">
        <v>15</v>
      </c>
      <c r="U5" s="11">
        <v>16</v>
      </c>
      <c r="V5" s="12">
        <v>17</v>
      </c>
      <c r="W5" s="12">
        <v>18</v>
      </c>
      <c r="X5" s="13">
        <v>19</v>
      </c>
      <c r="Y5" s="17"/>
      <c r="Z5" s="9"/>
      <c r="AA5" s="9"/>
      <c r="AB5" s="9"/>
      <c r="AC5" s="9">
        <v>20</v>
      </c>
      <c r="AD5" s="18" t="s">
        <v>41</v>
      </c>
      <c r="AE5" s="9" t="s">
        <v>42</v>
      </c>
      <c r="AF5" s="9" t="s">
        <v>43</v>
      </c>
      <c r="AG5" s="18" t="s">
        <v>44</v>
      </c>
      <c r="AH5" s="18"/>
      <c r="AI5" s="18"/>
      <c r="AJ5" s="18"/>
      <c r="AK5" s="9">
        <v>21</v>
      </c>
      <c r="AL5" s="9" t="s">
        <v>41</v>
      </c>
      <c r="AM5" s="9" t="s">
        <v>42</v>
      </c>
      <c r="AN5" s="9" t="s">
        <v>43</v>
      </c>
      <c r="AO5" s="34"/>
    </row>
    <row r="6" spans="1:41" ht="12.75">
      <c r="A6" s="19">
        <v>3301380</v>
      </c>
      <c r="B6" s="19">
        <v>9</v>
      </c>
      <c r="C6" s="19" t="s">
        <v>45</v>
      </c>
      <c r="D6" s="19" t="s">
        <v>46</v>
      </c>
      <c r="E6" s="19" t="s">
        <v>47</v>
      </c>
      <c r="F6" s="19">
        <v>3275</v>
      </c>
      <c r="G6" s="20">
        <v>1343</v>
      </c>
      <c r="H6" s="23">
        <v>6034855188</v>
      </c>
      <c r="I6" s="67">
        <v>6</v>
      </c>
      <c r="J6" s="22" t="s">
        <v>48</v>
      </c>
      <c r="K6" s="24" t="s">
        <v>48</v>
      </c>
      <c r="L6" s="68">
        <v>541.8</v>
      </c>
      <c r="M6" s="24" t="s">
        <v>49</v>
      </c>
      <c r="N6" s="69" t="s">
        <v>48</v>
      </c>
      <c r="O6" s="75">
        <v>3.7661050545094152</v>
      </c>
      <c r="P6" s="22" t="str">
        <f>IF(ISNUMBER(O6),IF(O6&gt;=20,"YES","NO"),"M")</f>
        <v>NO</v>
      </c>
      <c r="Q6" s="25">
        <v>23.3</v>
      </c>
      <c r="R6" s="98" t="str">
        <f>IF(ISNUMBER(Q6),IF(Q6&gt;=20,"YES","NO"),"M")</f>
        <v>YES</v>
      </c>
      <c r="S6" s="22" t="s">
        <v>50</v>
      </c>
      <c r="T6" s="70" t="s">
        <v>50</v>
      </c>
      <c r="U6" s="80">
        <v>45044.05</v>
      </c>
      <c r="V6" s="81">
        <v>5789.95</v>
      </c>
      <c r="W6" s="81">
        <v>5515.95</v>
      </c>
      <c r="X6" s="82">
        <v>4854.01</v>
      </c>
      <c r="Y6" s="47">
        <f aca="true" t="shared" si="0" ref="Y6:Y23">IF(OR(J6="YES",K6="YES"),1,0)</f>
        <v>0</v>
      </c>
      <c r="Z6" s="21">
        <f>IF(OR(AND(ISNUMBER(L6),AND(L6&gt;0,L6&lt;600)),AND(L6&gt;0,M6="YES")),1,0)</f>
        <v>1</v>
      </c>
      <c r="AA6" s="21">
        <f aca="true" t="shared" si="1" ref="AA6:AA23">IF(AND(OR(J6="YES",K6="YES"),(Y6=0)),"Trouble",0)</f>
        <v>0</v>
      </c>
      <c r="AB6" s="21">
        <f aca="true" t="shared" si="2" ref="AB6:AB23">IF(AND(OR(AND(ISNUMBER(L6),AND(L6&gt;0,L6&lt;600)),AND(L6&gt;0,M6="YES")),(Z6=0)),"Trouble",0)</f>
        <v>0</v>
      </c>
      <c r="AC6" s="22" t="str">
        <f>IF(AND(Y6=1,Z6=1),"SRSA","-")</f>
        <v>-</v>
      </c>
      <c r="AD6" s="21">
        <f aca="true" t="shared" si="3" ref="AD6:AD23">IF(AND(AC6="-",N6="YES"),"Trouble",0)</f>
        <v>0</v>
      </c>
      <c r="AE6" s="21">
        <f aca="true" t="shared" si="4" ref="AE6:AE23">IF(AND(AND(J6="NO",K6&lt;&gt;"YES"),(N6="YES")),"Trouble",0)</f>
        <v>0</v>
      </c>
      <c r="AF6" s="21">
        <f>IF(OR(AND(OR(AND(ISNUMBER(L6),AND(L6&gt;0,L6&lt;600)),AND(AND(L6&gt;0,M6="YES"),ISNUMBER(L6))),(N6="YES")),N6&lt;&gt;"YES"),0,"Trouble")</f>
        <v>0</v>
      </c>
      <c r="AG6" s="21">
        <f aca="true" t="shared" si="5" ref="AG6:AG23">IF(AND(AC6="SRSA",N6&lt;&gt;"YES"),"Trouble",0)</f>
        <v>0</v>
      </c>
      <c r="AH6" s="21">
        <f>IF(S6="YES",1,0)</f>
        <v>1</v>
      </c>
      <c r="AI6" s="21">
        <f>IF(AND(ISNUMBER(Q6),Q6&gt;=20),1,0)</f>
        <v>1</v>
      </c>
      <c r="AJ6" s="21" t="str">
        <f>IF(AND(AH6=1,AI6=1),"Initial",0)</f>
        <v>Initial</v>
      </c>
      <c r="AK6" s="22" t="str">
        <f aca="true" t="shared" si="6" ref="AK6:AK23">IF(AND(AND(AJ6="Initial",AL6=0),AND(ISNUMBER(L6),L6&gt;0)),"RLIS","-")</f>
        <v>RLIS</v>
      </c>
      <c r="AL6" s="21">
        <f>IF(AND(AC6="SRSA",AJ6="Initial"),"SRSA",0)</f>
        <v>0</v>
      </c>
      <c r="AM6" s="21">
        <f>IF(AND(AK6="-",T6="YES"),"Trouble",0)</f>
        <v>0</v>
      </c>
      <c r="AN6" s="21">
        <f>IF(AND(T6&lt;&gt;"YES",AK6="RLIS"),"Trouble",0)</f>
        <v>0</v>
      </c>
      <c r="AO6" s="34"/>
    </row>
    <row r="7" spans="1:41" ht="12.75">
      <c r="A7" s="26">
        <v>3301860</v>
      </c>
      <c r="B7" s="26">
        <v>51</v>
      </c>
      <c r="C7" s="26" t="s">
        <v>82</v>
      </c>
      <c r="D7" s="26" t="s">
        <v>83</v>
      </c>
      <c r="E7" s="26" t="s">
        <v>84</v>
      </c>
      <c r="F7" s="26">
        <v>3570</v>
      </c>
      <c r="G7" s="27">
        <v>1899</v>
      </c>
      <c r="H7" s="30">
        <v>6037526500</v>
      </c>
      <c r="I7" s="55" t="s">
        <v>85</v>
      </c>
      <c r="J7" s="29" t="s">
        <v>48</v>
      </c>
      <c r="K7" s="31" t="s">
        <v>48</v>
      </c>
      <c r="L7" s="56">
        <v>1616.4</v>
      </c>
      <c r="M7" s="31" t="s">
        <v>48</v>
      </c>
      <c r="N7" s="59" t="s">
        <v>48</v>
      </c>
      <c r="O7" s="76">
        <v>10.864197530864198</v>
      </c>
      <c r="P7" s="22" t="str">
        <f aca="true" t="shared" si="7" ref="P7:R22">IF(ISNUMBER(O7),IF(O7&gt;=20,"YES","NO"),"M")</f>
        <v>NO</v>
      </c>
      <c r="Q7" s="32">
        <v>29.64</v>
      </c>
      <c r="R7" s="98" t="str">
        <f t="shared" si="7"/>
        <v>YES</v>
      </c>
      <c r="S7" s="29" t="s">
        <v>50</v>
      </c>
      <c r="T7" s="53" t="s">
        <v>50</v>
      </c>
      <c r="U7" s="83">
        <v>175885.38</v>
      </c>
      <c r="V7" s="84">
        <v>20856.38</v>
      </c>
      <c r="W7" s="84">
        <v>21967.09</v>
      </c>
      <c r="X7" s="85">
        <v>14506.5</v>
      </c>
      <c r="Y7" s="58">
        <f t="shared" si="0"/>
        <v>0</v>
      </c>
      <c r="Z7" s="28">
        <f aca="true" t="shared" si="8" ref="Z7:Z23">IF(OR(AND(ISNUMBER(L7),AND(L7&gt;0,L7&lt;600)),AND(L7&gt;0,M7="YES")),1,0)</f>
        <v>0</v>
      </c>
      <c r="AA7" s="28">
        <f t="shared" si="1"/>
        <v>0</v>
      </c>
      <c r="AB7" s="28">
        <f t="shared" si="2"/>
        <v>0</v>
      </c>
      <c r="AC7" s="29" t="str">
        <f aca="true" t="shared" si="9" ref="AC7:AC23">IF(AND(Y7=1,Z7=1),"SRSA","-")</f>
        <v>-</v>
      </c>
      <c r="AD7" s="28">
        <f t="shared" si="3"/>
        <v>0</v>
      </c>
      <c r="AE7" s="28">
        <f t="shared" si="4"/>
        <v>0</v>
      </c>
      <c r="AF7" s="28">
        <f aca="true" t="shared" si="10" ref="AF7:AF23">IF(OR(AND(OR(AND(ISNUMBER(L7),AND(L7&gt;0,L7&lt;600)),AND(AND(L7&gt;0,M7="YES"),ISNUMBER(L7))),(N7="YES")),N7&lt;&gt;"YES"),0,"Trouble")</f>
        <v>0</v>
      </c>
      <c r="AG7" s="28">
        <f t="shared" si="5"/>
        <v>0</v>
      </c>
      <c r="AH7" s="28">
        <f aca="true" t="shared" si="11" ref="AH7:AH23">IF(S7="YES",1,0)</f>
        <v>1</v>
      </c>
      <c r="AI7" s="28">
        <f aca="true" t="shared" si="12" ref="AI7:AI23">IF(AND(ISNUMBER(Q7),Q7&gt;=20),1,0)</f>
        <v>1</v>
      </c>
      <c r="AJ7" s="28" t="str">
        <f aca="true" t="shared" si="13" ref="AJ7:AJ23">IF(AND(AH7=1,AI7=1),"Initial",0)</f>
        <v>Initial</v>
      </c>
      <c r="AK7" s="29" t="str">
        <f t="shared" si="6"/>
        <v>RLIS</v>
      </c>
      <c r="AL7" s="28">
        <f aca="true" t="shared" si="14" ref="AL7:AL23">IF(AND(AC7="SRSA",AJ7="Initial"),"SRSA",0)</f>
        <v>0</v>
      </c>
      <c r="AM7" s="28">
        <f aca="true" t="shared" si="15" ref="AM7:AM23">IF(AND(AK7="-",T7="YES"),"Trouble",0)</f>
        <v>0</v>
      </c>
      <c r="AN7" s="28">
        <f aca="true" t="shared" si="16" ref="AN7:AN23">IF(AND(T7&lt;&gt;"YES",AK7="RLIS"),"Trouble",0)</f>
        <v>0</v>
      </c>
      <c r="AO7" s="34"/>
    </row>
    <row r="8" spans="1:41" ht="12.75">
      <c r="A8" s="26">
        <v>3302340</v>
      </c>
      <c r="B8" s="26">
        <v>101</v>
      </c>
      <c r="C8" s="26" t="s">
        <v>109</v>
      </c>
      <c r="D8" s="26" t="s">
        <v>110</v>
      </c>
      <c r="E8" s="26" t="s">
        <v>111</v>
      </c>
      <c r="F8" s="26">
        <v>3743</v>
      </c>
      <c r="G8" s="27">
        <v>2624</v>
      </c>
      <c r="H8" s="30">
        <v>6035434200</v>
      </c>
      <c r="I8" s="55" t="s">
        <v>85</v>
      </c>
      <c r="J8" s="29" t="s">
        <v>48</v>
      </c>
      <c r="K8" s="31" t="s">
        <v>48</v>
      </c>
      <c r="L8" s="56">
        <v>1963.4</v>
      </c>
      <c r="M8" s="31" t="s">
        <v>48</v>
      </c>
      <c r="N8" s="59" t="s">
        <v>48</v>
      </c>
      <c r="O8" s="76">
        <v>7.432131731197152</v>
      </c>
      <c r="P8" s="22" t="str">
        <f t="shared" si="7"/>
        <v>NO</v>
      </c>
      <c r="Q8" s="32">
        <v>23.09</v>
      </c>
      <c r="R8" s="98" t="str">
        <f t="shared" si="7"/>
        <v>YES</v>
      </c>
      <c r="S8" s="29" t="s">
        <v>50</v>
      </c>
      <c r="T8" s="53" t="s">
        <v>50</v>
      </c>
      <c r="U8" s="83">
        <v>259365.23</v>
      </c>
      <c r="V8" s="84">
        <v>29196.48</v>
      </c>
      <c r="W8" s="84">
        <v>32365.8</v>
      </c>
      <c r="X8" s="85">
        <v>17734.36</v>
      </c>
      <c r="Y8" s="58">
        <f t="shared" si="0"/>
        <v>0</v>
      </c>
      <c r="Z8" s="28">
        <f t="shared" si="8"/>
        <v>0</v>
      </c>
      <c r="AA8" s="28">
        <f t="shared" si="1"/>
        <v>0</v>
      </c>
      <c r="AB8" s="28">
        <f t="shared" si="2"/>
        <v>0</v>
      </c>
      <c r="AC8" s="29" t="str">
        <f t="shared" si="9"/>
        <v>-</v>
      </c>
      <c r="AD8" s="28">
        <f t="shared" si="3"/>
        <v>0</v>
      </c>
      <c r="AE8" s="28">
        <f t="shared" si="4"/>
        <v>0</v>
      </c>
      <c r="AF8" s="28">
        <f t="shared" si="10"/>
        <v>0</v>
      </c>
      <c r="AG8" s="28">
        <f t="shared" si="5"/>
        <v>0</v>
      </c>
      <c r="AH8" s="28">
        <f t="shared" si="11"/>
        <v>1</v>
      </c>
      <c r="AI8" s="28">
        <f t="shared" si="12"/>
        <v>1</v>
      </c>
      <c r="AJ8" s="28" t="str">
        <f t="shared" si="13"/>
        <v>Initial</v>
      </c>
      <c r="AK8" s="29" t="str">
        <f t="shared" si="6"/>
        <v>RLIS</v>
      </c>
      <c r="AL8" s="28">
        <f t="shared" si="14"/>
        <v>0</v>
      </c>
      <c r="AM8" s="28">
        <f t="shared" si="15"/>
        <v>0</v>
      </c>
      <c r="AN8" s="28">
        <f t="shared" si="16"/>
        <v>0</v>
      </c>
      <c r="AO8" s="34"/>
    </row>
    <row r="9" spans="1:41" ht="12.75">
      <c r="A9" s="26">
        <v>3302490</v>
      </c>
      <c r="B9" s="26">
        <v>113</v>
      </c>
      <c r="C9" s="26" t="s">
        <v>127</v>
      </c>
      <c r="D9" s="26" t="s">
        <v>73</v>
      </c>
      <c r="E9" s="26" t="s">
        <v>74</v>
      </c>
      <c r="F9" s="26">
        <v>3860</v>
      </c>
      <c r="G9" s="27">
        <v>5556</v>
      </c>
      <c r="H9" s="30">
        <v>6033565534</v>
      </c>
      <c r="I9" s="55">
        <v>7</v>
      </c>
      <c r="J9" s="29" t="s">
        <v>50</v>
      </c>
      <c r="K9" s="31" t="s">
        <v>49</v>
      </c>
      <c r="L9" s="56">
        <v>2129.3</v>
      </c>
      <c r="M9" s="31" t="s">
        <v>48</v>
      </c>
      <c r="N9" s="59" t="s">
        <v>48</v>
      </c>
      <c r="O9" s="76">
        <v>11.619958988380041</v>
      </c>
      <c r="P9" s="22" t="str">
        <f t="shared" si="7"/>
        <v>NO</v>
      </c>
      <c r="Q9" s="32">
        <v>21.88</v>
      </c>
      <c r="R9" s="98" t="str">
        <f t="shared" si="7"/>
        <v>YES</v>
      </c>
      <c r="S9" s="29" t="s">
        <v>50</v>
      </c>
      <c r="T9" s="53" t="s">
        <v>50</v>
      </c>
      <c r="U9" s="83">
        <v>153847.08</v>
      </c>
      <c r="V9" s="84">
        <v>20142.54</v>
      </c>
      <c r="W9" s="84">
        <v>18044.96</v>
      </c>
      <c r="X9" s="85">
        <v>18027.37</v>
      </c>
      <c r="Y9" s="58">
        <f t="shared" si="0"/>
        <v>1</v>
      </c>
      <c r="Z9" s="28">
        <f t="shared" si="8"/>
        <v>0</v>
      </c>
      <c r="AA9" s="28">
        <f t="shared" si="1"/>
        <v>0</v>
      </c>
      <c r="AB9" s="28">
        <f t="shared" si="2"/>
        <v>0</v>
      </c>
      <c r="AC9" s="29" t="str">
        <f t="shared" si="9"/>
        <v>-</v>
      </c>
      <c r="AD9" s="28">
        <f t="shared" si="3"/>
        <v>0</v>
      </c>
      <c r="AE9" s="28">
        <f t="shared" si="4"/>
        <v>0</v>
      </c>
      <c r="AF9" s="28">
        <f t="shared" si="10"/>
        <v>0</v>
      </c>
      <c r="AG9" s="28">
        <f t="shared" si="5"/>
        <v>0</v>
      </c>
      <c r="AH9" s="28">
        <f t="shared" si="11"/>
        <v>1</v>
      </c>
      <c r="AI9" s="28">
        <f t="shared" si="12"/>
        <v>1</v>
      </c>
      <c r="AJ9" s="28" t="str">
        <f t="shared" si="13"/>
        <v>Initial</v>
      </c>
      <c r="AK9" s="29" t="str">
        <f t="shared" si="6"/>
        <v>RLIS</v>
      </c>
      <c r="AL9" s="28">
        <f t="shared" si="14"/>
        <v>0</v>
      </c>
      <c r="AM9" s="28">
        <f t="shared" si="15"/>
        <v>0</v>
      </c>
      <c r="AN9" s="28">
        <f t="shared" si="16"/>
        <v>0</v>
      </c>
      <c r="AO9" s="34"/>
    </row>
    <row r="10" spans="1:41" ht="12.75">
      <c r="A10" s="26">
        <v>3303000</v>
      </c>
      <c r="B10" s="26">
        <v>175</v>
      </c>
      <c r="C10" s="26" t="s">
        <v>157</v>
      </c>
      <c r="D10" s="26" t="s">
        <v>158</v>
      </c>
      <c r="E10" s="26" t="s">
        <v>159</v>
      </c>
      <c r="F10" s="26">
        <v>3835</v>
      </c>
      <c r="G10" s="27">
        <v>1535</v>
      </c>
      <c r="H10" s="30">
        <v>6037552627</v>
      </c>
      <c r="I10" s="55" t="s">
        <v>160</v>
      </c>
      <c r="J10" s="29" t="s">
        <v>50</v>
      </c>
      <c r="K10" s="31" t="s">
        <v>49</v>
      </c>
      <c r="L10" s="56">
        <v>1419.2</v>
      </c>
      <c r="M10" s="31" t="s">
        <v>48</v>
      </c>
      <c r="N10" s="59" t="s">
        <v>48</v>
      </c>
      <c r="O10" s="76">
        <v>4.971932638331997</v>
      </c>
      <c r="P10" s="22" t="str">
        <f t="shared" si="7"/>
        <v>NO</v>
      </c>
      <c r="Q10" s="32">
        <v>26.94</v>
      </c>
      <c r="R10" s="98" t="str">
        <f t="shared" si="7"/>
        <v>YES</v>
      </c>
      <c r="S10" s="29" t="s">
        <v>50</v>
      </c>
      <c r="T10" s="53" t="s">
        <v>50</v>
      </c>
      <c r="U10" s="83">
        <v>122857.73</v>
      </c>
      <c r="V10" s="84">
        <v>12247.74</v>
      </c>
      <c r="W10" s="84">
        <v>16865.82</v>
      </c>
      <c r="X10" s="85">
        <v>10558.49</v>
      </c>
      <c r="Y10" s="58">
        <f t="shared" si="0"/>
        <v>1</v>
      </c>
      <c r="Z10" s="28">
        <f t="shared" si="8"/>
        <v>0</v>
      </c>
      <c r="AA10" s="28">
        <f t="shared" si="1"/>
        <v>0</v>
      </c>
      <c r="AB10" s="28">
        <f t="shared" si="2"/>
        <v>0</v>
      </c>
      <c r="AC10" s="29" t="str">
        <f t="shared" si="9"/>
        <v>-</v>
      </c>
      <c r="AD10" s="28">
        <f t="shared" si="3"/>
        <v>0</v>
      </c>
      <c r="AE10" s="28">
        <f t="shared" si="4"/>
        <v>0</v>
      </c>
      <c r="AF10" s="28">
        <f t="shared" si="10"/>
        <v>0</v>
      </c>
      <c r="AG10" s="28">
        <f t="shared" si="5"/>
        <v>0</v>
      </c>
      <c r="AH10" s="28">
        <f t="shared" si="11"/>
        <v>1</v>
      </c>
      <c r="AI10" s="28">
        <f t="shared" si="12"/>
        <v>1</v>
      </c>
      <c r="AJ10" s="28" t="str">
        <f t="shared" si="13"/>
        <v>Initial</v>
      </c>
      <c r="AK10" s="29" t="str">
        <f t="shared" si="6"/>
        <v>RLIS</v>
      </c>
      <c r="AL10" s="28">
        <f t="shared" si="14"/>
        <v>0</v>
      </c>
      <c r="AM10" s="28">
        <f t="shared" si="15"/>
        <v>0</v>
      </c>
      <c r="AN10" s="28">
        <f t="shared" si="16"/>
        <v>0</v>
      </c>
      <c r="AO10" s="34"/>
    </row>
    <row r="11" spans="1:41" ht="12.75">
      <c r="A11" s="26">
        <v>3303090</v>
      </c>
      <c r="B11" s="26">
        <v>185</v>
      </c>
      <c r="C11" s="26" t="s">
        <v>161</v>
      </c>
      <c r="D11" s="26" t="s">
        <v>162</v>
      </c>
      <c r="E11" s="26" t="s">
        <v>163</v>
      </c>
      <c r="F11" s="26">
        <v>3235</v>
      </c>
      <c r="G11" s="27">
        <v>1136</v>
      </c>
      <c r="H11" s="30">
        <v>6039343108</v>
      </c>
      <c r="I11" s="55" t="s">
        <v>164</v>
      </c>
      <c r="J11" s="29" t="s">
        <v>48</v>
      </c>
      <c r="K11" s="31" t="s">
        <v>48</v>
      </c>
      <c r="L11" s="56">
        <v>1482</v>
      </c>
      <c r="M11" s="31" t="s">
        <v>48</v>
      </c>
      <c r="N11" s="59" t="s">
        <v>48</v>
      </c>
      <c r="O11" s="76">
        <v>11.738293778062861</v>
      </c>
      <c r="P11" s="22" t="str">
        <f t="shared" si="7"/>
        <v>NO</v>
      </c>
      <c r="Q11" s="32">
        <v>34.78</v>
      </c>
      <c r="R11" s="98" t="str">
        <f t="shared" si="7"/>
        <v>YES</v>
      </c>
      <c r="S11" s="29" t="s">
        <v>50</v>
      </c>
      <c r="T11" s="53" t="s">
        <v>50</v>
      </c>
      <c r="U11" s="83">
        <v>189349.87</v>
      </c>
      <c r="V11" s="84">
        <v>23755.6</v>
      </c>
      <c r="W11" s="84">
        <v>22216.37</v>
      </c>
      <c r="X11" s="85">
        <v>13459.47</v>
      </c>
      <c r="Y11" s="58">
        <f t="shared" si="0"/>
        <v>0</v>
      </c>
      <c r="Z11" s="28">
        <f t="shared" si="8"/>
        <v>0</v>
      </c>
      <c r="AA11" s="28">
        <f t="shared" si="1"/>
        <v>0</v>
      </c>
      <c r="AB11" s="28">
        <f t="shared" si="2"/>
        <v>0</v>
      </c>
      <c r="AC11" s="29" t="str">
        <f t="shared" si="9"/>
        <v>-</v>
      </c>
      <c r="AD11" s="28">
        <f t="shared" si="3"/>
        <v>0</v>
      </c>
      <c r="AE11" s="28">
        <f t="shared" si="4"/>
        <v>0</v>
      </c>
      <c r="AF11" s="28">
        <f t="shared" si="10"/>
        <v>0</v>
      </c>
      <c r="AG11" s="28">
        <f t="shared" si="5"/>
        <v>0</v>
      </c>
      <c r="AH11" s="28">
        <f t="shared" si="11"/>
        <v>1</v>
      </c>
      <c r="AI11" s="28">
        <f t="shared" si="12"/>
        <v>1</v>
      </c>
      <c r="AJ11" s="28" t="str">
        <f t="shared" si="13"/>
        <v>Initial</v>
      </c>
      <c r="AK11" s="29" t="str">
        <f t="shared" si="6"/>
        <v>RLIS</v>
      </c>
      <c r="AL11" s="28">
        <f t="shared" si="14"/>
        <v>0</v>
      </c>
      <c r="AM11" s="28">
        <f t="shared" si="15"/>
        <v>0</v>
      </c>
      <c r="AN11" s="28">
        <f t="shared" si="16"/>
        <v>0</v>
      </c>
      <c r="AO11" s="34"/>
    </row>
    <row r="12" spans="1:41" ht="12.75">
      <c r="A12" s="26">
        <v>3303330</v>
      </c>
      <c r="B12" s="26">
        <v>208</v>
      </c>
      <c r="C12" s="26" t="s">
        <v>180</v>
      </c>
      <c r="D12" s="26" t="s">
        <v>181</v>
      </c>
      <c r="E12" s="26" t="s">
        <v>182</v>
      </c>
      <c r="F12" s="26">
        <v>3896</v>
      </c>
      <c r="G12" s="27">
        <v>190</v>
      </c>
      <c r="H12" s="30">
        <v>6035691658</v>
      </c>
      <c r="I12" s="55" t="s">
        <v>183</v>
      </c>
      <c r="J12" s="29" t="s">
        <v>50</v>
      </c>
      <c r="K12" s="31" t="s">
        <v>49</v>
      </c>
      <c r="L12" s="56">
        <v>2859.8</v>
      </c>
      <c r="M12" s="31" t="s">
        <v>48</v>
      </c>
      <c r="N12" s="59" t="s">
        <v>48</v>
      </c>
      <c r="O12" s="76">
        <v>8.539399934058688</v>
      </c>
      <c r="P12" s="22" t="str">
        <f t="shared" si="7"/>
        <v>NO</v>
      </c>
      <c r="Q12" s="32">
        <v>21.45</v>
      </c>
      <c r="R12" s="98" t="str">
        <f t="shared" si="7"/>
        <v>YES</v>
      </c>
      <c r="S12" s="29" t="s">
        <v>50</v>
      </c>
      <c r="T12" s="53" t="s">
        <v>50</v>
      </c>
      <c r="U12" s="83">
        <v>227310.06</v>
      </c>
      <c r="V12" s="84">
        <v>27398.17</v>
      </c>
      <c r="W12" s="84">
        <v>27771.31</v>
      </c>
      <c r="X12" s="85">
        <v>23264.24</v>
      </c>
      <c r="Y12" s="58">
        <f t="shared" si="0"/>
        <v>1</v>
      </c>
      <c r="Z12" s="28">
        <f t="shared" si="8"/>
        <v>0</v>
      </c>
      <c r="AA12" s="28">
        <f t="shared" si="1"/>
        <v>0</v>
      </c>
      <c r="AB12" s="28">
        <f t="shared" si="2"/>
        <v>0</v>
      </c>
      <c r="AC12" s="29" t="str">
        <f t="shared" si="9"/>
        <v>-</v>
      </c>
      <c r="AD12" s="28">
        <f t="shared" si="3"/>
        <v>0</v>
      </c>
      <c r="AE12" s="28">
        <f t="shared" si="4"/>
        <v>0</v>
      </c>
      <c r="AF12" s="28">
        <f t="shared" si="10"/>
        <v>0</v>
      </c>
      <c r="AG12" s="28">
        <f t="shared" si="5"/>
        <v>0</v>
      </c>
      <c r="AH12" s="28">
        <f t="shared" si="11"/>
        <v>1</v>
      </c>
      <c r="AI12" s="28">
        <f t="shared" si="12"/>
        <v>1</v>
      </c>
      <c r="AJ12" s="28" t="str">
        <f t="shared" si="13"/>
        <v>Initial</v>
      </c>
      <c r="AK12" s="29" t="str">
        <f t="shared" si="6"/>
        <v>RLIS</v>
      </c>
      <c r="AL12" s="28">
        <f t="shared" si="14"/>
        <v>0</v>
      </c>
      <c r="AM12" s="28">
        <f t="shared" si="15"/>
        <v>0</v>
      </c>
      <c r="AN12" s="28">
        <f t="shared" si="16"/>
        <v>0</v>
      </c>
      <c r="AO12" s="34"/>
    </row>
    <row r="13" spans="1:41" ht="12.75">
      <c r="A13" s="26">
        <v>3303660</v>
      </c>
      <c r="B13" s="26">
        <v>238</v>
      </c>
      <c r="C13" s="26" t="s">
        <v>199</v>
      </c>
      <c r="D13" s="26" t="s">
        <v>76</v>
      </c>
      <c r="E13" s="26" t="s">
        <v>77</v>
      </c>
      <c r="F13" s="26">
        <v>3774</v>
      </c>
      <c r="G13" s="27">
        <v>4435</v>
      </c>
      <c r="H13" s="30">
        <v>6037872113</v>
      </c>
      <c r="I13" s="55">
        <v>7</v>
      </c>
      <c r="J13" s="29" t="s">
        <v>50</v>
      </c>
      <c r="K13" s="31" t="s">
        <v>49</v>
      </c>
      <c r="L13" s="56">
        <v>849.1</v>
      </c>
      <c r="M13" s="31" t="s">
        <v>48</v>
      </c>
      <c r="N13" s="59" t="s">
        <v>48</v>
      </c>
      <c r="O13" s="76">
        <v>4.567901234567901</v>
      </c>
      <c r="P13" s="22" t="str">
        <f t="shared" si="7"/>
        <v>NO</v>
      </c>
      <c r="Q13" s="32">
        <v>32.06</v>
      </c>
      <c r="R13" s="98" t="str">
        <f t="shared" si="7"/>
        <v>YES</v>
      </c>
      <c r="S13" s="29" t="s">
        <v>50</v>
      </c>
      <c r="T13" s="53" t="s">
        <v>50</v>
      </c>
      <c r="U13" s="83">
        <v>96260.54</v>
      </c>
      <c r="V13" s="84">
        <v>12585.29</v>
      </c>
      <c r="W13" s="84">
        <v>15387.85</v>
      </c>
      <c r="X13" s="85">
        <v>6698.87</v>
      </c>
      <c r="Y13" s="58">
        <f t="shared" si="0"/>
        <v>1</v>
      </c>
      <c r="Z13" s="28">
        <f t="shared" si="8"/>
        <v>0</v>
      </c>
      <c r="AA13" s="28">
        <f t="shared" si="1"/>
        <v>0</v>
      </c>
      <c r="AB13" s="28">
        <f t="shared" si="2"/>
        <v>0</v>
      </c>
      <c r="AC13" s="29" t="str">
        <f t="shared" si="9"/>
        <v>-</v>
      </c>
      <c r="AD13" s="28">
        <f t="shared" si="3"/>
        <v>0</v>
      </c>
      <c r="AE13" s="28">
        <f t="shared" si="4"/>
        <v>0</v>
      </c>
      <c r="AF13" s="28">
        <f t="shared" si="10"/>
        <v>0</v>
      </c>
      <c r="AG13" s="28">
        <f t="shared" si="5"/>
        <v>0</v>
      </c>
      <c r="AH13" s="28">
        <f t="shared" si="11"/>
        <v>1</v>
      </c>
      <c r="AI13" s="28">
        <f t="shared" si="12"/>
        <v>1</v>
      </c>
      <c r="AJ13" s="28" t="str">
        <f t="shared" si="13"/>
        <v>Initial</v>
      </c>
      <c r="AK13" s="29" t="str">
        <f t="shared" si="6"/>
        <v>RLIS</v>
      </c>
      <c r="AL13" s="28">
        <f t="shared" si="14"/>
        <v>0</v>
      </c>
      <c r="AM13" s="28">
        <f t="shared" si="15"/>
        <v>0</v>
      </c>
      <c r="AN13" s="28">
        <f t="shared" si="16"/>
        <v>0</v>
      </c>
      <c r="AO13" s="34"/>
    </row>
    <row r="14" spans="1:41" ht="12.75">
      <c r="A14" s="26">
        <v>3303780</v>
      </c>
      <c r="B14" s="26">
        <v>255</v>
      </c>
      <c r="C14" s="26" t="s">
        <v>207</v>
      </c>
      <c r="D14" s="26" t="s">
        <v>208</v>
      </c>
      <c r="E14" s="26" t="s">
        <v>209</v>
      </c>
      <c r="F14" s="26">
        <v>3446</v>
      </c>
      <c r="G14" s="27">
        <v>2310</v>
      </c>
      <c r="H14" s="30">
        <v>6033526955</v>
      </c>
      <c r="I14" s="55">
        <v>7</v>
      </c>
      <c r="J14" s="29" t="s">
        <v>50</v>
      </c>
      <c r="K14" s="31" t="s">
        <v>49</v>
      </c>
      <c r="L14" s="56">
        <v>773.5</v>
      </c>
      <c r="M14" s="31" t="s">
        <v>48</v>
      </c>
      <c r="N14" s="59" t="s">
        <v>48</v>
      </c>
      <c r="O14" s="76">
        <v>6.594724220623502</v>
      </c>
      <c r="P14" s="22" t="str">
        <f t="shared" si="7"/>
        <v>NO</v>
      </c>
      <c r="Q14" s="32">
        <v>21.06</v>
      </c>
      <c r="R14" s="98" t="str">
        <f t="shared" si="7"/>
        <v>YES</v>
      </c>
      <c r="S14" s="29" t="s">
        <v>50</v>
      </c>
      <c r="T14" s="53" t="s">
        <v>50</v>
      </c>
      <c r="U14" s="83">
        <v>60507.17</v>
      </c>
      <c r="V14" s="84">
        <v>7109.39</v>
      </c>
      <c r="W14" s="84">
        <v>6910.15</v>
      </c>
      <c r="X14" s="85">
        <v>6345.96</v>
      </c>
      <c r="Y14" s="58">
        <f t="shared" si="0"/>
        <v>1</v>
      </c>
      <c r="Z14" s="28">
        <f t="shared" si="8"/>
        <v>0</v>
      </c>
      <c r="AA14" s="28">
        <f t="shared" si="1"/>
        <v>0</v>
      </c>
      <c r="AB14" s="28">
        <f t="shared" si="2"/>
        <v>0</v>
      </c>
      <c r="AC14" s="29" t="str">
        <f t="shared" si="9"/>
        <v>-</v>
      </c>
      <c r="AD14" s="28">
        <f t="shared" si="3"/>
        <v>0</v>
      </c>
      <c r="AE14" s="28">
        <f t="shared" si="4"/>
        <v>0</v>
      </c>
      <c r="AF14" s="28">
        <f t="shared" si="10"/>
        <v>0</v>
      </c>
      <c r="AG14" s="28">
        <f t="shared" si="5"/>
        <v>0</v>
      </c>
      <c r="AH14" s="28">
        <f t="shared" si="11"/>
        <v>1</v>
      </c>
      <c r="AI14" s="28">
        <f t="shared" si="12"/>
        <v>1</v>
      </c>
      <c r="AJ14" s="28" t="str">
        <f t="shared" si="13"/>
        <v>Initial</v>
      </c>
      <c r="AK14" s="29" t="str">
        <f t="shared" si="6"/>
        <v>RLIS</v>
      </c>
      <c r="AL14" s="28">
        <f t="shared" si="14"/>
        <v>0</v>
      </c>
      <c r="AM14" s="28">
        <f t="shared" si="15"/>
        <v>0</v>
      </c>
      <c r="AN14" s="28">
        <f t="shared" si="16"/>
        <v>0</v>
      </c>
      <c r="AO14" s="34"/>
    </row>
    <row r="15" spans="1:41" ht="12.75">
      <c r="A15" s="26">
        <v>3304140</v>
      </c>
      <c r="B15" s="26">
        <v>285</v>
      </c>
      <c r="C15" s="26" t="s">
        <v>231</v>
      </c>
      <c r="D15" s="26" t="s">
        <v>173</v>
      </c>
      <c r="E15" s="26" t="s">
        <v>232</v>
      </c>
      <c r="F15" s="26">
        <v>3247</v>
      </c>
      <c r="G15" s="27">
        <v>309</v>
      </c>
      <c r="H15" s="30">
        <v>6035245710</v>
      </c>
      <c r="I15" s="55">
        <v>6</v>
      </c>
      <c r="J15" s="29" t="s">
        <v>48</v>
      </c>
      <c r="K15" s="31" t="s">
        <v>48</v>
      </c>
      <c r="L15" s="56">
        <v>2406.4</v>
      </c>
      <c r="M15" s="31" t="s">
        <v>48</v>
      </c>
      <c r="N15" s="59" t="s">
        <v>48</v>
      </c>
      <c r="O15" s="76">
        <v>8.038932948810382</v>
      </c>
      <c r="P15" s="22" t="str">
        <f t="shared" si="7"/>
        <v>NO</v>
      </c>
      <c r="Q15" s="32">
        <v>26.73</v>
      </c>
      <c r="R15" s="98" t="str">
        <f t="shared" si="7"/>
        <v>YES</v>
      </c>
      <c r="S15" s="29" t="s">
        <v>50</v>
      </c>
      <c r="T15" s="53" t="s">
        <v>48</v>
      </c>
      <c r="U15" s="83">
        <v>219387.4</v>
      </c>
      <c r="V15" s="84">
        <v>26113.88</v>
      </c>
      <c r="W15" s="84">
        <v>28745.19</v>
      </c>
      <c r="X15" s="85">
        <v>20527.6</v>
      </c>
      <c r="Y15" s="58">
        <f t="shared" si="0"/>
        <v>0</v>
      </c>
      <c r="Z15" s="28">
        <f t="shared" si="8"/>
        <v>0</v>
      </c>
      <c r="AA15" s="28">
        <f t="shared" si="1"/>
        <v>0</v>
      </c>
      <c r="AB15" s="28">
        <f t="shared" si="2"/>
        <v>0</v>
      </c>
      <c r="AC15" s="29" t="str">
        <f t="shared" si="9"/>
        <v>-</v>
      </c>
      <c r="AD15" s="28">
        <f t="shared" si="3"/>
        <v>0</v>
      </c>
      <c r="AE15" s="28">
        <f t="shared" si="4"/>
        <v>0</v>
      </c>
      <c r="AF15" s="28">
        <f t="shared" si="10"/>
        <v>0</v>
      </c>
      <c r="AG15" s="28">
        <f t="shared" si="5"/>
        <v>0</v>
      </c>
      <c r="AH15" s="28">
        <f t="shared" si="11"/>
        <v>1</v>
      </c>
      <c r="AI15" s="28">
        <f t="shared" si="12"/>
        <v>1</v>
      </c>
      <c r="AJ15" s="28" t="str">
        <f t="shared" si="13"/>
        <v>Initial</v>
      </c>
      <c r="AK15" s="29" t="str">
        <f t="shared" si="6"/>
        <v>RLIS</v>
      </c>
      <c r="AL15" s="28">
        <f t="shared" si="14"/>
        <v>0</v>
      </c>
      <c r="AM15" s="28">
        <f t="shared" si="15"/>
        <v>0</v>
      </c>
      <c r="AN15" s="28" t="str">
        <f t="shared" si="16"/>
        <v>Trouble</v>
      </c>
      <c r="AO15" s="34"/>
    </row>
    <row r="16" spans="1:41" ht="12.75">
      <c r="A16" s="26">
        <v>3304380</v>
      </c>
      <c r="B16" s="26">
        <v>317</v>
      </c>
      <c r="C16" s="26" t="s">
        <v>243</v>
      </c>
      <c r="D16" s="26" t="s">
        <v>87</v>
      </c>
      <c r="E16" s="26" t="s">
        <v>88</v>
      </c>
      <c r="F16" s="26">
        <v>3561</v>
      </c>
      <c r="G16" s="27">
        <v>4718</v>
      </c>
      <c r="H16" s="30">
        <v>6034443925</v>
      </c>
      <c r="I16" s="55" t="s">
        <v>85</v>
      </c>
      <c r="J16" s="29" t="s">
        <v>48</v>
      </c>
      <c r="K16" s="31" t="s">
        <v>48</v>
      </c>
      <c r="L16" s="56">
        <v>979.8</v>
      </c>
      <c r="M16" s="31" t="s">
        <v>48</v>
      </c>
      <c r="N16" s="59" t="s">
        <v>48</v>
      </c>
      <c r="O16" s="76">
        <v>9.032258064516128</v>
      </c>
      <c r="P16" s="22" t="str">
        <f t="shared" si="7"/>
        <v>NO</v>
      </c>
      <c r="Q16" s="32">
        <v>25.2</v>
      </c>
      <c r="R16" s="98" t="str">
        <f t="shared" si="7"/>
        <v>YES</v>
      </c>
      <c r="S16" s="29" t="s">
        <v>50</v>
      </c>
      <c r="T16" s="53" t="s">
        <v>50</v>
      </c>
      <c r="U16" s="83">
        <v>89161.13</v>
      </c>
      <c r="V16" s="84">
        <v>10609.13</v>
      </c>
      <c r="W16" s="84">
        <v>10584.73</v>
      </c>
      <c r="X16" s="85">
        <v>8224.09</v>
      </c>
      <c r="Y16" s="58">
        <f t="shared" si="0"/>
        <v>0</v>
      </c>
      <c r="Z16" s="28">
        <f t="shared" si="8"/>
        <v>0</v>
      </c>
      <c r="AA16" s="28">
        <f t="shared" si="1"/>
        <v>0</v>
      </c>
      <c r="AB16" s="28">
        <f t="shared" si="2"/>
        <v>0</v>
      </c>
      <c r="AC16" s="29" t="str">
        <f t="shared" si="9"/>
        <v>-</v>
      </c>
      <c r="AD16" s="28">
        <f t="shared" si="3"/>
        <v>0</v>
      </c>
      <c r="AE16" s="28">
        <f t="shared" si="4"/>
        <v>0</v>
      </c>
      <c r="AF16" s="28">
        <f t="shared" si="10"/>
        <v>0</v>
      </c>
      <c r="AG16" s="28">
        <f t="shared" si="5"/>
        <v>0</v>
      </c>
      <c r="AH16" s="28">
        <f t="shared" si="11"/>
        <v>1</v>
      </c>
      <c r="AI16" s="28">
        <f t="shared" si="12"/>
        <v>1</v>
      </c>
      <c r="AJ16" s="28" t="str">
        <f t="shared" si="13"/>
        <v>Initial</v>
      </c>
      <c r="AK16" s="29" t="str">
        <f t="shared" si="6"/>
        <v>RLIS</v>
      </c>
      <c r="AL16" s="28">
        <f t="shared" si="14"/>
        <v>0</v>
      </c>
      <c r="AM16" s="28">
        <f t="shared" si="15"/>
        <v>0</v>
      </c>
      <c r="AN16" s="28">
        <f t="shared" si="16"/>
        <v>0</v>
      </c>
      <c r="AO16" s="34"/>
    </row>
    <row r="17" spans="1:41" ht="12.75">
      <c r="A17" s="26">
        <v>3305220</v>
      </c>
      <c r="B17" s="26">
        <v>388</v>
      </c>
      <c r="C17" s="26" t="s">
        <v>292</v>
      </c>
      <c r="D17" s="26" t="s">
        <v>293</v>
      </c>
      <c r="E17" s="26" t="s">
        <v>294</v>
      </c>
      <c r="F17" s="26">
        <v>3222</v>
      </c>
      <c r="G17" s="27">
        <v>1404</v>
      </c>
      <c r="H17" s="30">
        <v>6037445555</v>
      </c>
      <c r="I17" s="55">
        <v>7</v>
      </c>
      <c r="J17" s="29" t="s">
        <v>50</v>
      </c>
      <c r="K17" s="31" t="s">
        <v>49</v>
      </c>
      <c r="L17" s="56">
        <v>1525.4</v>
      </c>
      <c r="M17" s="31" t="s">
        <v>48</v>
      </c>
      <c r="N17" s="59" t="s">
        <v>48</v>
      </c>
      <c r="O17" s="76">
        <v>5.155243116578793</v>
      </c>
      <c r="P17" s="22" t="str">
        <f t="shared" si="7"/>
        <v>NO</v>
      </c>
      <c r="Q17" s="32">
        <v>21.21</v>
      </c>
      <c r="R17" s="98" t="str">
        <f t="shared" si="7"/>
        <v>YES</v>
      </c>
      <c r="S17" s="29" t="s">
        <v>50</v>
      </c>
      <c r="T17" s="53" t="s">
        <v>50</v>
      </c>
      <c r="U17" s="83">
        <v>113385.44</v>
      </c>
      <c r="V17" s="84">
        <v>12348.18</v>
      </c>
      <c r="W17" s="84">
        <v>14948.22</v>
      </c>
      <c r="X17" s="85">
        <v>12533.64</v>
      </c>
      <c r="Y17" s="58">
        <f t="shared" si="0"/>
        <v>1</v>
      </c>
      <c r="Z17" s="28">
        <f t="shared" si="8"/>
        <v>0</v>
      </c>
      <c r="AA17" s="28">
        <f t="shared" si="1"/>
        <v>0</v>
      </c>
      <c r="AB17" s="28">
        <f t="shared" si="2"/>
        <v>0</v>
      </c>
      <c r="AC17" s="29" t="str">
        <f t="shared" si="9"/>
        <v>-</v>
      </c>
      <c r="AD17" s="28">
        <f t="shared" si="3"/>
        <v>0</v>
      </c>
      <c r="AE17" s="28">
        <f t="shared" si="4"/>
        <v>0</v>
      </c>
      <c r="AF17" s="28">
        <f t="shared" si="10"/>
        <v>0</v>
      </c>
      <c r="AG17" s="28">
        <f t="shared" si="5"/>
        <v>0</v>
      </c>
      <c r="AH17" s="28">
        <f t="shared" si="11"/>
        <v>1</v>
      </c>
      <c r="AI17" s="28">
        <f t="shared" si="12"/>
        <v>1</v>
      </c>
      <c r="AJ17" s="28" t="str">
        <f t="shared" si="13"/>
        <v>Initial</v>
      </c>
      <c r="AK17" s="29" t="str">
        <f t="shared" si="6"/>
        <v>RLIS</v>
      </c>
      <c r="AL17" s="28">
        <f t="shared" si="14"/>
        <v>0</v>
      </c>
      <c r="AM17" s="28">
        <f t="shared" si="15"/>
        <v>0</v>
      </c>
      <c r="AN17" s="28">
        <f t="shared" si="16"/>
        <v>0</v>
      </c>
      <c r="AO17" s="34"/>
    </row>
    <row r="18" spans="1:41" ht="12.75">
      <c r="A18" s="26">
        <v>3305310</v>
      </c>
      <c r="B18" s="26">
        <v>401</v>
      </c>
      <c r="C18" s="26" t="s">
        <v>299</v>
      </c>
      <c r="D18" s="26" t="s">
        <v>130</v>
      </c>
      <c r="E18" s="26" t="s">
        <v>131</v>
      </c>
      <c r="F18" s="26">
        <v>3773</v>
      </c>
      <c r="G18" s="27">
        <v>1533</v>
      </c>
      <c r="H18" s="30">
        <v>6038633540</v>
      </c>
      <c r="I18" s="55" t="s">
        <v>85</v>
      </c>
      <c r="J18" s="29" t="s">
        <v>48</v>
      </c>
      <c r="K18" s="31" t="s">
        <v>48</v>
      </c>
      <c r="L18" s="56">
        <v>1267.3</v>
      </c>
      <c r="M18" s="31" t="s">
        <v>48</v>
      </c>
      <c r="N18" s="59" t="s">
        <v>48</v>
      </c>
      <c r="O18" s="76">
        <v>12.126111560226354</v>
      </c>
      <c r="P18" s="22" t="str">
        <f t="shared" si="7"/>
        <v>NO</v>
      </c>
      <c r="Q18" s="32">
        <v>30.72</v>
      </c>
      <c r="R18" s="98" t="str">
        <f t="shared" si="7"/>
        <v>YES</v>
      </c>
      <c r="S18" s="29" t="s">
        <v>50</v>
      </c>
      <c r="T18" s="53" t="s">
        <v>48</v>
      </c>
      <c r="U18" s="83">
        <v>126014.95</v>
      </c>
      <c r="V18" s="84">
        <v>19316.46</v>
      </c>
      <c r="W18" s="84">
        <v>13274.09</v>
      </c>
      <c r="X18" s="85">
        <v>11753.26</v>
      </c>
      <c r="Y18" s="58">
        <f t="shared" si="0"/>
        <v>0</v>
      </c>
      <c r="Z18" s="28">
        <f t="shared" si="8"/>
        <v>0</v>
      </c>
      <c r="AA18" s="28">
        <f t="shared" si="1"/>
        <v>0</v>
      </c>
      <c r="AB18" s="28">
        <f t="shared" si="2"/>
        <v>0</v>
      </c>
      <c r="AC18" s="29" t="str">
        <f t="shared" si="9"/>
        <v>-</v>
      </c>
      <c r="AD18" s="28">
        <f t="shared" si="3"/>
        <v>0</v>
      </c>
      <c r="AE18" s="28">
        <f t="shared" si="4"/>
        <v>0</v>
      </c>
      <c r="AF18" s="28">
        <f t="shared" si="10"/>
        <v>0</v>
      </c>
      <c r="AG18" s="28">
        <f t="shared" si="5"/>
        <v>0</v>
      </c>
      <c r="AH18" s="28">
        <f t="shared" si="11"/>
        <v>1</v>
      </c>
      <c r="AI18" s="28">
        <f t="shared" si="12"/>
        <v>1</v>
      </c>
      <c r="AJ18" s="28" t="str">
        <f t="shared" si="13"/>
        <v>Initial</v>
      </c>
      <c r="AK18" s="29" t="str">
        <f t="shared" si="6"/>
        <v>RLIS</v>
      </c>
      <c r="AL18" s="28">
        <f t="shared" si="14"/>
        <v>0</v>
      </c>
      <c r="AM18" s="28">
        <f t="shared" si="15"/>
        <v>0</v>
      </c>
      <c r="AN18" s="28" t="str">
        <f t="shared" si="16"/>
        <v>Trouble</v>
      </c>
      <c r="AO18" s="34"/>
    </row>
    <row r="19" spans="1:41" ht="12.75">
      <c r="A19" s="26">
        <v>3399965</v>
      </c>
      <c r="B19" s="26">
        <v>428</v>
      </c>
      <c r="C19" s="26" t="s">
        <v>316</v>
      </c>
      <c r="D19" s="26" t="s">
        <v>99</v>
      </c>
      <c r="E19" s="26" t="s">
        <v>100</v>
      </c>
      <c r="F19" s="26">
        <v>3264</v>
      </c>
      <c r="G19" s="27">
        <v>1296</v>
      </c>
      <c r="H19" s="30">
        <v>6035361254</v>
      </c>
      <c r="I19" s="55">
        <v>6</v>
      </c>
      <c r="J19" s="29" t="s">
        <v>48</v>
      </c>
      <c r="K19" s="31" t="s">
        <v>48</v>
      </c>
      <c r="L19" s="56">
        <v>862</v>
      </c>
      <c r="M19" s="31" t="s">
        <v>48</v>
      </c>
      <c r="N19" s="59" t="s">
        <v>48</v>
      </c>
      <c r="O19" s="76">
        <v>5.972045743329097</v>
      </c>
      <c r="P19" s="22" t="str">
        <f t="shared" si="7"/>
        <v>NO</v>
      </c>
      <c r="Q19" s="32">
        <v>23.14</v>
      </c>
      <c r="R19" s="98" t="str">
        <f t="shared" si="7"/>
        <v>YES</v>
      </c>
      <c r="S19" s="29" t="s">
        <v>50</v>
      </c>
      <c r="T19" s="53" t="s">
        <v>50</v>
      </c>
      <c r="U19" s="83">
        <v>45658.99</v>
      </c>
      <c r="V19" s="84">
        <v>6759.63</v>
      </c>
      <c r="W19" s="84">
        <v>7083.7</v>
      </c>
      <c r="X19" s="85">
        <v>7769.38</v>
      </c>
      <c r="Y19" s="58">
        <f t="shared" si="0"/>
        <v>0</v>
      </c>
      <c r="Z19" s="28">
        <f t="shared" si="8"/>
        <v>0</v>
      </c>
      <c r="AA19" s="28">
        <f t="shared" si="1"/>
        <v>0</v>
      </c>
      <c r="AB19" s="28">
        <f t="shared" si="2"/>
        <v>0</v>
      </c>
      <c r="AC19" s="29" t="str">
        <f t="shared" si="9"/>
        <v>-</v>
      </c>
      <c r="AD19" s="28">
        <f t="shared" si="3"/>
        <v>0</v>
      </c>
      <c r="AE19" s="28">
        <f t="shared" si="4"/>
        <v>0</v>
      </c>
      <c r="AF19" s="28">
        <f t="shared" si="10"/>
        <v>0</v>
      </c>
      <c r="AG19" s="28">
        <f t="shared" si="5"/>
        <v>0</v>
      </c>
      <c r="AH19" s="28">
        <f t="shared" si="11"/>
        <v>1</v>
      </c>
      <c r="AI19" s="28">
        <f t="shared" si="12"/>
        <v>1</v>
      </c>
      <c r="AJ19" s="28" t="str">
        <f t="shared" si="13"/>
        <v>Initial</v>
      </c>
      <c r="AK19" s="29" t="str">
        <f t="shared" si="6"/>
        <v>RLIS</v>
      </c>
      <c r="AL19" s="28">
        <f t="shared" si="14"/>
        <v>0</v>
      </c>
      <c r="AM19" s="28">
        <f t="shared" si="15"/>
        <v>0</v>
      </c>
      <c r="AN19" s="28">
        <f t="shared" si="16"/>
        <v>0</v>
      </c>
      <c r="AO19" s="34"/>
    </row>
    <row r="20" spans="1:41" ht="12.75">
      <c r="A20" s="26">
        <v>3305730</v>
      </c>
      <c r="B20" s="26">
        <v>439</v>
      </c>
      <c r="C20" s="26" t="s">
        <v>321</v>
      </c>
      <c r="D20" s="26" t="s">
        <v>67</v>
      </c>
      <c r="E20" s="26" t="s">
        <v>68</v>
      </c>
      <c r="F20" s="26">
        <v>3263</v>
      </c>
      <c r="G20" s="27">
        <v>3102</v>
      </c>
      <c r="H20" s="30">
        <v>6034355526</v>
      </c>
      <c r="I20" s="55">
        <v>7</v>
      </c>
      <c r="J20" s="29" t="s">
        <v>50</v>
      </c>
      <c r="K20" s="31" t="s">
        <v>49</v>
      </c>
      <c r="L20" s="56">
        <v>829.6</v>
      </c>
      <c r="M20" s="31" t="s">
        <v>48</v>
      </c>
      <c r="N20" s="59" t="s">
        <v>48</v>
      </c>
      <c r="O20" s="76">
        <v>6.279620853080568</v>
      </c>
      <c r="P20" s="22" t="str">
        <f t="shared" si="7"/>
        <v>NO</v>
      </c>
      <c r="Q20" s="32">
        <v>23.18</v>
      </c>
      <c r="R20" s="98" t="str">
        <f t="shared" si="7"/>
        <v>YES</v>
      </c>
      <c r="S20" s="29" t="s">
        <v>50</v>
      </c>
      <c r="T20" s="53" t="s">
        <v>50</v>
      </c>
      <c r="U20" s="83">
        <v>71269.06</v>
      </c>
      <c r="V20" s="84">
        <v>8135.74</v>
      </c>
      <c r="W20" s="84">
        <v>9454.77</v>
      </c>
      <c r="X20" s="85">
        <v>6534.96</v>
      </c>
      <c r="Y20" s="58">
        <f t="shared" si="0"/>
        <v>1</v>
      </c>
      <c r="Z20" s="28">
        <f t="shared" si="8"/>
        <v>0</v>
      </c>
      <c r="AA20" s="28">
        <f t="shared" si="1"/>
        <v>0</v>
      </c>
      <c r="AB20" s="28">
        <f t="shared" si="2"/>
        <v>0</v>
      </c>
      <c r="AC20" s="29" t="str">
        <f t="shared" si="9"/>
        <v>-</v>
      </c>
      <c r="AD20" s="28">
        <f t="shared" si="3"/>
        <v>0</v>
      </c>
      <c r="AE20" s="28">
        <f t="shared" si="4"/>
        <v>0</v>
      </c>
      <c r="AF20" s="28">
        <f t="shared" si="10"/>
        <v>0</v>
      </c>
      <c r="AG20" s="28">
        <f t="shared" si="5"/>
        <v>0</v>
      </c>
      <c r="AH20" s="28">
        <f t="shared" si="11"/>
        <v>1</v>
      </c>
      <c r="AI20" s="28">
        <f t="shared" si="12"/>
        <v>1</v>
      </c>
      <c r="AJ20" s="28" t="str">
        <f t="shared" si="13"/>
        <v>Initial</v>
      </c>
      <c r="AK20" s="29" t="str">
        <f t="shared" si="6"/>
        <v>RLIS</v>
      </c>
      <c r="AL20" s="28">
        <f t="shared" si="14"/>
        <v>0</v>
      </c>
      <c r="AM20" s="28">
        <f t="shared" si="15"/>
        <v>0</v>
      </c>
      <c r="AN20" s="28">
        <f t="shared" si="16"/>
        <v>0</v>
      </c>
      <c r="AO20" s="34"/>
    </row>
    <row r="21" spans="1:41" ht="12.75">
      <c r="A21" s="26">
        <v>3305790</v>
      </c>
      <c r="B21" s="26">
        <v>447</v>
      </c>
      <c r="C21" s="26" t="s">
        <v>325</v>
      </c>
      <c r="D21" s="26" t="s">
        <v>99</v>
      </c>
      <c r="E21" s="26" t="s">
        <v>100</v>
      </c>
      <c r="F21" s="26">
        <v>3264</v>
      </c>
      <c r="G21" s="27">
        <v>1296</v>
      </c>
      <c r="H21" s="30">
        <v>6035361254</v>
      </c>
      <c r="I21" s="55">
        <v>6</v>
      </c>
      <c r="J21" s="29" t="s">
        <v>48</v>
      </c>
      <c r="K21" s="31" t="s">
        <v>48</v>
      </c>
      <c r="L21" s="56">
        <v>471.8</v>
      </c>
      <c r="M21" s="31" t="s">
        <v>49</v>
      </c>
      <c r="N21" s="59" t="s">
        <v>48</v>
      </c>
      <c r="O21" s="76">
        <v>9.362549800796813</v>
      </c>
      <c r="P21" s="22" t="str">
        <f t="shared" si="7"/>
        <v>NO</v>
      </c>
      <c r="Q21" s="32">
        <v>27.86</v>
      </c>
      <c r="R21" s="98" t="str">
        <f t="shared" si="7"/>
        <v>YES</v>
      </c>
      <c r="S21" s="29" t="s">
        <v>50</v>
      </c>
      <c r="T21" s="53" t="s">
        <v>50</v>
      </c>
      <c r="U21" s="83">
        <v>40283.66</v>
      </c>
      <c r="V21" s="84">
        <v>4944.61</v>
      </c>
      <c r="W21" s="84">
        <v>5224</v>
      </c>
      <c r="X21" s="85">
        <v>4009.63</v>
      </c>
      <c r="Y21" s="58">
        <f t="shared" si="0"/>
        <v>0</v>
      </c>
      <c r="Z21" s="28">
        <f t="shared" si="8"/>
        <v>1</v>
      </c>
      <c r="AA21" s="28">
        <f t="shared" si="1"/>
        <v>0</v>
      </c>
      <c r="AB21" s="28">
        <f t="shared" si="2"/>
        <v>0</v>
      </c>
      <c r="AC21" s="29" t="str">
        <f t="shared" si="9"/>
        <v>-</v>
      </c>
      <c r="AD21" s="28">
        <f t="shared" si="3"/>
        <v>0</v>
      </c>
      <c r="AE21" s="28">
        <f t="shared" si="4"/>
        <v>0</v>
      </c>
      <c r="AF21" s="28">
        <f t="shared" si="10"/>
        <v>0</v>
      </c>
      <c r="AG21" s="28">
        <f t="shared" si="5"/>
        <v>0</v>
      </c>
      <c r="AH21" s="28">
        <f t="shared" si="11"/>
        <v>1</v>
      </c>
      <c r="AI21" s="28">
        <f t="shared" si="12"/>
        <v>1</v>
      </c>
      <c r="AJ21" s="28" t="str">
        <f t="shared" si="13"/>
        <v>Initial</v>
      </c>
      <c r="AK21" s="29" t="str">
        <f t="shared" si="6"/>
        <v>RLIS</v>
      </c>
      <c r="AL21" s="28">
        <f t="shared" si="14"/>
        <v>0</v>
      </c>
      <c r="AM21" s="28">
        <f t="shared" si="15"/>
        <v>0</v>
      </c>
      <c r="AN21" s="28">
        <f t="shared" si="16"/>
        <v>0</v>
      </c>
      <c r="AO21" s="34"/>
    </row>
    <row r="22" spans="1:41" ht="12.75">
      <c r="A22" s="26">
        <v>3307050</v>
      </c>
      <c r="B22" s="26">
        <v>568</v>
      </c>
      <c r="C22" s="26" t="s">
        <v>373</v>
      </c>
      <c r="D22" s="26" t="s">
        <v>374</v>
      </c>
      <c r="E22" s="26" t="s">
        <v>375</v>
      </c>
      <c r="F22" s="26">
        <v>3598</v>
      </c>
      <c r="G22" s="27">
        <v>1098</v>
      </c>
      <c r="H22" s="30">
        <v>6038379363</v>
      </c>
      <c r="I22" s="55">
        <v>7</v>
      </c>
      <c r="J22" s="29" t="s">
        <v>50</v>
      </c>
      <c r="K22" s="31" t="s">
        <v>49</v>
      </c>
      <c r="L22" s="56">
        <v>1474.2</v>
      </c>
      <c r="M22" s="31" t="s">
        <v>48</v>
      </c>
      <c r="N22" s="59" t="s">
        <v>48</v>
      </c>
      <c r="O22" s="76">
        <v>8.073654390934843</v>
      </c>
      <c r="P22" s="22" t="str">
        <f t="shared" si="7"/>
        <v>NO</v>
      </c>
      <c r="Q22" s="32">
        <v>27.31</v>
      </c>
      <c r="R22" s="98" t="str">
        <f t="shared" si="7"/>
        <v>YES</v>
      </c>
      <c r="S22" s="29" t="s">
        <v>50</v>
      </c>
      <c r="T22" s="53" t="s">
        <v>50</v>
      </c>
      <c r="U22" s="83">
        <v>120220.6</v>
      </c>
      <c r="V22" s="84">
        <v>13777.35</v>
      </c>
      <c r="W22" s="84">
        <v>15257.24</v>
      </c>
      <c r="X22" s="85">
        <v>12596.03</v>
      </c>
      <c r="Y22" s="58">
        <f t="shared" si="0"/>
        <v>1</v>
      </c>
      <c r="Z22" s="28">
        <f t="shared" si="8"/>
        <v>0</v>
      </c>
      <c r="AA22" s="28">
        <f t="shared" si="1"/>
        <v>0</v>
      </c>
      <c r="AB22" s="28">
        <f t="shared" si="2"/>
        <v>0</v>
      </c>
      <c r="AC22" s="29" t="str">
        <f t="shared" si="9"/>
        <v>-</v>
      </c>
      <c r="AD22" s="28">
        <f t="shared" si="3"/>
        <v>0</v>
      </c>
      <c r="AE22" s="28">
        <f t="shared" si="4"/>
        <v>0</v>
      </c>
      <c r="AF22" s="28">
        <f t="shared" si="10"/>
        <v>0</v>
      </c>
      <c r="AG22" s="28">
        <f t="shared" si="5"/>
        <v>0</v>
      </c>
      <c r="AH22" s="28">
        <f t="shared" si="11"/>
        <v>1</v>
      </c>
      <c r="AI22" s="28">
        <f t="shared" si="12"/>
        <v>1</v>
      </c>
      <c r="AJ22" s="28" t="str">
        <f t="shared" si="13"/>
        <v>Initial</v>
      </c>
      <c r="AK22" s="29" t="str">
        <f t="shared" si="6"/>
        <v>RLIS</v>
      </c>
      <c r="AL22" s="28">
        <f t="shared" si="14"/>
        <v>0</v>
      </c>
      <c r="AM22" s="28">
        <f t="shared" si="15"/>
        <v>0</v>
      </c>
      <c r="AN22" s="28">
        <f t="shared" si="16"/>
        <v>0</v>
      </c>
      <c r="AO22" s="34"/>
    </row>
    <row r="23" spans="1:41" ht="12.75">
      <c r="A23" s="26">
        <v>3307140</v>
      </c>
      <c r="B23" s="26">
        <v>573</v>
      </c>
      <c r="C23" s="26" t="s">
        <v>378</v>
      </c>
      <c r="D23" s="26" t="s">
        <v>208</v>
      </c>
      <c r="E23" s="26" t="s">
        <v>209</v>
      </c>
      <c r="F23" s="26">
        <v>3446</v>
      </c>
      <c r="G23" s="27">
        <v>2310</v>
      </c>
      <c r="H23" s="30">
        <v>6033526955</v>
      </c>
      <c r="I23" s="55">
        <v>7</v>
      </c>
      <c r="J23" s="29" t="s">
        <v>50</v>
      </c>
      <c r="K23" s="31" t="s">
        <v>49</v>
      </c>
      <c r="L23" s="56">
        <v>682.3</v>
      </c>
      <c r="M23" s="31" t="s">
        <v>48</v>
      </c>
      <c r="N23" s="59" t="s">
        <v>48</v>
      </c>
      <c r="O23" s="76">
        <v>9.529860228716645</v>
      </c>
      <c r="P23" s="22" t="str">
        <f>IF(ISNUMBER(O23),IF(O23&gt;=20,"YES","NO"),"M")</f>
        <v>NO</v>
      </c>
      <c r="Q23" s="32">
        <v>30.9</v>
      </c>
      <c r="R23" s="98" t="str">
        <f>IF(ISNUMBER(Q23),IF(Q23&gt;=20,"YES","NO"),"M")</f>
        <v>YES</v>
      </c>
      <c r="S23" s="29" t="s">
        <v>50</v>
      </c>
      <c r="T23" s="53" t="s">
        <v>50</v>
      </c>
      <c r="U23" s="83">
        <v>87256.5</v>
      </c>
      <c r="V23" s="84">
        <v>11171.34</v>
      </c>
      <c r="W23" s="84">
        <v>10655.97</v>
      </c>
      <c r="X23" s="85">
        <v>5830.7</v>
      </c>
      <c r="Y23" s="58">
        <f t="shared" si="0"/>
        <v>1</v>
      </c>
      <c r="Z23" s="28">
        <f t="shared" si="8"/>
        <v>0</v>
      </c>
      <c r="AA23" s="28">
        <f t="shared" si="1"/>
        <v>0</v>
      </c>
      <c r="AB23" s="28">
        <f t="shared" si="2"/>
        <v>0</v>
      </c>
      <c r="AC23" s="29" t="str">
        <f t="shared" si="9"/>
        <v>-</v>
      </c>
      <c r="AD23" s="28">
        <f t="shared" si="3"/>
        <v>0</v>
      </c>
      <c r="AE23" s="28">
        <f t="shared" si="4"/>
        <v>0</v>
      </c>
      <c r="AF23" s="28">
        <f t="shared" si="10"/>
        <v>0</v>
      </c>
      <c r="AG23" s="28">
        <f t="shared" si="5"/>
        <v>0</v>
      </c>
      <c r="AH23" s="28">
        <f t="shared" si="11"/>
        <v>1</v>
      </c>
      <c r="AI23" s="28">
        <f t="shared" si="12"/>
        <v>1</v>
      </c>
      <c r="AJ23" s="28" t="str">
        <f t="shared" si="13"/>
        <v>Initial</v>
      </c>
      <c r="AK23" s="29" t="str">
        <f t="shared" si="6"/>
        <v>RLIS</v>
      </c>
      <c r="AL23" s="28">
        <f t="shared" si="14"/>
        <v>0</v>
      </c>
      <c r="AM23" s="28">
        <f t="shared" si="15"/>
        <v>0</v>
      </c>
      <c r="AN23" s="28">
        <f t="shared" si="16"/>
        <v>0</v>
      </c>
      <c r="AO23" s="34"/>
    </row>
    <row r="24" spans="1:17" ht="12.75">
      <c r="A24" s="34"/>
      <c r="B24" s="34"/>
      <c r="I24" s="93"/>
      <c r="J24" s="93"/>
      <c r="P24" s="94"/>
      <c r="Q24" s="95"/>
    </row>
    <row r="25" spans="1:17" ht="12.75">
      <c r="A25" s="34"/>
      <c r="B25" s="34"/>
      <c r="I25" s="93"/>
      <c r="J25" s="93"/>
      <c r="P25" s="94"/>
      <c r="Q25" s="95"/>
    </row>
    <row r="26" spans="1:17" ht="12.75">
      <c r="A26" s="34"/>
      <c r="B26" s="34"/>
      <c r="I26" s="93"/>
      <c r="J26" s="93"/>
      <c r="P26" s="94"/>
      <c r="Q26" s="95"/>
    </row>
    <row r="27" spans="1:17" ht="12.75">
      <c r="A27" s="34"/>
      <c r="B27" s="34"/>
      <c r="I27" s="93"/>
      <c r="J27" s="93"/>
      <c r="P27" s="94"/>
      <c r="Q27" s="95"/>
    </row>
    <row r="28" spans="1:17" ht="12.75">
      <c r="A28" s="34"/>
      <c r="B28" s="34"/>
      <c r="I28" s="93"/>
      <c r="J28" s="93"/>
      <c r="P28" s="94"/>
      <c r="Q28" s="95"/>
    </row>
    <row r="29" spans="1:17" ht="12.75">
      <c r="A29" s="34"/>
      <c r="B29" s="34"/>
      <c r="I29" s="93"/>
      <c r="J29" s="93"/>
      <c r="P29" s="94"/>
      <c r="Q29" s="95"/>
    </row>
    <row r="30" spans="1:17" ht="12.75">
      <c r="A30" s="34"/>
      <c r="B30" s="34"/>
      <c r="I30" s="93"/>
      <c r="J30" s="93"/>
      <c r="P30" s="94"/>
      <c r="Q30" s="95"/>
    </row>
    <row r="31" spans="1:17" ht="12.75">
      <c r="A31" s="34"/>
      <c r="B31" s="34"/>
      <c r="I31" s="93"/>
      <c r="J31" s="93"/>
      <c r="P31" s="94"/>
      <c r="Q31" s="95"/>
    </row>
    <row r="32" spans="1:17" ht="12.75">
      <c r="A32" s="34"/>
      <c r="B32" s="34"/>
      <c r="I32" s="93"/>
      <c r="J32" s="93"/>
      <c r="P32" s="94"/>
      <c r="Q32" s="95"/>
    </row>
    <row r="33" spans="1:17" ht="12.75">
      <c r="A33" s="34"/>
      <c r="B33" s="34"/>
      <c r="I33" s="93"/>
      <c r="J33" s="93"/>
      <c r="P33" s="94"/>
      <c r="Q33" s="95"/>
    </row>
    <row r="34" spans="1:17" ht="12.75">
      <c r="A34" s="34"/>
      <c r="B34" s="34"/>
      <c r="I34" s="93"/>
      <c r="J34" s="93"/>
      <c r="P34" s="94"/>
      <c r="Q34" s="95"/>
    </row>
    <row r="35" spans="1:17" ht="12.75">
      <c r="A35" s="34"/>
      <c r="B35" s="34"/>
      <c r="I35" s="93"/>
      <c r="J35" s="93"/>
      <c r="P35" s="94"/>
      <c r="Q35" s="95"/>
    </row>
    <row r="36" spans="1:17" ht="12.75">
      <c r="A36" s="34"/>
      <c r="B36" s="34"/>
      <c r="I36" s="93"/>
      <c r="J36" s="93"/>
      <c r="P36" s="94"/>
      <c r="Q36" s="95"/>
    </row>
    <row r="37" spans="1:17" ht="12.75">
      <c r="A37" s="34"/>
      <c r="B37" s="34"/>
      <c r="I37" s="93"/>
      <c r="J37" s="93"/>
      <c r="P37" s="94"/>
      <c r="Q37" s="95"/>
    </row>
    <row r="38" spans="1:17" ht="12.75">
      <c r="A38" s="34"/>
      <c r="B38" s="34"/>
      <c r="I38" s="93"/>
      <c r="J38" s="93"/>
      <c r="P38" s="94"/>
      <c r="Q38" s="95"/>
    </row>
    <row r="39" spans="1:17" ht="12.75">
      <c r="A39" s="34"/>
      <c r="B39" s="34"/>
      <c r="I39" s="93"/>
      <c r="J39" s="93"/>
      <c r="P39" s="94"/>
      <c r="Q39" s="95"/>
    </row>
    <row r="40" spans="1:17" ht="12.75">
      <c r="A40" s="34"/>
      <c r="B40" s="34"/>
      <c r="I40" s="93"/>
      <c r="J40" s="93"/>
      <c r="P40" s="94"/>
      <c r="Q40" s="95"/>
    </row>
    <row r="41" spans="1:17" ht="12.75">
      <c r="A41" s="34"/>
      <c r="B41" s="34"/>
      <c r="I41" s="93"/>
      <c r="J41" s="93"/>
      <c r="P41" s="94"/>
      <c r="Q41" s="95"/>
    </row>
    <row r="42" spans="1:17" ht="12.75">
      <c r="A42" s="34"/>
      <c r="B42" s="34"/>
      <c r="I42" s="93"/>
      <c r="J42" s="93"/>
      <c r="P42" s="94"/>
      <c r="Q42" s="95"/>
    </row>
    <row r="43" spans="1:17" ht="12.75">
      <c r="A43" s="34"/>
      <c r="B43" s="34"/>
      <c r="I43" s="93"/>
      <c r="J43" s="93"/>
      <c r="P43" s="94"/>
      <c r="Q43" s="95"/>
    </row>
    <row r="44" spans="1:17" ht="12.75">
      <c r="A44" s="34"/>
      <c r="B44" s="34"/>
      <c r="I44" s="93"/>
      <c r="J44" s="93"/>
      <c r="P44" s="94"/>
      <c r="Q44" s="95"/>
    </row>
    <row r="45" spans="1:17" ht="12.75">
      <c r="A45" s="34"/>
      <c r="B45" s="34"/>
      <c r="I45" s="93"/>
      <c r="J45" s="93"/>
      <c r="P45" s="94"/>
      <c r="Q45" s="95"/>
    </row>
    <row r="46" spans="1:17" ht="12.75">
      <c r="A46" s="34"/>
      <c r="B46" s="34"/>
      <c r="I46" s="93"/>
      <c r="J46" s="93"/>
      <c r="P46" s="94"/>
      <c r="Q46" s="95"/>
    </row>
    <row r="47" spans="1:17" ht="12.75">
      <c r="A47" s="34"/>
      <c r="B47" s="34"/>
      <c r="I47" s="93"/>
      <c r="J47" s="93"/>
      <c r="P47" s="94"/>
      <c r="Q47" s="95"/>
    </row>
    <row r="48" spans="1:17" ht="12.75">
      <c r="A48" s="34"/>
      <c r="B48" s="34"/>
      <c r="I48" s="93"/>
      <c r="J48" s="93"/>
      <c r="P48" s="94"/>
      <c r="Q48" s="95"/>
    </row>
    <row r="49" spans="1:17" ht="12.75">
      <c r="A49" s="34"/>
      <c r="B49" s="34"/>
      <c r="I49" s="93"/>
      <c r="J49" s="93"/>
      <c r="P49" s="94"/>
      <c r="Q49" s="95"/>
    </row>
    <row r="50" spans="1:17" ht="12.75">
      <c r="A50" s="34"/>
      <c r="B50" s="34"/>
      <c r="I50" s="93"/>
      <c r="J50" s="93"/>
      <c r="P50" s="94"/>
      <c r="Q50" s="95"/>
    </row>
    <row r="51" spans="1:17" ht="12.75">
      <c r="A51" s="34"/>
      <c r="B51" s="34"/>
      <c r="I51" s="93"/>
      <c r="J51" s="93"/>
      <c r="P51" s="94"/>
      <c r="Q51" s="95"/>
    </row>
    <row r="52" spans="1:17" ht="12.75">
      <c r="A52" s="34"/>
      <c r="B52" s="34"/>
      <c r="I52" s="93"/>
      <c r="J52" s="93"/>
      <c r="P52" s="94"/>
      <c r="Q52" s="95"/>
    </row>
    <row r="53" spans="1:17" ht="12.75">
      <c r="A53" s="34"/>
      <c r="B53" s="34"/>
      <c r="I53" s="93"/>
      <c r="J53" s="93"/>
      <c r="P53" s="94"/>
      <c r="Q53" s="95"/>
    </row>
    <row r="54" spans="1:17" ht="12.75">
      <c r="A54" s="34"/>
      <c r="B54" s="34"/>
      <c r="I54" s="93"/>
      <c r="J54" s="93"/>
      <c r="P54" s="94"/>
      <c r="Q54" s="95"/>
    </row>
    <row r="55" spans="1:17" ht="12.75">
      <c r="A55" s="34"/>
      <c r="B55" s="34"/>
      <c r="I55" s="93"/>
      <c r="J55" s="93"/>
      <c r="P55" s="94"/>
      <c r="Q55" s="95"/>
    </row>
    <row r="56" spans="1:17" ht="12.75">
      <c r="A56" s="34"/>
      <c r="B56" s="34"/>
      <c r="I56" s="93"/>
      <c r="J56" s="93"/>
      <c r="P56" s="94"/>
      <c r="Q56" s="95"/>
    </row>
    <row r="57" spans="1:17" ht="12.75">
      <c r="A57" s="34"/>
      <c r="B57" s="34"/>
      <c r="I57" s="93"/>
      <c r="J57" s="93"/>
      <c r="P57" s="94"/>
      <c r="Q57" s="95"/>
    </row>
    <row r="58" spans="1:17" ht="12.75">
      <c r="A58" s="34"/>
      <c r="B58" s="34"/>
      <c r="I58" s="93"/>
      <c r="J58" s="93"/>
      <c r="P58" s="94"/>
      <c r="Q58" s="95"/>
    </row>
    <row r="59" spans="1:17" ht="12.75">
      <c r="A59" s="34"/>
      <c r="B59" s="34"/>
      <c r="I59" s="93"/>
      <c r="J59" s="93"/>
      <c r="P59" s="94"/>
      <c r="Q59" s="95"/>
    </row>
    <row r="60" spans="1:17" ht="12.75">
      <c r="A60" s="34"/>
      <c r="B60" s="34"/>
      <c r="I60" s="93"/>
      <c r="J60" s="93"/>
      <c r="P60" s="94"/>
      <c r="Q60" s="95"/>
    </row>
    <row r="61" spans="1:17" ht="12.75">
      <c r="A61" s="34"/>
      <c r="B61" s="34"/>
      <c r="I61" s="93"/>
      <c r="J61" s="93"/>
      <c r="P61" s="94"/>
      <c r="Q61" s="95"/>
    </row>
    <row r="62" spans="1:17" ht="12.75">
      <c r="A62" s="34"/>
      <c r="B62" s="34"/>
      <c r="I62" s="93"/>
      <c r="J62" s="93"/>
      <c r="P62" s="94"/>
      <c r="Q62" s="95"/>
    </row>
    <row r="63" spans="1:17" ht="12.75">
      <c r="A63" s="34"/>
      <c r="B63" s="34"/>
      <c r="I63" s="93"/>
      <c r="J63" s="93"/>
      <c r="P63" s="94"/>
      <c r="Q63" s="95"/>
    </row>
    <row r="64" spans="1:17" ht="12.75">
      <c r="A64" s="34"/>
      <c r="B64" s="34"/>
      <c r="I64" s="93"/>
      <c r="J64" s="93"/>
      <c r="P64" s="94"/>
      <c r="Q64" s="95"/>
    </row>
    <row r="65" spans="1:17" ht="12.75">
      <c r="A65" s="34"/>
      <c r="B65" s="34"/>
      <c r="I65" s="93"/>
      <c r="J65" s="93"/>
      <c r="P65" s="94"/>
      <c r="Q65" s="95"/>
    </row>
    <row r="66" spans="1:17" ht="12.75">
      <c r="A66" s="34"/>
      <c r="B66" s="34"/>
      <c r="I66" s="93"/>
      <c r="J66" s="93"/>
      <c r="P66" s="94"/>
      <c r="Q66" s="95"/>
    </row>
    <row r="67" spans="1:17" ht="12.75">
      <c r="A67" s="34"/>
      <c r="B67" s="34"/>
      <c r="I67" s="93"/>
      <c r="J67" s="93"/>
      <c r="P67" s="94"/>
      <c r="Q67" s="95"/>
    </row>
    <row r="68" spans="1:17" ht="12.75">
      <c r="A68" s="34"/>
      <c r="B68" s="34"/>
      <c r="I68" s="93"/>
      <c r="J68" s="93"/>
      <c r="P68" s="94"/>
      <c r="Q68" s="95"/>
    </row>
    <row r="69" spans="1:17" ht="12.75">
      <c r="A69" s="34"/>
      <c r="B69" s="34"/>
      <c r="I69" s="93"/>
      <c r="J69" s="93"/>
      <c r="P69" s="94"/>
      <c r="Q69" s="95"/>
    </row>
    <row r="70" spans="1:17" ht="12.75">
      <c r="A70" s="34"/>
      <c r="B70" s="34"/>
      <c r="I70" s="93"/>
      <c r="J70" s="93"/>
      <c r="P70" s="94"/>
      <c r="Q70" s="95"/>
    </row>
    <row r="71" spans="1:17" ht="12.75">
      <c r="A71" s="34"/>
      <c r="B71" s="34"/>
      <c r="I71" s="93"/>
      <c r="J71" s="93"/>
      <c r="P71" s="94"/>
      <c r="Q71" s="95"/>
    </row>
    <row r="72" spans="1:17" ht="12.75">
      <c r="A72" s="34"/>
      <c r="B72" s="34"/>
      <c r="I72" s="93"/>
      <c r="J72" s="93"/>
      <c r="P72" s="94"/>
      <c r="Q72" s="95"/>
    </row>
    <row r="73" spans="1:17" ht="12.75">
      <c r="A73" s="34"/>
      <c r="B73" s="34"/>
      <c r="I73" s="93"/>
      <c r="J73" s="93"/>
      <c r="P73" s="94"/>
      <c r="Q73" s="95"/>
    </row>
    <row r="74" spans="1:17" ht="12.75">
      <c r="A74" s="34"/>
      <c r="B74" s="34"/>
      <c r="I74" s="93"/>
      <c r="J74" s="93"/>
      <c r="P74" s="94"/>
      <c r="Q74" s="95"/>
    </row>
    <row r="75" spans="1:17" ht="12.75">
      <c r="A75" s="34"/>
      <c r="B75" s="34"/>
      <c r="I75" s="93"/>
      <c r="J75" s="93"/>
      <c r="P75" s="94"/>
      <c r="Q75" s="95"/>
    </row>
    <row r="76" spans="1:17" ht="12.75">
      <c r="A76" s="34"/>
      <c r="B76" s="34"/>
      <c r="I76" s="93"/>
      <c r="J76" s="93"/>
      <c r="P76" s="94"/>
      <c r="Q76" s="94"/>
    </row>
    <row r="77" spans="1:17" ht="12.75">
      <c r="A77" s="34"/>
      <c r="B77" s="34"/>
      <c r="I77" s="93"/>
      <c r="J77" s="93"/>
      <c r="P77" s="94"/>
      <c r="Q77" s="94"/>
    </row>
    <row r="78" spans="1:17" ht="12.75">
      <c r="A78" s="34"/>
      <c r="B78" s="34"/>
      <c r="I78" s="93"/>
      <c r="J78" s="93"/>
      <c r="P78" s="94"/>
      <c r="Q78" s="94"/>
    </row>
    <row r="79" spans="1:17" ht="12.75">
      <c r="A79" s="34"/>
      <c r="B79" s="34"/>
      <c r="I79" s="93"/>
      <c r="J79" s="93"/>
      <c r="P79" s="94"/>
      <c r="Q79" s="94"/>
    </row>
    <row r="80" spans="1:17" ht="12.75">
      <c r="A80" s="34"/>
      <c r="B80" s="34"/>
      <c r="I80" s="93"/>
      <c r="J80" s="93"/>
      <c r="P80" s="94"/>
      <c r="Q80" s="94"/>
    </row>
    <row r="81" spans="1:17" ht="12.75">
      <c r="A81" s="34"/>
      <c r="B81" s="34"/>
      <c r="I81" s="93"/>
      <c r="J81" s="93"/>
      <c r="P81" s="94"/>
      <c r="Q81" s="94"/>
    </row>
    <row r="82" spans="1:17" ht="12.75">
      <c r="A82" s="34"/>
      <c r="B82" s="34"/>
      <c r="I82" s="93"/>
      <c r="J82" s="93"/>
      <c r="P82" s="94"/>
      <c r="Q82" s="94"/>
    </row>
    <row r="83" spans="1:17" ht="12.75">
      <c r="A83" s="34"/>
      <c r="B83" s="34"/>
      <c r="I83" s="93"/>
      <c r="J83" s="93"/>
      <c r="P83" s="94"/>
      <c r="Q83" s="94"/>
    </row>
    <row r="84" spans="1:17" ht="12.75">
      <c r="A84" s="34"/>
      <c r="B84" s="34"/>
      <c r="I84" s="93"/>
      <c r="J84" s="93"/>
      <c r="P84" s="94"/>
      <c r="Q84" s="94"/>
    </row>
    <row r="85" spans="1:17" ht="12.75">
      <c r="A85" s="34"/>
      <c r="B85" s="34"/>
      <c r="I85" s="93"/>
      <c r="J85" s="93"/>
      <c r="P85" s="94"/>
      <c r="Q85" s="94"/>
    </row>
    <row r="86" spans="1:17" ht="12.75">
      <c r="A86" s="34"/>
      <c r="B86" s="34"/>
      <c r="I86" s="93"/>
      <c r="J86" s="93"/>
      <c r="P86" s="94"/>
      <c r="Q86" s="94"/>
    </row>
    <row r="87" spans="1:17" ht="12.75">
      <c r="A87" s="34"/>
      <c r="B87" s="34"/>
      <c r="I87" s="93"/>
      <c r="J87" s="93"/>
      <c r="P87" s="94"/>
      <c r="Q87" s="94"/>
    </row>
    <row r="88" spans="1:17" ht="12.75">
      <c r="A88" s="34"/>
      <c r="B88" s="34"/>
      <c r="I88" s="93"/>
      <c r="J88" s="93"/>
      <c r="P88" s="94"/>
      <c r="Q88" s="94"/>
    </row>
    <row r="89" spans="1:17" ht="12.75">
      <c r="A89" s="34"/>
      <c r="B89" s="34"/>
      <c r="I89" s="93"/>
      <c r="J89" s="93"/>
      <c r="P89" s="94"/>
      <c r="Q89" s="94"/>
    </row>
    <row r="90" spans="1:17" ht="12.75">
      <c r="A90" s="34"/>
      <c r="B90" s="34"/>
      <c r="I90" s="93"/>
      <c r="J90" s="93"/>
      <c r="P90" s="94"/>
      <c r="Q90" s="94"/>
    </row>
    <row r="91" spans="1:17" ht="12.75">
      <c r="A91" s="34"/>
      <c r="B91" s="34"/>
      <c r="I91" s="93"/>
      <c r="J91" s="93"/>
      <c r="P91" s="94"/>
      <c r="Q91" s="94"/>
    </row>
    <row r="92" spans="1:17" ht="12.75">
      <c r="A92" s="34"/>
      <c r="B92" s="34"/>
      <c r="I92" s="93"/>
      <c r="J92" s="93"/>
      <c r="P92" s="94"/>
      <c r="Q92" s="94"/>
    </row>
    <row r="93" spans="1:17" ht="12.75">
      <c r="A93" s="34"/>
      <c r="B93" s="34"/>
      <c r="I93" s="93"/>
      <c r="J93" s="93"/>
      <c r="P93" s="94"/>
      <c r="Q93" s="94"/>
    </row>
    <row r="94" spans="1:17" ht="12.75">
      <c r="A94" s="34"/>
      <c r="B94" s="34"/>
      <c r="I94" s="93"/>
      <c r="J94" s="93"/>
      <c r="P94" s="94"/>
      <c r="Q94" s="94"/>
    </row>
    <row r="95" spans="1:17" ht="12.75">
      <c r="A95" s="34"/>
      <c r="B95" s="34"/>
      <c r="I95" s="93"/>
      <c r="J95" s="93"/>
      <c r="P95" s="94"/>
      <c r="Q95" s="94"/>
    </row>
    <row r="96" spans="1:17" ht="12.75">
      <c r="A96" s="34"/>
      <c r="B96" s="34"/>
      <c r="I96" s="93"/>
      <c r="J96" s="93"/>
      <c r="P96" s="94"/>
      <c r="Q96" s="94"/>
    </row>
    <row r="97" spans="1:17" ht="12.75">
      <c r="A97" s="34"/>
      <c r="B97" s="34"/>
      <c r="I97" s="93"/>
      <c r="J97" s="93"/>
      <c r="P97" s="94"/>
      <c r="Q97" s="94"/>
    </row>
    <row r="98" spans="1:17" ht="12.75">
      <c r="A98" s="34"/>
      <c r="B98" s="34"/>
      <c r="I98" s="93"/>
      <c r="J98" s="93"/>
      <c r="P98" s="94"/>
      <c r="Q98" s="94"/>
    </row>
    <row r="99" spans="1:17" ht="12.75">
      <c r="A99" s="34"/>
      <c r="B99" s="34"/>
      <c r="I99" s="93"/>
      <c r="J99" s="93"/>
      <c r="P99" s="94"/>
      <c r="Q99" s="94"/>
    </row>
    <row r="100" spans="1:17" ht="12.75">
      <c r="A100" s="34"/>
      <c r="B100" s="34"/>
      <c r="I100" s="93"/>
      <c r="J100" s="93"/>
      <c r="P100" s="94"/>
      <c r="Q100" s="94"/>
    </row>
    <row r="101" spans="1:17" ht="12.75">
      <c r="A101" s="34"/>
      <c r="B101" s="34"/>
      <c r="I101" s="93"/>
      <c r="J101" s="93"/>
      <c r="P101" s="94"/>
      <c r="Q101" s="94"/>
    </row>
    <row r="102" spans="1:17" ht="12.75">
      <c r="A102" s="34"/>
      <c r="B102" s="34"/>
      <c r="I102" s="93"/>
      <c r="J102" s="93"/>
      <c r="P102" s="94"/>
      <c r="Q102" s="94"/>
    </row>
    <row r="103" spans="1:17" ht="12.75">
      <c r="A103" s="34"/>
      <c r="B103" s="34"/>
      <c r="I103" s="93"/>
      <c r="J103" s="93"/>
      <c r="P103" s="94"/>
      <c r="Q103" s="94"/>
    </row>
    <row r="104" spans="1:17" ht="12.75">
      <c r="A104" s="34"/>
      <c r="B104" s="34"/>
      <c r="I104" s="93"/>
      <c r="J104" s="93"/>
      <c r="P104" s="94"/>
      <c r="Q104" s="94"/>
    </row>
    <row r="105" spans="1:17" ht="12.75">
      <c r="A105" s="34"/>
      <c r="B105" s="34"/>
      <c r="I105" s="93"/>
      <c r="J105" s="93"/>
      <c r="P105" s="94"/>
      <c r="Q105" s="94"/>
    </row>
    <row r="106" spans="1:17" ht="12.75">
      <c r="A106" s="34"/>
      <c r="B106" s="34"/>
      <c r="I106" s="93"/>
      <c r="J106" s="93"/>
      <c r="P106" s="94"/>
      <c r="Q106" s="94"/>
    </row>
    <row r="107" spans="1:17" ht="12.75">
      <c r="A107" s="34"/>
      <c r="B107" s="34"/>
      <c r="I107" s="93"/>
      <c r="J107" s="93"/>
      <c r="P107" s="94"/>
      <c r="Q107" s="94"/>
    </row>
    <row r="108" spans="1:17" ht="12.75">
      <c r="A108" s="34"/>
      <c r="B108" s="34"/>
      <c r="I108" s="93"/>
      <c r="J108" s="93"/>
      <c r="P108" s="94"/>
      <c r="Q108" s="94"/>
    </row>
    <row r="109" spans="1:17" ht="12.75">
      <c r="A109" s="34"/>
      <c r="B109" s="34"/>
      <c r="I109" s="93"/>
      <c r="J109" s="93"/>
      <c r="P109" s="94"/>
      <c r="Q109" s="94"/>
    </row>
    <row r="110" spans="1:17" ht="12.75">
      <c r="A110" s="34"/>
      <c r="B110" s="34"/>
      <c r="I110" s="93"/>
      <c r="J110" s="93"/>
      <c r="P110" s="94"/>
      <c r="Q110" s="94"/>
    </row>
    <row r="111" spans="1:17" ht="12.75">
      <c r="A111" s="34"/>
      <c r="B111" s="34"/>
      <c r="I111" s="93"/>
      <c r="J111" s="93"/>
      <c r="P111" s="94"/>
      <c r="Q111" s="94"/>
    </row>
    <row r="112" spans="1:17" ht="12.75">
      <c r="A112" s="34"/>
      <c r="B112" s="34"/>
      <c r="I112" s="93"/>
      <c r="J112" s="93"/>
      <c r="P112" s="94"/>
      <c r="Q112" s="94"/>
    </row>
    <row r="113" spans="1:17" ht="12.75">
      <c r="A113" s="34"/>
      <c r="B113" s="34"/>
      <c r="I113" s="93"/>
      <c r="J113" s="93"/>
      <c r="P113" s="94"/>
      <c r="Q113" s="94"/>
    </row>
    <row r="114" spans="1:17" ht="12.75">
      <c r="A114" s="34"/>
      <c r="B114" s="34"/>
      <c r="I114" s="93"/>
      <c r="J114" s="93"/>
      <c r="P114" s="94"/>
      <c r="Q114" s="94"/>
    </row>
    <row r="115" spans="1:17" ht="12.75">
      <c r="A115" s="34"/>
      <c r="B115" s="34"/>
      <c r="I115" s="93"/>
      <c r="J115" s="93"/>
      <c r="P115" s="94"/>
      <c r="Q115" s="94"/>
    </row>
    <row r="116" spans="1:17" ht="12.75">
      <c r="A116" s="34"/>
      <c r="B116" s="34"/>
      <c r="I116" s="93"/>
      <c r="J116" s="93"/>
      <c r="P116" s="94"/>
      <c r="Q116" s="94"/>
    </row>
    <row r="117" spans="1:17" ht="12.75">
      <c r="A117" s="34"/>
      <c r="B117" s="34"/>
      <c r="I117" s="93"/>
      <c r="J117" s="93"/>
      <c r="P117" s="94"/>
      <c r="Q117" s="94"/>
    </row>
    <row r="118" spans="1:17" ht="12.75">
      <c r="A118" s="34"/>
      <c r="B118" s="34"/>
      <c r="I118" s="93"/>
      <c r="J118" s="93"/>
      <c r="P118" s="94"/>
      <c r="Q118" s="94"/>
    </row>
    <row r="119" spans="1:17" ht="12.75">
      <c r="A119" s="34"/>
      <c r="B119" s="34"/>
      <c r="I119" s="93"/>
      <c r="J119" s="93"/>
      <c r="P119" s="94"/>
      <c r="Q119" s="94"/>
    </row>
    <row r="120" spans="1:17" ht="12.75">
      <c r="A120" s="34"/>
      <c r="B120" s="34"/>
      <c r="I120" s="93"/>
      <c r="J120" s="93"/>
      <c r="P120" s="94"/>
      <c r="Q120" s="94"/>
    </row>
    <row r="121" spans="1:17" ht="12.75">
      <c r="A121" s="34"/>
      <c r="B121" s="34"/>
      <c r="I121" s="93"/>
      <c r="J121" s="93"/>
      <c r="P121" s="94"/>
      <c r="Q121" s="94"/>
    </row>
    <row r="122" spans="1:17" ht="12.75">
      <c r="A122" s="34"/>
      <c r="B122" s="34"/>
      <c r="I122" s="93"/>
      <c r="J122" s="93"/>
      <c r="P122" s="94"/>
      <c r="Q122" s="94"/>
    </row>
    <row r="123" spans="1:17" ht="12.75">
      <c r="A123" s="34"/>
      <c r="B123" s="34"/>
      <c r="I123" s="93"/>
      <c r="J123" s="93"/>
      <c r="P123" s="94"/>
      <c r="Q123" s="94"/>
    </row>
    <row r="124" spans="1:17" ht="12.75">
      <c r="A124" s="34"/>
      <c r="B124" s="34"/>
      <c r="I124" s="93"/>
      <c r="J124" s="93"/>
      <c r="P124" s="94"/>
      <c r="Q124" s="94"/>
    </row>
    <row r="125" spans="1:17" ht="12.75">
      <c r="A125" s="34"/>
      <c r="B125" s="34"/>
      <c r="I125" s="93"/>
      <c r="J125" s="93"/>
      <c r="P125" s="94"/>
      <c r="Q125" s="94"/>
    </row>
    <row r="126" spans="1:17" ht="12.75">
      <c r="A126" s="34"/>
      <c r="B126" s="34"/>
      <c r="I126" s="93"/>
      <c r="J126" s="93"/>
      <c r="P126" s="94"/>
      <c r="Q126" s="94"/>
    </row>
    <row r="127" spans="1:17" ht="12.75">
      <c r="A127" s="34"/>
      <c r="B127" s="34"/>
      <c r="I127" s="93"/>
      <c r="J127" s="93"/>
      <c r="P127" s="94"/>
      <c r="Q127" s="94"/>
    </row>
    <row r="128" spans="1:17" ht="12.75">
      <c r="A128" s="34"/>
      <c r="B128" s="34"/>
      <c r="I128" s="93"/>
      <c r="J128" s="93"/>
      <c r="P128" s="94"/>
      <c r="Q128" s="94"/>
    </row>
    <row r="129" spans="1:17" ht="12.75">
      <c r="A129" s="34"/>
      <c r="B129" s="34"/>
      <c r="I129" s="93"/>
      <c r="J129" s="93"/>
      <c r="P129" s="94"/>
      <c r="Q129" s="94"/>
    </row>
    <row r="130" spans="1:17" ht="12.75">
      <c r="A130" s="34"/>
      <c r="B130" s="34"/>
      <c r="I130" s="93"/>
      <c r="J130" s="93"/>
      <c r="P130" s="94"/>
      <c r="Q130" s="94"/>
    </row>
    <row r="131" spans="1:17" ht="12.75">
      <c r="A131" s="34"/>
      <c r="B131" s="34"/>
      <c r="I131" s="93"/>
      <c r="J131" s="93"/>
      <c r="P131" s="94"/>
      <c r="Q131" s="94"/>
    </row>
    <row r="132" spans="1:17" ht="12.75">
      <c r="A132" s="34"/>
      <c r="B132" s="34"/>
      <c r="I132" s="93"/>
      <c r="J132" s="93"/>
      <c r="P132" s="94"/>
      <c r="Q132" s="94"/>
    </row>
    <row r="133" spans="1:17" ht="12.75">
      <c r="A133" s="34"/>
      <c r="B133" s="34"/>
      <c r="I133" s="93"/>
      <c r="J133" s="93"/>
      <c r="P133" s="94"/>
      <c r="Q133" s="94"/>
    </row>
    <row r="134" spans="1:17" ht="12.75">
      <c r="A134" s="34"/>
      <c r="B134" s="34"/>
      <c r="I134" s="93"/>
      <c r="J134" s="93"/>
      <c r="P134" s="94"/>
      <c r="Q134" s="94"/>
    </row>
    <row r="135" spans="1:17" ht="12.75">
      <c r="A135" s="34"/>
      <c r="B135" s="34"/>
      <c r="I135" s="93"/>
      <c r="J135" s="93"/>
      <c r="P135" s="94"/>
      <c r="Q135" s="94"/>
    </row>
    <row r="136" spans="1:17" ht="12.75">
      <c r="A136" s="34"/>
      <c r="B136" s="34"/>
      <c r="I136" s="93"/>
      <c r="J136" s="93"/>
      <c r="P136" s="94"/>
      <c r="Q136" s="94"/>
    </row>
    <row r="137" spans="1:17" ht="12.75">
      <c r="A137" s="34"/>
      <c r="B137" s="34"/>
      <c r="I137" s="93"/>
      <c r="J137" s="93"/>
      <c r="P137" s="94"/>
      <c r="Q137" s="94"/>
    </row>
    <row r="138" spans="1:17" ht="12.75">
      <c r="A138" s="34"/>
      <c r="B138" s="34"/>
      <c r="I138" s="93"/>
      <c r="J138" s="93"/>
      <c r="P138" s="94"/>
      <c r="Q138" s="94"/>
    </row>
    <row r="139" spans="1:17" ht="12.75">
      <c r="A139" s="34"/>
      <c r="B139" s="34"/>
      <c r="I139" s="93"/>
      <c r="J139" s="93"/>
      <c r="P139" s="94"/>
      <c r="Q139" s="94"/>
    </row>
    <row r="140" spans="1:17" ht="12.75">
      <c r="A140" s="34"/>
      <c r="B140" s="34"/>
      <c r="I140" s="93"/>
      <c r="J140" s="93"/>
      <c r="P140" s="94"/>
      <c r="Q140" s="94"/>
    </row>
    <row r="141" spans="1:17" ht="12.75">
      <c r="A141" s="34"/>
      <c r="B141" s="34"/>
      <c r="I141" s="93"/>
      <c r="J141" s="93"/>
      <c r="P141" s="94"/>
      <c r="Q141" s="94"/>
    </row>
    <row r="142" spans="1:17" ht="12.75">
      <c r="A142" s="34"/>
      <c r="B142" s="34"/>
      <c r="I142" s="93"/>
      <c r="J142" s="93"/>
      <c r="P142" s="94"/>
      <c r="Q142" s="94"/>
    </row>
    <row r="143" spans="1:17" ht="12.75">
      <c r="A143" s="34"/>
      <c r="B143" s="34"/>
      <c r="I143" s="93"/>
      <c r="J143" s="93"/>
      <c r="P143" s="94"/>
      <c r="Q143" s="94"/>
    </row>
    <row r="144" spans="1:17" ht="12.75">
      <c r="A144" s="34"/>
      <c r="B144" s="34"/>
      <c r="I144" s="93"/>
      <c r="J144" s="93"/>
      <c r="P144" s="94"/>
      <c r="Q144" s="94"/>
    </row>
    <row r="145" spans="1:17" ht="12.75">
      <c r="A145" s="34"/>
      <c r="B145" s="34"/>
      <c r="I145" s="93"/>
      <c r="J145" s="93"/>
      <c r="P145" s="94"/>
      <c r="Q145" s="94"/>
    </row>
    <row r="146" spans="1:17" ht="12.75">
      <c r="A146" s="34"/>
      <c r="B146" s="34"/>
      <c r="I146" s="93"/>
      <c r="J146" s="93"/>
      <c r="P146" s="94"/>
      <c r="Q146" s="94"/>
    </row>
    <row r="147" spans="1:17" ht="12.75">
      <c r="A147" s="34"/>
      <c r="B147" s="34"/>
      <c r="I147" s="93"/>
      <c r="J147" s="93"/>
      <c r="P147" s="94"/>
      <c r="Q147" s="94"/>
    </row>
    <row r="148" spans="1:17" ht="12.75">
      <c r="A148" s="34"/>
      <c r="B148" s="34"/>
      <c r="I148" s="93"/>
      <c r="J148" s="93"/>
      <c r="P148" s="94"/>
      <c r="Q148" s="94"/>
    </row>
    <row r="149" spans="1:17" ht="12.75">
      <c r="A149" s="34"/>
      <c r="B149" s="34"/>
      <c r="I149" s="93"/>
      <c r="J149" s="93"/>
      <c r="P149" s="94"/>
      <c r="Q149" s="94"/>
    </row>
    <row r="150" spans="1:17" ht="12.75">
      <c r="A150" s="34"/>
      <c r="B150" s="34"/>
      <c r="I150" s="93"/>
      <c r="J150" s="93"/>
      <c r="P150" s="94"/>
      <c r="Q150" s="94"/>
    </row>
    <row r="151" spans="1:17" ht="12.75">
      <c r="A151" s="34"/>
      <c r="B151" s="34"/>
      <c r="I151" s="93"/>
      <c r="J151" s="93"/>
      <c r="P151" s="94"/>
      <c r="Q151" s="94"/>
    </row>
    <row r="152" spans="1:17" ht="12.75">
      <c r="A152" s="34"/>
      <c r="B152" s="34"/>
      <c r="I152" s="93"/>
      <c r="J152" s="93"/>
      <c r="P152" s="94"/>
      <c r="Q152" s="94"/>
    </row>
    <row r="153" spans="1:17" ht="12.75">
      <c r="A153" s="34"/>
      <c r="B153" s="34"/>
      <c r="I153" s="93"/>
      <c r="J153" s="93"/>
      <c r="P153" s="94"/>
      <c r="Q153" s="94"/>
    </row>
    <row r="154" spans="1:17" ht="12.75">
      <c r="A154" s="34"/>
      <c r="B154" s="34"/>
      <c r="I154" s="93"/>
      <c r="J154" s="93"/>
      <c r="P154" s="94"/>
      <c r="Q154" s="94"/>
    </row>
    <row r="155" spans="1:17" ht="12.75">
      <c r="A155" s="34"/>
      <c r="B155" s="34"/>
      <c r="I155" s="93"/>
      <c r="J155" s="93"/>
      <c r="P155" s="94"/>
      <c r="Q155" s="94"/>
    </row>
    <row r="156" spans="1:17" ht="12.75">
      <c r="A156" s="34"/>
      <c r="B156" s="34"/>
      <c r="I156" s="93"/>
      <c r="J156" s="93"/>
      <c r="P156" s="94"/>
      <c r="Q156" s="94"/>
    </row>
    <row r="157" spans="1:17" ht="12.75">
      <c r="A157" s="34"/>
      <c r="B157" s="34"/>
      <c r="I157" s="93"/>
      <c r="J157" s="93"/>
      <c r="P157" s="94"/>
      <c r="Q157" s="94"/>
    </row>
    <row r="158" spans="1:17" ht="12.75">
      <c r="A158" s="34"/>
      <c r="B158" s="34"/>
      <c r="I158" s="93"/>
      <c r="J158" s="93"/>
      <c r="P158" s="94"/>
      <c r="Q158" s="94"/>
    </row>
    <row r="159" spans="1:17" ht="12.75">
      <c r="A159" s="34"/>
      <c r="B159" s="34"/>
      <c r="I159" s="93"/>
      <c r="J159" s="93"/>
      <c r="P159" s="94"/>
      <c r="Q159" s="94"/>
    </row>
    <row r="160" spans="1:17" ht="12.75">
      <c r="A160" s="34"/>
      <c r="B160" s="34"/>
      <c r="I160" s="93"/>
      <c r="J160" s="93"/>
      <c r="P160" s="94"/>
      <c r="Q160" s="94"/>
    </row>
    <row r="161" spans="1:17" ht="12.75">
      <c r="A161" s="34"/>
      <c r="B161" s="34"/>
      <c r="I161" s="93"/>
      <c r="J161" s="93"/>
      <c r="P161" s="94"/>
      <c r="Q161" s="94"/>
    </row>
    <row r="162" spans="1:17" ht="12.75">
      <c r="A162" s="34"/>
      <c r="B162" s="34"/>
      <c r="I162" s="93"/>
      <c r="J162" s="93"/>
      <c r="P162" s="94"/>
      <c r="Q162" s="94"/>
    </row>
    <row r="163" spans="1:17" ht="12.75">
      <c r="A163" s="34"/>
      <c r="B163" s="34"/>
      <c r="I163" s="93"/>
      <c r="J163" s="93"/>
      <c r="P163" s="94"/>
      <c r="Q163" s="94"/>
    </row>
    <row r="164" spans="1:17" ht="12.75">
      <c r="A164" s="34"/>
      <c r="B164" s="34"/>
      <c r="I164" s="93"/>
      <c r="J164" s="93"/>
      <c r="P164" s="94"/>
      <c r="Q164" s="94"/>
    </row>
    <row r="165" spans="1:17" ht="12.75">
      <c r="A165" s="34"/>
      <c r="B165" s="34"/>
      <c r="I165" s="93"/>
      <c r="J165" s="93"/>
      <c r="P165" s="94"/>
      <c r="Q165" s="94"/>
    </row>
    <row r="166" spans="1:17" ht="12.75">
      <c r="A166" s="34"/>
      <c r="B166" s="34"/>
      <c r="I166" s="93"/>
      <c r="J166" s="93"/>
      <c r="P166" s="94"/>
      <c r="Q166" s="94"/>
    </row>
    <row r="167" spans="1:17" ht="12.75">
      <c r="A167" s="34"/>
      <c r="B167" s="34"/>
      <c r="I167" s="93"/>
      <c r="J167" s="93"/>
      <c r="P167" s="94"/>
      <c r="Q167" s="94"/>
    </row>
    <row r="168" spans="1:17" ht="12.75">
      <c r="A168" s="34"/>
      <c r="B168" s="34"/>
      <c r="I168" s="93"/>
      <c r="J168" s="93"/>
      <c r="P168" s="94"/>
      <c r="Q168" s="94"/>
    </row>
    <row r="169" spans="1:17" ht="12.75">
      <c r="A169" s="34"/>
      <c r="B169" s="34"/>
      <c r="I169" s="93"/>
      <c r="J169" s="93"/>
      <c r="P169" s="94"/>
      <c r="Q169" s="94"/>
    </row>
    <row r="170" spans="1:17" ht="12.75">
      <c r="A170" s="34"/>
      <c r="B170" s="34"/>
      <c r="I170" s="93"/>
      <c r="J170" s="93"/>
      <c r="P170" s="94"/>
      <c r="Q170" s="94"/>
    </row>
    <row r="171" spans="1:17" ht="12.75">
      <c r="A171" s="34"/>
      <c r="B171" s="34"/>
      <c r="I171" s="93"/>
      <c r="J171" s="93"/>
      <c r="P171" s="94"/>
      <c r="Q171" s="94"/>
    </row>
    <row r="172" spans="1:17" ht="12.75">
      <c r="A172" s="34"/>
      <c r="B172" s="34"/>
      <c r="I172" s="93"/>
      <c r="J172" s="93"/>
      <c r="P172" s="94"/>
      <c r="Q172" s="94"/>
    </row>
    <row r="173" spans="1:17" ht="12.75">
      <c r="A173" s="34"/>
      <c r="B173" s="34"/>
      <c r="I173" s="93"/>
      <c r="J173" s="93"/>
      <c r="P173" s="94"/>
      <c r="Q173" s="94"/>
    </row>
    <row r="174" spans="1:17" ht="12.75">
      <c r="A174" s="34"/>
      <c r="B174" s="34"/>
      <c r="I174" s="93"/>
      <c r="J174" s="93"/>
      <c r="P174" s="94"/>
      <c r="Q174" s="94"/>
    </row>
    <row r="175" spans="1:17" ht="12.75">
      <c r="A175" s="34"/>
      <c r="B175" s="34"/>
      <c r="I175" s="93"/>
      <c r="J175" s="93"/>
      <c r="P175" s="94"/>
      <c r="Q175" s="94"/>
    </row>
    <row r="176" spans="1:17" ht="12.75">
      <c r="A176" s="34"/>
      <c r="B176" s="34"/>
      <c r="I176" s="93"/>
      <c r="J176" s="93"/>
      <c r="P176" s="94"/>
      <c r="Q176" s="94"/>
    </row>
    <row r="177" spans="1:17" ht="12.75">
      <c r="A177" s="34"/>
      <c r="B177" s="34"/>
      <c r="I177" s="93"/>
      <c r="J177" s="93"/>
      <c r="P177" s="94"/>
      <c r="Q177" s="94"/>
    </row>
    <row r="178" spans="1:17" ht="12.75">
      <c r="A178" s="34"/>
      <c r="B178" s="34"/>
      <c r="I178" s="93"/>
      <c r="J178" s="93"/>
      <c r="P178" s="94"/>
      <c r="Q178" s="94"/>
    </row>
    <row r="179" spans="1:17" ht="12.75">
      <c r="A179" s="34"/>
      <c r="B179" s="34"/>
      <c r="I179" s="93"/>
      <c r="J179" s="93"/>
      <c r="P179" s="94"/>
      <c r="Q179" s="94"/>
    </row>
    <row r="180" spans="1:17" ht="12.75">
      <c r="A180" s="34"/>
      <c r="B180" s="34"/>
      <c r="I180" s="93"/>
      <c r="J180" s="93"/>
      <c r="P180" s="94"/>
      <c r="Q180" s="94"/>
    </row>
    <row r="181" spans="1:17" ht="12.75">
      <c r="A181" s="34"/>
      <c r="B181" s="34"/>
      <c r="I181" s="93"/>
      <c r="J181" s="93"/>
      <c r="P181" s="94"/>
      <c r="Q181" s="94"/>
    </row>
    <row r="182" spans="1:17" ht="12.75">
      <c r="A182" s="34"/>
      <c r="B182" s="34"/>
      <c r="I182" s="93"/>
      <c r="J182" s="93"/>
      <c r="P182" s="94"/>
      <c r="Q182" s="94"/>
    </row>
    <row r="183" spans="1:17" ht="12.75">
      <c r="A183" s="34"/>
      <c r="B183" s="34"/>
      <c r="I183" s="93"/>
      <c r="J183" s="93"/>
      <c r="P183" s="94"/>
      <c r="Q183" s="94"/>
    </row>
    <row r="184" spans="1:17" ht="12.75">
      <c r="A184" s="34"/>
      <c r="B184" s="34"/>
      <c r="I184" s="93"/>
      <c r="J184" s="93"/>
      <c r="P184" s="94"/>
      <c r="Q184" s="94"/>
    </row>
    <row r="185" spans="1:17" ht="12.75">
      <c r="A185" s="34"/>
      <c r="B185" s="34"/>
      <c r="I185" s="93"/>
      <c r="J185" s="93"/>
      <c r="P185" s="94"/>
      <c r="Q185" s="94"/>
    </row>
    <row r="186" spans="1:17" ht="12.75">
      <c r="A186" s="34"/>
      <c r="B186" s="34"/>
      <c r="I186" s="93"/>
      <c r="J186" s="93"/>
      <c r="P186" s="94"/>
      <c r="Q186" s="94"/>
    </row>
    <row r="187" spans="1:17" ht="12.75">
      <c r="A187" s="34"/>
      <c r="B187" s="34"/>
      <c r="I187" s="93"/>
      <c r="J187" s="93"/>
      <c r="P187" s="94"/>
      <c r="Q187" s="94"/>
    </row>
    <row r="188" spans="1:17" ht="12.75">
      <c r="A188" s="34"/>
      <c r="B188" s="34"/>
      <c r="I188" s="93"/>
      <c r="J188" s="93"/>
      <c r="P188" s="94"/>
      <c r="Q188" s="94"/>
    </row>
    <row r="189" spans="1:17" ht="12.75">
      <c r="A189" s="34"/>
      <c r="B189" s="34"/>
      <c r="I189" s="93"/>
      <c r="J189" s="93"/>
      <c r="P189" s="94"/>
      <c r="Q189" s="94"/>
    </row>
    <row r="190" spans="1:17" ht="12.75">
      <c r="A190" s="34"/>
      <c r="B190" s="34"/>
      <c r="I190" s="93"/>
      <c r="J190" s="93"/>
      <c r="P190" s="94"/>
      <c r="Q190" s="94"/>
    </row>
    <row r="191" spans="1:17" ht="12.75">
      <c r="A191" s="34"/>
      <c r="B191" s="34"/>
      <c r="I191" s="93"/>
      <c r="J191" s="93"/>
      <c r="P191" s="94"/>
      <c r="Q191" s="94"/>
    </row>
    <row r="192" spans="1:17" ht="12.75">
      <c r="A192" s="34"/>
      <c r="B192" s="34"/>
      <c r="I192" s="93"/>
      <c r="J192" s="93"/>
      <c r="P192" s="94"/>
      <c r="Q192" s="94"/>
    </row>
    <row r="193" spans="1:17" ht="12.75">
      <c r="A193" s="34"/>
      <c r="B193" s="34"/>
      <c r="I193" s="93"/>
      <c r="J193" s="93"/>
      <c r="P193" s="94"/>
      <c r="Q193" s="94"/>
    </row>
    <row r="194" spans="1:17" ht="12.75">
      <c r="A194" s="34"/>
      <c r="B194" s="34"/>
      <c r="I194" s="93"/>
      <c r="J194" s="93"/>
      <c r="P194" s="94"/>
      <c r="Q194" s="94"/>
    </row>
    <row r="195" spans="1:17" ht="12.75">
      <c r="A195" s="34"/>
      <c r="B195" s="34"/>
      <c r="I195" s="93"/>
      <c r="J195" s="93"/>
      <c r="P195" s="94"/>
      <c r="Q195" s="94"/>
    </row>
    <row r="196" spans="1:17" ht="12.75">
      <c r="A196" s="34"/>
      <c r="B196" s="34"/>
      <c r="I196" s="93"/>
      <c r="J196" s="93"/>
      <c r="P196" s="94"/>
      <c r="Q196" s="94"/>
    </row>
    <row r="197" spans="1:17" ht="12.75">
      <c r="A197" s="34"/>
      <c r="B197" s="34"/>
      <c r="I197" s="93"/>
      <c r="J197" s="93"/>
      <c r="P197" s="94"/>
      <c r="Q197" s="94"/>
    </row>
    <row r="198" spans="1:17" ht="12.75">
      <c r="A198" s="34"/>
      <c r="B198" s="34"/>
      <c r="I198" s="93"/>
      <c r="J198" s="93"/>
      <c r="P198" s="94"/>
      <c r="Q198" s="94"/>
    </row>
    <row r="199" spans="1:17" ht="12.75">
      <c r="A199" s="34"/>
      <c r="B199" s="34"/>
      <c r="I199" s="93"/>
      <c r="J199" s="93"/>
      <c r="P199" s="94"/>
      <c r="Q199" s="94"/>
    </row>
    <row r="200" spans="1:17" ht="12.75">
      <c r="A200" s="34"/>
      <c r="B200" s="34"/>
      <c r="I200" s="93"/>
      <c r="J200" s="93"/>
      <c r="P200" s="94"/>
      <c r="Q200" s="94"/>
    </row>
    <row r="201" spans="1:17" ht="12.75">
      <c r="A201" s="34"/>
      <c r="B201" s="34"/>
      <c r="I201" s="93"/>
      <c r="J201" s="93"/>
      <c r="P201" s="94"/>
      <c r="Q201" s="94"/>
    </row>
    <row r="202" spans="1:17" ht="12.75">
      <c r="A202" s="34"/>
      <c r="B202" s="34"/>
      <c r="I202" s="93"/>
      <c r="J202" s="93"/>
      <c r="P202" s="94"/>
      <c r="Q202" s="94"/>
    </row>
    <row r="203" spans="1:17" ht="12.75">
      <c r="A203" s="34"/>
      <c r="B203" s="34"/>
      <c r="I203" s="93"/>
      <c r="J203" s="93"/>
      <c r="P203" s="94"/>
      <c r="Q203" s="94"/>
    </row>
    <row r="204" spans="1:17" ht="12.75">
      <c r="A204" s="34"/>
      <c r="B204" s="34"/>
      <c r="I204" s="93"/>
      <c r="J204" s="93"/>
      <c r="P204" s="94"/>
      <c r="Q204" s="94"/>
    </row>
    <row r="205" spans="1:17" ht="12.75">
      <c r="A205" s="34"/>
      <c r="B205" s="34"/>
      <c r="I205" s="93"/>
      <c r="J205" s="93"/>
      <c r="P205" s="94"/>
      <c r="Q205" s="94"/>
    </row>
    <row r="206" spans="1:17" ht="12.75">
      <c r="A206" s="34"/>
      <c r="B206" s="34"/>
      <c r="I206" s="93"/>
      <c r="J206" s="93"/>
      <c r="P206" s="94"/>
      <c r="Q206" s="94"/>
    </row>
    <row r="207" spans="1:17" ht="12.75">
      <c r="A207" s="34"/>
      <c r="B207" s="34"/>
      <c r="I207" s="93"/>
      <c r="J207" s="93"/>
      <c r="P207" s="94"/>
      <c r="Q207" s="94"/>
    </row>
    <row r="208" spans="1:17" ht="12.75">
      <c r="A208" s="34"/>
      <c r="B208" s="34"/>
      <c r="I208" s="93"/>
      <c r="J208" s="93"/>
      <c r="P208" s="94"/>
      <c r="Q208" s="94"/>
    </row>
    <row r="209" spans="1:17" ht="12.75">
      <c r="A209" s="34"/>
      <c r="B209" s="34"/>
      <c r="I209" s="93"/>
      <c r="J209" s="93"/>
      <c r="P209" s="94"/>
      <c r="Q209" s="94"/>
    </row>
    <row r="210" spans="1:17" ht="12.75">
      <c r="A210" s="34"/>
      <c r="B210" s="34"/>
      <c r="I210" s="93"/>
      <c r="J210" s="93"/>
      <c r="P210" s="94"/>
      <c r="Q210" s="94"/>
    </row>
    <row r="211" spans="1:17" ht="12.75">
      <c r="A211" s="34"/>
      <c r="B211" s="34"/>
      <c r="I211" s="93"/>
      <c r="J211" s="93"/>
      <c r="P211" s="94"/>
      <c r="Q211" s="94"/>
    </row>
    <row r="212" spans="1:17" ht="12.75">
      <c r="A212" s="34"/>
      <c r="B212" s="34"/>
      <c r="I212" s="93"/>
      <c r="J212" s="93"/>
      <c r="P212" s="94"/>
      <c r="Q212" s="94"/>
    </row>
    <row r="213" spans="1:17" ht="12.75">
      <c r="A213" s="34"/>
      <c r="B213" s="34"/>
      <c r="I213" s="93"/>
      <c r="J213" s="93"/>
      <c r="P213" s="94"/>
      <c r="Q213" s="94"/>
    </row>
    <row r="214" spans="1:17" ht="12.75">
      <c r="A214" s="34"/>
      <c r="B214" s="34"/>
      <c r="I214" s="93"/>
      <c r="J214" s="93"/>
      <c r="P214" s="94"/>
      <c r="Q214" s="94"/>
    </row>
    <row r="215" spans="1:17" ht="12.75">
      <c r="A215" s="34"/>
      <c r="B215" s="34"/>
      <c r="I215" s="93"/>
      <c r="J215" s="93"/>
      <c r="P215" s="94"/>
      <c r="Q215" s="94"/>
    </row>
    <row r="216" spans="1:17" ht="12.75">
      <c r="A216" s="34"/>
      <c r="B216" s="34"/>
      <c r="I216" s="93"/>
      <c r="J216" s="93"/>
      <c r="P216" s="94"/>
      <c r="Q216" s="94"/>
    </row>
    <row r="217" spans="1:17" ht="12.75">
      <c r="A217" s="34"/>
      <c r="B217" s="34"/>
      <c r="I217" s="93"/>
      <c r="J217" s="93"/>
      <c r="P217" s="94"/>
      <c r="Q217" s="94"/>
    </row>
    <row r="218" spans="1:17" ht="12.75">
      <c r="A218" s="34"/>
      <c r="B218" s="34"/>
      <c r="I218" s="93"/>
      <c r="J218" s="93"/>
      <c r="P218" s="94"/>
      <c r="Q218" s="94"/>
    </row>
    <row r="219" spans="1:17" ht="12.75">
      <c r="A219" s="34"/>
      <c r="B219" s="34"/>
      <c r="I219" s="93"/>
      <c r="J219" s="93"/>
      <c r="P219" s="94"/>
      <c r="Q219" s="94"/>
    </row>
    <row r="220" spans="1:17" ht="12.75">
      <c r="A220" s="34"/>
      <c r="B220" s="34"/>
      <c r="I220" s="93"/>
      <c r="J220" s="93"/>
      <c r="P220" s="94"/>
      <c r="Q220" s="94"/>
    </row>
    <row r="221" spans="1:17" ht="12.75">
      <c r="A221" s="34"/>
      <c r="B221" s="34"/>
      <c r="I221" s="93"/>
      <c r="J221" s="93"/>
      <c r="P221" s="94"/>
      <c r="Q221" s="94"/>
    </row>
    <row r="222" spans="1:17" ht="12.75">
      <c r="A222" s="34"/>
      <c r="B222" s="34"/>
      <c r="I222" s="93"/>
      <c r="J222" s="93"/>
      <c r="P222" s="94"/>
      <c r="Q222" s="94"/>
    </row>
    <row r="223" spans="1:17" ht="12.75">
      <c r="A223" s="34"/>
      <c r="B223" s="34"/>
      <c r="I223" s="93"/>
      <c r="J223" s="93"/>
      <c r="P223" s="94"/>
      <c r="Q223" s="94"/>
    </row>
    <row r="224" spans="1:17" ht="12.75">
      <c r="A224" s="34"/>
      <c r="B224" s="34"/>
      <c r="I224" s="93"/>
      <c r="J224" s="93"/>
      <c r="P224" s="94"/>
      <c r="Q224" s="94"/>
    </row>
    <row r="225" spans="1:17" ht="12.75">
      <c r="A225" s="34"/>
      <c r="B225" s="34"/>
      <c r="I225" s="93"/>
      <c r="J225" s="93"/>
      <c r="P225" s="94"/>
      <c r="Q225" s="94"/>
    </row>
    <row r="226" spans="1:17" ht="12.75">
      <c r="A226" s="34"/>
      <c r="B226" s="34"/>
      <c r="I226" s="93"/>
      <c r="J226" s="93"/>
      <c r="P226" s="94"/>
      <c r="Q226" s="94"/>
    </row>
    <row r="227" spans="1:17" ht="12.75">
      <c r="A227" s="34"/>
      <c r="B227" s="34"/>
      <c r="I227" s="93"/>
      <c r="J227" s="93"/>
      <c r="P227" s="94"/>
      <c r="Q227" s="94"/>
    </row>
    <row r="228" spans="1:17" ht="12.75">
      <c r="A228" s="34"/>
      <c r="B228" s="34"/>
      <c r="I228" s="93"/>
      <c r="J228" s="93"/>
      <c r="P228" s="94"/>
      <c r="Q228" s="94"/>
    </row>
    <row r="229" spans="1:17" ht="12.75">
      <c r="A229" s="34"/>
      <c r="B229" s="34"/>
      <c r="I229" s="93"/>
      <c r="J229" s="93"/>
      <c r="P229" s="94"/>
      <c r="Q229" s="94"/>
    </row>
    <row r="230" spans="1:17" ht="12.75">
      <c r="A230" s="34"/>
      <c r="B230" s="34"/>
      <c r="I230" s="93"/>
      <c r="J230" s="93"/>
      <c r="P230" s="94"/>
      <c r="Q230" s="94"/>
    </row>
    <row r="231" spans="1:17" ht="12.75">
      <c r="A231" s="34"/>
      <c r="B231" s="34"/>
      <c r="I231" s="93"/>
      <c r="J231" s="93"/>
      <c r="P231" s="94"/>
      <c r="Q231" s="94"/>
    </row>
    <row r="232" spans="1:17" ht="12.75">
      <c r="A232" s="34"/>
      <c r="B232" s="34"/>
      <c r="I232" s="93"/>
      <c r="J232" s="93"/>
      <c r="P232" s="94"/>
      <c r="Q232" s="94"/>
    </row>
    <row r="233" spans="1:17" ht="12.75">
      <c r="A233" s="34"/>
      <c r="B233" s="34"/>
      <c r="I233" s="93"/>
      <c r="J233" s="93"/>
      <c r="P233" s="94"/>
      <c r="Q233" s="94"/>
    </row>
    <row r="234" spans="1:17" ht="12.75">
      <c r="A234" s="34"/>
      <c r="B234" s="34"/>
      <c r="I234" s="93"/>
      <c r="J234" s="93"/>
      <c r="P234" s="94"/>
      <c r="Q234" s="94"/>
    </row>
    <row r="235" spans="1:17" ht="12.75">
      <c r="A235" s="34"/>
      <c r="B235" s="34"/>
      <c r="I235" s="93"/>
      <c r="J235" s="93"/>
      <c r="P235" s="94"/>
      <c r="Q235" s="94"/>
    </row>
    <row r="236" spans="1:17" ht="12.75">
      <c r="A236" s="34"/>
      <c r="B236" s="34"/>
      <c r="I236" s="93"/>
      <c r="J236" s="93"/>
      <c r="P236" s="94"/>
      <c r="Q236" s="94"/>
    </row>
    <row r="237" spans="1:17" ht="12.75">
      <c r="A237" s="34"/>
      <c r="B237" s="34"/>
      <c r="I237" s="93"/>
      <c r="J237" s="93"/>
      <c r="P237" s="94"/>
      <c r="Q237" s="94"/>
    </row>
    <row r="238" spans="1:17" ht="12.75">
      <c r="A238" s="34"/>
      <c r="B238" s="34"/>
      <c r="I238" s="93"/>
      <c r="J238" s="93"/>
      <c r="P238" s="94"/>
      <c r="Q238" s="94"/>
    </row>
    <row r="239" spans="1:17" ht="12.75">
      <c r="A239" s="34"/>
      <c r="B239" s="34"/>
      <c r="I239" s="93"/>
      <c r="J239" s="93"/>
      <c r="P239" s="94"/>
      <c r="Q239" s="94"/>
    </row>
    <row r="240" spans="1:17" ht="12.75">
      <c r="A240" s="34"/>
      <c r="B240" s="34"/>
      <c r="I240" s="93"/>
      <c r="J240" s="93"/>
      <c r="P240" s="94"/>
      <c r="Q240" s="94"/>
    </row>
    <row r="241" spans="1:17" ht="12.75">
      <c r="A241" s="34"/>
      <c r="B241" s="34"/>
      <c r="I241" s="93"/>
      <c r="J241" s="93"/>
      <c r="P241" s="94"/>
      <c r="Q241" s="94"/>
    </row>
    <row r="242" spans="1:17" ht="12.75">
      <c r="A242" s="34"/>
      <c r="B242" s="34"/>
      <c r="I242" s="93"/>
      <c r="J242" s="93"/>
      <c r="P242" s="94"/>
      <c r="Q242" s="94"/>
    </row>
    <row r="243" spans="1:17" ht="12.75">
      <c r="A243" s="34"/>
      <c r="B243" s="34"/>
      <c r="I243" s="93"/>
      <c r="J243" s="93"/>
      <c r="P243" s="94"/>
      <c r="Q243" s="94"/>
    </row>
    <row r="244" spans="1:17" ht="12.75">
      <c r="A244" s="34"/>
      <c r="B244" s="34"/>
      <c r="I244" s="93"/>
      <c r="J244" s="93"/>
      <c r="P244" s="94"/>
      <c r="Q244" s="94"/>
    </row>
    <row r="245" spans="1:17" ht="12.75">
      <c r="A245" s="34"/>
      <c r="B245" s="34"/>
      <c r="I245" s="93"/>
      <c r="J245" s="93"/>
      <c r="P245" s="94"/>
      <c r="Q245" s="94"/>
    </row>
    <row r="246" spans="1:17" ht="12.75">
      <c r="A246" s="34"/>
      <c r="B246" s="34"/>
      <c r="I246" s="93"/>
      <c r="J246" s="93"/>
      <c r="P246" s="94"/>
      <c r="Q246" s="94"/>
    </row>
    <row r="247" spans="1:17" ht="12.75">
      <c r="A247" s="34"/>
      <c r="B247" s="34"/>
      <c r="I247" s="93"/>
      <c r="J247" s="93"/>
      <c r="P247" s="94"/>
      <c r="Q247" s="94"/>
    </row>
    <row r="248" spans="1:17" ht="12.75">
      <c r="A248" s="34"/>
      <c r="B248" s="34"/>
      <c r="I248" s="93"/>
      <c r="J248" s="93"/>
      <c r="P248" s="94"/>
      <c r="Q248" s="94"/>
    </row>
    <row r="249" spans="1:17" ht="12.75">
      <c r="A249" s="34"/>
      <c r="B249" s="34"/>
      <c r="I249" s="93"/>
      <c r="J249" s="93"/>
      <c r="P249" s="94"/>
      <c r="Q249" s="94"/>
    </row>
    <row r="250" spans="1:17" ht="12.75">
      <c r="A250" s="34"/>
      <c r="B250" s="34"/>
      <c r="I250" s="93"/>
      <c r="J250" s="93"/>
      <c r="P250" s="94"/>
      <c r="Q250" s="94"/>
    </row>
    <row r="251" spans="1:17" ht="12.75">
      <c r="A251" s="34"/>
      <c r="B251" s="34"/>
      <c r="I251" s="93"/>
      <c r="J251" s="93"/>
      <c r="P251" s="94"/>
      <c r="Q251" s="94"/>
    </row>
    <row r="252" spans="1:17" ht="12.75">
      <c r="A252" s="34"/>
      <c r="B252" s="34"/>
      <c r="I252" s="93"/>
      <c r="J252" s="93"/>
      <c r="P252" s="94"/>
      <c r="Q252" s="94"/>
    </row>
    <row r="253" spans="1:17" ht="12.75">
      <c r="A253" s="34"/>
      <c r="B253" s="34"/>
      <c r="I253" s="93"/>
      <c r="J253" s="93"/>
      <c r="P253" s="94"/>
      <c r="Q253" s="94"/>
    </row>
    <row r="254" spans="1:17" ht="12.75">
      <c r="A254" s="34"/>
      <c r="B254" s="34"/>
      <c r="I254" s="93"/>
      <c r="J254" s="93"/>
      <c r="P254" s="94"/>
      <c r="Q254" s="94"/>
    </row>
    <row r="255" spans="1:17" ht="12.75">
      <c r="A255" s="34"/>
      <c r="B255" s="34"/>
      <c r="I255" s="93"/>
      <c r="J255" s="93"/>
      <c r="P255" s="94"/>
      <c r="Q255" s="94"/>
    </row>
    <row r="256" spans="1:17" ht="12.75">
      <c r="A256" s="34"/>
      <c r="B256" s="34"/>
      <c r="I256" s="93"/>
      <c r="J256" s="93"/>
      <c r="P256" s="94"/>
      <c r="Q256" s="94"/>
    </row>
    <row r="257" spans="1:17" ht="12.75">
      <c r="A257" s="34"/>
      <c r="B257" s="34"/>
      <c r="I257" s="93"/>
      <c r="J257" s="93"/>
      <c r="P257" s="94"/>
      <c r="Q257" s="94"/>
    </row>
    <row r="258" spans="1:17" ht="12.75">
      <c r="A258" s="34"/>
      <c r="B258" s="34"/>
      <c r="I258" s="93"/>
      <c r="J258" s="93"/>
      <c r="P258" s="94"/>
      <c r="Q258" s="94"/>
    </row>
    <row r="259" spans="1:17" ht="12.75">
      <c r="A259" s="34"/>
      <c r="B259" s="34"/>
      <c r="I259" s="93"/>
      <c r="J259" s="93"/>
      <c r="P259" s="94"/>
      <c r="Q259" s="94"/>
    </row>
    <row r="260" spans="1:17" ht="12.75">
      <c r="A260" s="34"/>
      <c r="B260" s="34"/>
      <c r="I260" s="93"/>
      <c r="J260" s="93"/>
      <c r="P260" s="94"/>
      <c r="Q260" s="94"/>
    </row>
    <row r="261" spans="1:17" ht="12.75">
      <c r="A261" s="34"/>
      <c r="B261" s="34"/>
      <c r="I261" s="93"/>
      <c r="J261" s="93"/>
      <c r="P261" s="94"/>
      <c r="Q261" s="94"/>
    </row>
    <row r="262" spans="1:17" ht="12.75">
      <c r="A262" s="34"/>
      <c r="B262" s="34"/>
      <c r="I262" s="93"/>
      <c r="J262" s="93"/>
      <c r="P262" s="94"/>
      <c r="Q262" s="94"/>
    </row>
    <row r="263" spans="1:17" ht="12.75">
      <c r="A263" s="34"/>
      <c r="B263" s="34"/>
      <c r="I263" s="93"/>
      <c r="J263" s="93"/>
      <c r="P263" s="94"/>
      <c r="Q263" s="94"/>
    </row>
    <row r="264" spans="1:17" ht="12.75">
      <c r="A264" s="34"/>
      <c r="B264" s="34"/>
      <c r="I264" s="93"/>
      <c r="J264" s="93"/>
      <c r="P264" s="94"/>
      <c r="Q264" s="94"/>
    </row>
    <row r="265" spans="1:17" ht="12.75">
      <c r="A265" s="34"/>
      <c r="B265" s="34"/>
      <c r="I265" s="93"/>
      <c r="J265" s="93"/>
      <c r="P265" s="94"/>
      <c r="Q265" s="94"/>
    </row>
    <row r="266" spans="1:17" ht="12.75">
      <c r="A266" s="34"/>
      <c r="B266" s="34"/>
      <c r="I266" s="93"/>
      <c r="J266" s="93"/>
      <c r="P266" s="94"/>
      <c r="Q266" s="94"/>
    </row>
    <row r="267" spans="1:17" ht="12.75">
      <c r="A267" s="34"/>
      <c r="B267" s="34"/>
      <c r="I267" s="93"/>
      <c r="J267" s="93"/>
      <c r="P267" s="94"/>
      <c r="Q267" s="94"/>
    </row>
    <row r="268" spans="1:17" ht="12.75">
      <c r="A268" s="34"/>
      <c r="B268" s="34"/>
      <c r="I268" s="93"/>
      <c r="J268" s="93"/>
      <c r="P268" s="94"/>
      <c r="Q268" s="94"/>
    </row>
    <row r="269" spans="1:17" ht="12.75">
      <c r="A269" s="34"/>
      <c r="B269" s="34"/>
      <c r="I269" s="93"/>
      <c r="J269" s="93"/>
      <c r="P269" s="94"/>
      <c r="Q269" s="94"/>
    </row>
    <row r="270" spans="1:17" ht="12.75">
      <c r="A270" s="34"/>
      <c r="B270" s="34"/>
      <c r="I270" s="93"/>
      <c r="J270" s="93"/>
      <c r="P270" s="94"/>
      <c r="Q270" s="94"/>
    </row>
    <row r="271" spans="1:17" ht="12.75">
      <c r="A271" s="34"/>
      <c r="B271" s="34"/>
      <c r="I271" s="93"/>
      <c r="J271" s="93"/>
      <c r="P271" s="94"/>
      <c r="Q271" s="94"/>
    </row>
    <row r="272" spans="1:17" ht="12.75">
      <c r="A272" s="34"/>
      <c r="B272" s="34"/>
      <c r="I272" s="93"/>
      <c r="J272" s="93"/>
      <c r="P272" s="94"/>
      <c r="Q272" s="94"/>
    </row>
    <row r="273" spans="1:17" ht="12.75">
      <c r="A273" s="34"/>
      <c r="B273" s="34"/>
      <c r="I273" s="93"/>
      <c r="J273" s="93"/>
      <c r="P273" s="94"/>
      <c r="Q273" s="94"/>
    </row>
    <row r="274" spans="1:17" ht="12.75">
      <c r="A274" s="34"/>
      <c r="B274" s="34"/>
      <c r="I274" s="93"/>
      <c r="J274" s="93"/>
      <c r="P274" s="94"/>
      <c r="Q274" s="94"/>
    </row>
    <row r="275" spans="1:17" ht="12.75">
      <c r="A275" s="34"/>
      <c r="B275" s="34"/>
      <c r="I275" s="93"/>
      <c r="J275" s="93"/>
      <c r="P275" s="94"/>
      <c r="Q275" s="94"/>
    </row>
    <row r="276" spans="1:17" ht="12.75">
      <c r="A276" s="34"/>
      <c r="B276" s="34"/>
      <c r="I276" s="93"/>
      <c r="J276" s="93"/>
      <c r="P276" s="94"/>
      <c r="Q276" s="94"/>
    </row>
    <row r="277" spans="1:17" ht="12.75">
      <c r="A277" s="34"/>
      <c r="B277" s="34"/>
      <c r="I277" s="93"/>
      <c r="J277" s="93"/>
      <c r="P277" s="94"/>
      <c r="Q277" s="94"/>
    </row>
    <row r="278" spans="1:17" ht="12.75">
      <c r="A278" s="34"/>
      <c r="B278" s="34"/>
      <c r="I278" s="93"/>
      <c r="J278" s="93"/>
      <c r="P278" s="94"/>
      <c r="Q278" s="94"/>
    </row>
    <row r="279" spans="1:17" ht="12.75">
      <c r="A279" s="34"/>
      <c r="B279" s="34"/>
      <c r="I279" s="93"/>
      <c r="J279" s="93"/>
      <c r="P279" s="94"/>
      <c r="Q279" s="94"/>
    </row>
    <row r="280" spans="1:17" ht="12.75">
      <c r="A280" s="34"/>
      <c r="B280" s="34"/>
      <c r="I280" s="93"/>
      <c r="J280" s="93"/>
      <c r="P280" s="94"/>
      <c r="Q280" s="94"/>
    </row>
    <row r="281" spans="1:17" ht="12.75">
      <c r="A281" s="34"/>
      <c r="B281" s="34"/>
      <c r="I281" s="93"/>
      <c r="J281" s="93"/>
      <c r="P281" s="94"/>
      <c r="Q281" s="94"/>
    </row>
    <row r="282" spans="1:17" ht="12.75">
      <c r="A282" s="34"/>
      <c r="B282" s="34"/>
      <c r="I282" s="93"/>
      <c r="J282" s="93"/>
      <c r="P282" s="94"/>
      <c r="Q282" s="94"/>
    </row>
    <row r="283" spans="1:17" ht="12.75">
      <c r="A283" s="34"/>
      <c r="B283" s="34"/>
      <c r="I283" s="93"/>
      <c r="J283" s="93"/>
      <c r="P283" s="94"/>
      <c r="Q283" s="94"/>
    </row>
    <row r="284" spans="1:17" ht="12.75">
      <c r="A284" s="34"/>
      <c r="B284" s="34"/>
      <c r="I284" s="93"/>
      <c r="J284" s="93"/>
      <c r="P284" s="94"/>
      <c r="Q284" s="94"/>
    </row>
    <row r="285" spans="1:17" ht="12.75">
      <c r="A285" s="34"/>
      <c r="B285" s="34"/>
      <c r="I285" s="93"/>
      <c r="J285" s="93"/>
      <c r="P285" s="94"/>
      <c r="Q285" s="94"/>
    </row>
    <row r="286" spans="1:17" ht="12.75">
      <c r="A286" s="34"/>
      <c r="B286" s="34"/>
      <c r="I286" s="93"/>
      <c r="J286" s="93"/>
      <c r="P286" s="94"/>
      <c r="Q286" s="94"/>
    </row>
    <row r="287" spans="1:17" ht="12.75">
      <c r="A287" s="34"/>
      <c r="B287" s="34"/>
      <c r="I287" s="93"/>
      <c r="J287" s="93"/>
      <c r="P287" s="94"/>
      <c r="Q287" s="94"/>
    </row>
    <row r="288" spans="1:17" ht="12.75">
      <c r="A288" s="34"/>
      <c r="B288" s="34"/>
      <c r="I288" s="93"/>
      <c r="J288" s="93"/>
      <c r="P288" s="94"/>
      <c r="Q288" s="94"/>
    </row>
    <row r="289" spans="1:17" ht="12.75">
      <c r="A289" s="34"/>
      <c r="B289" s="34"/>
      <c r="I289" s="93"/>
      <c r="J289" s="93"/>
      <c r="P289" s="94"/>
      <c r="Q289" s="94"/>
    </row>
    <row r="290" spans="1:17" ht="12.75">
      <c r="A290" s="34"/>
      <c r="B290" s="34"/>
      <c r="I290" s="93"/>
      <c r="J290" s="93"/>
      <c r="P290" s="94"/>
      <c r="Q290" s="94"/>
    </row>
    <row r="291" spans="1:17" ht="12.75">
      <c r="A291" s="34"/>
      <c r="B291" s="34"/>
      <c r="I291" s="93"/>
      <c r="J291" s="93"/>
      <c r="P291" s="94"/>
      <c r="Q291" s="94"/>
    </row>
    <row r="292" spans="1:17" ht="12.75">
      <c r="A292" s="34"/>
      <c r="B292" s="34"/>
      <c r="I292" s="93"/>
      <c r="J292" s="93"/>
      <c r="P292" s="94"/>
      <c r="Q292" s="94"/>
    </row>
    <row r="293" spans="1:17" ht="12.75">
      <c r="A293" s="34"/>
      <c r="B293" s="34"/>
      <c r="I293" s="93"/>
      <c r="J293" s="93"/>
      <c r="P293" s="94"/>
      <c r="Q293" s="94"/>
    </row>
    <row r="294" spans="1:17" ht="12.75">
      <c r="A294" s="34"/>
      <c r="B294" s="34"/>
      <c r="I294" s="93"/>
      <c r="J294" s="93"/>
      <c r="P294" s="94"/>
      <c r="Q294" s="94"/>
    </row>
    <row r="295" spans="1:17" ht="12.75">
      <c r="A295" s="34"/>
      <c r="B295" s="34"/>
      <c r="I295" s="93"/>
      <c r="J295" s="93"/>
      <c r="P295" s="94"/>
      <c r="Q295" s="94"/>
    </row>
    <row r="296" spans="1:17" ht="12.75">
      <c r="A296" s="34"/>
      <c r="B296" s="34"/>
      <c r="I296" s="93"/>
      <c r="J296" s="93"/>
      <c r="P296" s="94"/>
      <c r="Q296" s="94"/>
    </row>
    <row r="297" spans="1:17" ht="12.75">
      <c r="A297" s="34"/>
      <c r="B297" s="34"/>
      <c r="I297" s="93"/>
      <c r="J297" s="93"/>
      <c r="P297" s="94"/>
      <c r="Q297" s="94"/>
    </row>
    <row r="298" spans="1:17" ht="12.75">
      <c r="A298" s="34"/>
      <c r="B298" s="34"/>
      <c r="I298" s="93"/>
      <c r="J298" s="93"/>
      <c r="P298" s="94"/>
      <c r="Q298" s="94"/>
    </row>
    <row r="299" spans="1:17" ht="12.75">
      <c r="A299" s="34"/>
      <c r="B299" s="34"/>
      <c r="I299" s="93"/>
      <c r="J299" s="93"/>
      <c r="P299" s="94"/>
      <c r="Q299" s="94"/>
    </row>
    <row r="300" spans="1:17" ht="12.75">
      <c r="A300" s="34"/>
      <c r="B300" s="34"/>
      <c r="I300" s="93"/>
      <c r="J300" s="93"/>
      <c r="P300" s="94"/>
      <c r="Q300" s="94"/>
    </row>
    <row r="301" spans="1:17" ht="12.75">
      <c r="A301" s="34"/>
      <c r="B301" s="34"/>
      <c r="I301" s="93"/>
      <c r="J301" s="93"/>
      <c r="P301" s="94"/>
      <c r="Q301" s="94"/>
    </row>
    <row r="302" spans="1:17" ht="12.75">
      <c r="A302" s="34"/>
      <c r="B302" s="34"/>
      <c r="I302" s="93"/>
      <c r="J302" s="93"/>
      <c r="P302" s="94"/>
      <c r="Q302" s="94"/>
    </row>
    <row r="303" spans="1:17" ht="12.75">
      <c r="A303" s="34"/>
      <c r="B303" s="34"/>
      <c r="I303" s="93"/>
      <c r="J303" s="93"/>
      <c r="P303" s="94"/>
      <c r="Q303" s="94"/>
    </row>
    <row r="304" spans="1:17" ht="12.75">
      <c r="A304" s="34"/>
      <c r="B304" s="34"/>
      <c r="I304" s="93"/>
      <c r="J304" s="93"/>
      <c r="P304" s="94"/>
      <c r="Q304" s="94"/>
    </row>
    <row r="305" spans="1:17" ht="12.75">
      <c r="A305" s="34"/>
      <c r="B305" s="34"/>
      <c r="I305" s="93"/>
      <c r="J305" s="93"/>
      <c r="P305" s="94"/>
      <c r="Q305" s="94"/>
    </row>
    <row r="306" spans="1:17" ht="12.75">
      <c r="A306" s="34"/>
      <c r="B306" s="34"/>
      <c r="I306" s="93"/>
      <c r="J306" s="93"/>
      <c r="P306" s="94"/>
      <c r="Q306" s="94"/>
    </row>
    <row r="307" spans="1:17" ht="12.75">
      <c r="A307" s="34"/>
      <c r="B307" s="34"/>
      <c r="I307" s="93"/>
      <c r="J307" s="93"/>
      <c r="P307" s="94"/>
      <c r="Q307" s="94"/>
    </row>
    <row r="308" spans="1:17" ht="12.75">
      <c r="A308" s="34"/>
      <c r="B308" s="34"/>
      <c r="I308" s="93"/>
      <c r="J308" s="93"/>
      <c r="P308" s="94"/>
      <c r="Q308" s="94"/>
    </row>
    <row r="309" spans="1:17" ht="12.75">
      <c r="A309" s="34"/>
      <c r="B309" s="34"/>
      <c r="I309" s="93"/>
      <c r="J309" s="93"/>
      <c r="P309" s="94"/>
      <c r="Q309" s="94"/>
    </row>
    <row r="310" spans="1:17" ht="12.75">
      <c r="A310" s="34"/>
      <c r="B310" s="34"/>
      <c r="I310" s="93"/>
      <c r="J310" s="93"/>
      <c r="P310" s="94"/>
      <c r="Q310" s="94"/>
    </row>
    <row r="311" spans="1:17" ht="12.75">
      <c r="A311" s="34"/>
      <c r="B311" s="34"/>
      <c r="I311" s="93"/>
      <c r="J311" s="93"/>
      <c r="P311" s="94"/>
      <c r="Q311" s="94"/>
    </row>
    <row r="312" spans="1:17" ht="12.75">
      <c r="A312" s="34"/>
      <c r="B312" s="34"/>
      <c r="I312" s="93"/>
      <c r="J312" s="93"/>
      <c r="P312" s="94"/>
      <c r="Q312" s="94"/>
    </row>
    <row r="313" spans="1:17" ht="12.75">
      <c r="A313" s="34"/>
      <c r="B313" s="34"/>
      <c r="I313" s="93"/>
      <c r="J313" s="93"/>
      <c r="P313" s="94"/>
      <c r="Q313" s="94"/>
    </row>
    <row r="314" spans="1:17" ht="12.75">
      <c r="A314" s="34"/>
      <c r="B314" s="34"/>
      <c r="I314" s="93"/>
      <c r="J314" s="93"/>
      <c r="P314" s="94"/>
      <c r="Q314" s="94"/>
    </row>
    <row r="315" spans="1:17" ht="12.75">
      <c r="A315" s="34"/>
      <c r="B315" s="34"/>
      <c r="I315" s="93"/>
      <c r="J315" s="93"/>
      <c r="P315" s="94"/>
      <c r="Q315" s="94"/>
    </row>
    <row r="316" spans="1:17" ht="12.75">
      <c r="A316" s="34"/>
      <c r="B316" s="34"/>
      <c r="I316" s="93"/>
      <c r="J316" s="93"/>
      <c r="P316" s="94"/>
      <c r="Q316" s="94"/>
    </row>
    <row r="317" spans="1:17" ht="12.75">
      <c r="A317" s="34"/>
      <c r="B317" s="34"/>
      <c r="I317" s="93"/>
      <c r="J317" s="93"/>
      <c r="P317" s="94"/>
      <c r="Q317" s="94"/>
    </row>
    <row r="318" spans="1:17" ht="12.75">
      <c r="A318" s="34"/>
      <c r="B318" s="34"/>
      <c r="I318" s="93"/>
      <c r="J318" s="93"/>
      <c r="P318" s="94"/>
      <c r="Q318" s="94"/>
    </row>
    <row r="319" spans="1:17" ht="12.75">
      <c r="A319" s="34"/>
      <c r="B319" s="34"/>
      <c r="I319" s="93"/>
      <c r="J319" s="93"/>
      <c r="P319" s="94"/>
      <c r="Q319" s="94"/>
    </row>
    <row r="320" spans="1:17" ht="12.75">
      <c r="A320" s="34"/>
      <c r="B320" s="34"/>
      <c r="I320" s="93"/>
      <c r="J320" s="93"/>
      <c r="P320" s="94"/>
      <c r="Q320" s="94"/>
    </row>
    <row r="321" spans="1:17" ht="12.75">
      <c r="A321" s="34"/>
      <c r="B321" s="34"/>
      <c r="I321" s="93"/>
      <c r="J321" s="93"/>
      <c r="P321" s="94"/>
      <c r="Q321" s="94"/>
    </row>
    <row r="322" spans="1:17" ht="12.75">
      <c r="A322" s="34"/>
      <c r="B322" s="34"/>
      <c r="I322" s="93"/>
      <c r="J322" s="93"/>
      <c r="P322" s="94"/>
      <c r="Q322" s="94"/>
    </row>
    <row r="323" spans="1:17" ht="12.75">
      <c r="A323" s="34"/>
      <c r="B323" s="34"/>
      <c r="I323" s="93"/>
      <c r="J323" s="93"/>
      <c r="P323" s="94"/>
      <c r="Q323" s="94"/>
    </row>
    <row r="324" spans="1:17" ht="12.75">
      <c r="A324" s="34"/>
      <c r="B324" s="34"/>
      <c r="I324" s="93"/>
      <c r="J324" s="93"/>
      <c r="P324" s="94"/>
      <c r="Q324" s="94"/>
    </row>
    <row r="325" spans="1:17" ht="12.75">
      <c r="A325" s="34"/>
      <c r="B325" s="34"/>
      <c r="I325" s="93"/>
      <c r="J325" s="93"/>
      <c r="P325" s="94"/>
      <c r="Q325" s="94"/>
    </row>
    <row r="326" spans="1:17" ht="12.75">
      <c r="A326" s="34"/>
      <c r="B326" s="34"/>
      <c r="I326" s="93"/>
      <c r="J326" s="93"/>
      <c r="P326" s="94"/>
      <c r="Q326" s="94"/>
    </row>
    <row r="327" spans="1:17" ht="12.75">
      <c r="A327" s="34"/>
      <c r="B327" s="34"/>
      <c r="I327" s="93"/>
      <c r="J327" s="93"/>
      <c r="P327" s="94"/>
      <c r="Q327" s="94"/>
    </row>
    <row r="328" spans="1:17" ht="12.75">
      <c r="A328" s="34"/>
      <c r="B328" s="34"/>
      <c r="I328" s="93"/>
      <c r="J328" s="93"/>
      <c r="P328" s="94"/>
      <c r="Q328" s="94"/>
    </row>
    <row r="329" spans="1:17" ht="12.75">
      <c r="A329" s="34"/>
      <c r="B329" s="34"/>
      <c r="I329" s="93"/>
      <c r="J329" s="93"/>
      <c r="P329" s="94"/>
      <c r="Q329" s="94"/>
    </row>
    <row r="330" spans="1:17" ht="12.75">
      <c r="A330" s="34"/>
      <c r="B330" s="34"/>
      <c r="I330" s="93"/>
      <c r="J330" s="93"/>
      <c r="P330" s="94"/>
      <c r="Q330" s="94"/>
    </row>
    <row r="331" spans="1:17" ht="12.75">
      <c r="A331" s="34"/>
      <c r="B331" s="34"/>
      <c r="I331" s="93"/>
      <c r="J331" s="93"/>
      <c r="P331" s="94"/>
      <c r="Q331" s="94"/>
    </row>
    <row r="332" spans="1:17" ht="12.75">
      <c r="A332" s="34"/>
      <c r="B332" s="34"/>
      <c r="I332" s="93"/>
      <c r="J332" s="93"/>
      <c r="P332" s="94"/>
      <c r="Q332" s="94"/>
    </row>
    <row r="333" spans="1:17" ht="12.75">
      <c r="A333" s="34"/>
      <c r="B333" s="34"/>
      <c r="I333" s="93"/>
      <c r="J333" s="93"/>
      <c r="P333" s="94"/>
      <c r="Q333" s="94"/>
    </row>
    <row r="334" spans="1:17" ht="12.75">
      <c r="A334" s="34"/>
      <c r="B334" s="34"/>
      <c r="I334" s="93"/>
      <c r="J334" s="93"/>
      <c r="P334" s="94"/>
      <c r="Q334" s="94"/>
    </row>
    <row r="335" spans="1:17" ht="12.75">
      <c r="A335" s="34"/>
      <c r="B335" s="34"/>
      <c r="I335" s="93"/>
      <c r="J335" s="93"/>
      <c r="P335" s="94"/>
      <c r="Q335" s="94"/>
    </row>
    <row r="336" spans="1:17" ht="12.75">
      <c r="A336" s="34"/>
      <c r="B336" s="34"/>
      <c r="I336" s="93"/>
      <c r="J336" s="93"/>
      <c r="P336" s="94"/>
      <c r="Q336" s="94"/>
    </row>
    <row r="337" spans="1:17" ht="12.75">
      <c r="A337" s="34"/>
      <c r="B337" s="34"/>
      <c r="I337" s="93"/>
      <c r="J337" s="93"/>
      <c r="P337" s="94"/>
      <c r="Q337" s="94"/>
    </row>
    <row r="338" spans="1:17" ht="12.75">
      <c r="A338" s="34"/>
      <c r="B338" s="34"/>
      <c r="I338" s="93"/>
      <c r="J338" s="93"/>
      <c r="P338" s="94"/>
      <c r="Q338" s="94"/>
    </row>
    <row r="339" spans="1:17" ht="12.75">
      <c r="A339" s="34"/>
      <c r="B339" s="34"/>
      <c r="I339" s="93"/>
      <c r="J339" s="93"/>
      <c r="P339" s="94"/>
      <c r="Q339" s="94"/>
    </row>
    <row r="340" spans="1:17" ht="12.75">
      <c r="A340" s="34"/>
      <c r="B340" s="34"/>
      <c r="I340" s="93"/>
      <c r="J340" s="93"/>
      <c r="P340" s="94"/>
      <c r="Q340" s="94"/>
    </row>
    <row r="341" spans="1:17" ht="12.75">
      <c r="A341" s="34"/>
      <c r="B341" s="34"/>
      <c r="I341" s="93"/>
      <c r="J341" s="93"/>
      <c r="P341" s="94"/>
      <c r="Q341" s="94"/>
    </row>
    <row r="342" spans="1:17" ht="12.75">
      <c r="A342" s="34"/>
      <c r="B342" s="34"/>
      <c r="I342" s="93"/>
      <c r="J342" s="93"/>
      <c r="P342" s="94"/>
      <c r="Q342" s="94"/>
    </row>
    <row r="343" spans="1:17" ht="12.75">
      <c r="A343" s="34"/>
      <c r="B343" s="34"/>
      <c r="I343" s="93"/>
      <c r="J343" s="93"/>
      <c r="P343" s="94"/>
      <c r="Q343" s="94"/>
    </row>
    <row r="344" spans="1:17" ht="12.75">
      <c r="A344" s="34"/>
      <c r="B344" s="34"/>
      <c r="I344" s="93"/>
      <c r="J344" s="93"/>
      <c r="P344" s="94"/>
      <c r="Q344" s="94"/>
    </row>
    <row r="345" spans="1:17" ht="12.75">
      <c r="A345" s="34"/>
      <c r="B345" s="34"/>
      <c r="I345" s="93"/>
      <c r="J345" s="93"/>
      <c r="P345" s="94"/>
      <c r="Q345" s="94"/>
    </row>
    <row r="346" spans="1:17" ht="12.75">
      <c r="A346" s="34"/>
      <c r="B346" s="34"/>
      <c r="I346" s="93"/>
      <c r="J346" s="93"/>
      <c r="P346" s="94"/>
      <c r="Q346" s="94"/>
    </row>
    <row r="347" spans="1:17" ht="12.75">
      <c r="A347" s="34"/>
      <c r="B347" s="34"/>
      <c r="I347" s="93"/>
      <c r="J347" s="93"/>
      <c r="P347" s="94"/>
      <c r="Q347" s="94"/>
    </row>
    <row r="348" spans="1:17" ht="12.75">
      <c r="A348" s="34"/>
      <c r="B348" s="34"/>
      <c r="I348" s="93"/>
      <c r="J348" s="93"/>
      <c r="P348" s="94"/>
      <c r="Q348" s="94"/>
    </row>
    <row r="349" spans="1:17" ht="12.75">
      <c r="A349" s="34"/>
      <c r="B349" s="34"/>
      <c r="I349" s="93"/>
      <c r="J349" s="93"/>
      <c r="P349" s="94"/>
      <c r="Q349" s="94"/>
    </row>
    <row r="350" spans="1:17" ht="12.75">
      <c r="A350" s="34"/>
      <c r="B350" s="34"/>
      <c r="I350" s="93"/>
      <c r="J350" s="93"/>
      <c r="P350" s="94"/>
      <c r="Q350" s="94"/>
    </row>
    <row r="351" spans="1:17" ht="12.75">
      <c r="A351" s="34"/>
      <c r="B351" s="34"/>
      <c r="I351" s="93"/>
      <c r="J351" s="93"/>
      <c r="P351" s="94"/>
      <c r="Q351" s="94"/>
    </row>
    <row r="352" spans="1:17" ht="12.75">
      <c r="A352" s="34"/>
      <c r="B352" s="34"/>
      <c r="I352" s="93"/>
      <c r="J352" s="93"/>
      <c r="P352" s="94"/>
      <c r="Q352" s="94"/>
    </row>
    <row r="353" spans="1:17" ht="12.75">
      <c r="A353" s="34"/>
      <c r="B353" s="34"/>
      <c r="I353" s="93"/>
      <c r="J353" s="93"/>
      <c r="P353" s="94"/>
      <c r="Q353" s="94"/>
    </row>
    <row r="354" spans="1:17" ht="12.75">
      <c r="A354" s="34"/>
      <c r="B354" s="34"/>
      <c r="I354" s="93"/>
      <c r="J354" s="93"/>
      <c r="P354" s="94"/>
      <c r="Q354" s="94"/>
    </row>
    <row r="355" spans="1:17" ht="12.75">
      <c r="A355" s="34"/>
      <c r="B355" s="34"/>
      <c r="I355" s="93"/>
      <c r="J355" s="93"/>
      <c r="P355" s="94"/>
      <c r="Q355" s="94"/>
    </row>
    <row r="356" spans="1:17" ht="12.75">
      <c r="A356" s="34"/>
      <c r="B356" s="34"/>
      <c r="I356" s="93"/>
      <c r="J356" s="93"/>
      <c r="P356" s="94"/>
      <c r="Q356" s="94"/>
    </row>
    <row r="357" spans="1:17" ht="12.75">
      <c r="A357" s="34"/>
      <c r="B357" s="34"/>
      <c r="I357" s="93"/>
      <c r="J357" s="93"/>
      <c r="P357" s="94"/>
      <c r="Q357" s="94"/>
    </row>
    <row r="358" spans="1:17" ht="12.75">
      <c r="A358" s="34"/>
      <c r="B358" s="34"/>
      <c r="I358" s="93"/>
      <c r="J358" s="93"/>
      <c r="P358" s="94"/>
      <c r="Q358" s="94"/>
    </row>
    <row r="359" spans="1:17" ht="12.75">
      <c r="A359" s="34"/>
      <c r="B359" s="34"/>
      <c r="I359" s="93"/>
      <c r="J359" s="93"/>
      <c r="P359" s="94"/>
      <c r="Q359" s="94"/>
    </row>
    <row r="360" spans="1:17" ht="12.75">
      <c r="A360" s="34"/>
      <c r="B360" s="34"/>
      <c r="I360" s="93"/>
      <c r="J360" s="93"/>
      <c r="P360" s="94"/>
      <c r="Q360" s="94"/>
    </row>
    <row r="361" spans="1:17" ht="12.75">
      <c r="A361" s="34"/>
      <c r="B361" s="34"/>
      <c r="I361" s="93"/>
      <c r="J361" s="93"/>
      <c r="P361" s="94"/>
      <c r="Q361" s="94"/>
    </row>
    <row r="362" spans="1:17" ht="12.75">
      <c r="A362" s="34"/>
      <c r="B362" s="34"/>
      <c r="I362" s="93"/>
      <c r="J362" s="93"/>
      <c r="P362" s="94"/>
      <c r="Q362" s="94"/>
    </row>
    <row r="363" spans="1:17" ht="12.75">
      <c r="A363" s="34"/>
      <c r="B363" s="34"/>
      <c r="I363" s="93"/>
      <c r="J363" s="93"/>
      <c r="P363" s="94"/>
      <c r="Q363" s="94"/>
    </row>
    <row r="364" spans="1:17" ht="12.75">
      <c r="A364" s="34"/>
      <c r="B364" s="34"/>
      <c r="I364" s="93"/>
      <c r="J364" s="93"/>
      <c r="P364" s="94"/>
      <c r="Q364" s="94"/>
    </row>
    <row r="365" spans="1:17" ht="12.75">
      <c r="A365" s="34"/>
      <c r="B365" s="34"/>
      <c r="I365" s="93"/>
      <c r="J365" s="93"/>
      <c r="P365" s="94"/>
      <c r="Q365" s="94"/>
    </row>
    <row r="366" spans="1:17" ht="12.75">
      <c r="A366" s="34"/>
      <c r="B366" s="34"/>
      <c r="I366" s="93"/>
      <c r="J366" s="93"/>
      <c r="P366" s="94"/>
      <c r="Q366" s="94"/>
    </row>
    <row r="367" spans="1:17" ht="12.75">
      <c r="A367" s="34"/>
      <c r="B367" s="34"/>
      <c r="I367" s="93"/>
      <c r="J367" s="93"/>
      <c r="P367" s="94"/>
      <c r="Q367" s="94"/>
    </row>
    <row r="368" spans="1:17" ht="12.75">
      <c r="A368" s="34"/>
      <c r="B368" s="34"/>
      <c r="I368" s="93"/>
      <c r="J368" s="93"/>
      <c r="P368" s="94"/>
      <c r="Q368" s="94"/>
    </row>
    <row r="369" spans="1:17" ht="12.75">
      <c r="A369" s="34"/>
      <c r="B369" s="34"/>
      <c r="I369" s="93"/>
      <c r="J369" s="93"/>
      <c r="P369" s="94"/>
      <c r="Q369" s="94"/>
    </row>
    <row r="370" spans="1:17" ht="12.75">
      <c r="A370" s="34"/>
      <c r="B370" s="34"/>
      <c r="I370" s="93"/>
      <c r="J370" s="93"/>
      <c r="P370" s="94"/>
      <c r="Q370" s="94"/>
    </row>
    <row r="371" spans="1:17" ht="12.75">
      <c r="A371" s="34"/>
      <c r="B371" s="34"/>
      <c r="I371" s="93"/>
      <c r="J371" s="93"/>
      <c r="P371" s="94"/>
      <c r="Q371" s="94"/>
    </row>
    <row r="372" spans="1:17" ht="12.75">
      <c r="A372" s="34"/>
      <c r="B372" s="34"/>
      <c r="I372" s="93"/>
      <c r="J372" s="93"/>
      <c r="P372" s="94"/>
      <c r="Q372" s="94"/>
    </row>
    <row r="373" spans="1:17" ht="12.75">
      <c r="A373" s="34"/>
      <c r="B373" s="34"/>
      <c r="I373" s="93"/>
      <c r="J373" s="93"/>
      <c r="P373" s="94"/>
      <c r="Q373" s="94"/>
    </row>
    <row r="374" spans="1:17" ht="12.75">
      <c r="A374" s="34"/>
      <c r="B374" s="34"/>
      <c r="I374" s="93"/>
      <c r="J374" s="93"/>
      <c r="P374" s="94"/>
      <c r="Q374" s="94"/>
    </row>
    <row r="375" spans="1:17" ht="12.75">
      <c r="A375" s="34"/>
      <c r="B375" s="34"/>
      <c r="I375" s="93"/>
      <c r="J375" s="93"/>
      <c r="P375" s="94"/>
      <c r="Q375" s="94"/>
    </row>
    <row r="376" spans="1:17" ht="12.75">
      <c r="A376" s="34"/>
      <c r="B376" s="34"/>
      <c r="I376" s="93"/>
      <c r="J376" s="93"/>
      <c r="P376" s="94"/>
      <c r="Q376" s="94"/>
    </row>
    <row r="377" spans="1:17" ht="12.75">
      <c r="A377" s="34"/>
      <c r="B377" s="34"/>
      <c r="I377" s="93"/>
      <c r="J377" s="93"/>
      <c r="P377" s="94"/>
      <c r="Q377" s="94"/>
    </row>
    <row r="378" spans="1:17" ht="12.75">
      <c r="A378" s="34"/>
      <c r="B378" s="34"/>
      <c r="I378" s="93"/>
      <c r="J378" s="93"/>
      <c r="P378" s="94"/>
      <c r="Q378" s="94"/>
    </row>
    <row r="379" spans="1:17" ht="12.75">
      <c r="A379" s="34"/>
      <c r="B379" s="34"/>
      <c r="I379" s="93"/>
      <c r="J379" s="93"/>
      <c r="P379" s="94"/>
      <c r="Q379" s="94"/>
    </row>
    <row r="380" spans="1:17" ht="12.75">
      <c r="A380" s="34"/>
      <c r="B380" s="34"/>
      <c r="I380" s="93"/>
      <c r="J380" s="93"/>
      <c r="P380" s="94"/>
      <c r="Q380" s="94"/>
    </row>
    <row r="381" spans="1:17" ht="12.75">
      <c r="A381" s="34"/>
      <c r="B381" s="34"/>
      <c r="I381" s="93"/>
      <c r="J381" s="93"/>
      <c r="P381" s="94"/>
      <c r="Q381" s="94"/>
    </row>
    <row r="382" spans="1:17" ht="12.75">
      <c r="A382" s="34"/>
      <c r="B382" s="34"/>
      <c r="I382" s="93"/>
      <c r="J382" s="93"/>
      <c r="P382" s="94"/>
      <c r="Q382" s="94"/>
    </row>
    <row r="383" spans="1:17" ht="12.75">
      <c r="A383" s="34"/>
      <c r="B383" s="34"/>
      <c r="I383" s="93"/>
      <c r="J383" s="93"/>
      <c r="P383" s="94"/>
      <c r="Q383" s="94"/>
    </row>
    <row r="384" spans="1:17" ht="12.75">
      <c r="A384" s="34"/>
      <c r="B384" s="34"/>
      <c r="I384" s="93"/>
      <c r="J384" s="93"/>
      <c r="P384" s="94"/>
      <c r="Q384" s="94"/>
    </row>
    <row r="385" spans="1:17" ht="12.75">
      <c r="A385" s="34"/>
      <c r="B385" s="34"/>
      <c r="I385" s="93"/>
      <c r="J385" s="93"/>
      <c r="P385" s="94"/>
      <c r="Q385" s="94"/>
    </row>
    <row r="386" spans="1:17" ht="12.75">
      <c r="A386" s="34"/>
      <c r="B386" s="34"/>
      <c r="I386" s="93"/>
      <c r="J386" s="93"/>
      <c r="P386" s="94"/>
      <c r="Q386" s="94"/>
    </row>
    <row r="387" spans="1:17" ht="12.75">
      <c r="A387" s="34"/>
      <c r="B387" s="34"/>
      <c r="I387" s="93"/>
      <c r="J387" s="93"/>
      <c r="P387" s="94"/>
      <c r="Q387" s="94"/>
    </row>
    <row r="388" spans="1:17" ht="12.75">
      <c r="A388" s="34"/>
      <c r="B388" s="34"/>
      <c r="I388" s="93"/>
      <c r="J388" s="93"/>
      <c r="P388" s="94"/>
      <c r="Q388" s="94"/>
    </row>
    <row r="389" spans="1:17" ht="12.75">
      <c r="A389" s="34"/>
      <c r="B389" s="34"/>
      <c r="I389" s="93"/>
      <c r="J389" s="93"/>
      <c r="P389" s="94"/>
      <c r="Q389" s="94"/>
    </row>
    <row r="390" spans="1:17" ht="12.75">
      <c r="A390" s="34"/>
      <c r="B390" s="34"/>
      <c r="I390" s="93"/>
      <c r="J390" s="93"/>
      <c r="P390" s="94"/>
      <c r="Q390" s="94"/>
    </row>
    <row r="391" spans="1:17" ht="12.75">
      <c r="A391" s="34"/>
      <c r="B391" s="34"/>
      <c r="I391" s="93"/>
      <c r="J391" s="93"/>
      <c r="P391" s="94"/>
      <c r="Q391" s="94"/>
    </row>
    <row r="392" spans="1:17" ht="12.75">
      <c r="A392" s="34"/>
      <c r="B392" s="34"/>
      <c r="I392" s="93"/>
      <c r="J392" s="93"/>
      <c r="P392" s="94"/>
      <c r="Q392" s="94"/>
    </row>
    <row r="393" spans="1:17" ht="12.75">
      <c r="A393" s="34"/>
      <c r="B393" s="34"/>
      <c r="I393" s="93"/>
      <c r="J393" s="93"/>
      <c r="P393" s="94"/>
      <c r="Q393" s="94"/>
    </row>
    <row r="394" spans="1:17" ht="12.75">
      <c r="A394" s="34"/>
      <c r="B394" s="34"/>
      <c r="I394" s="93"/>
      <c r="J394" s="93"/>
      <c r="P394" s="94"/>
      <c r="Q394" s="94"/>
    </row>
    <row r="395" spans="1:17" ht="12.75">
      <c r="A395" s="34"/>
      <c r="B395" s="34"/>
      <c r="I395" s="93"/>
      <c r="J395" s="93"/>
      <c r="P395" s="94"/>
      <c r="Q395" s="94"/>
    </row>
    <row r="396" spans="1:17" ht="12.75">
      <c r="A396" s="34"/>
      <c r="B396" s="34"/>
      <c r="I396" s="93"/>
      <c r="J396" s="93"/>
      <c r="P396" s="94"/>
      <c r="Q396" s="94"/>
    </row>
    <row r="397" spans="1:17" ht="12.75">
      <c r="A397" s="34"/>
      <c r="B397" s="34"/>
      <c r="I397" s="93"/>
      <c r="J397" s="93"/>
      <c r="P397" s="94"/>
      <c r="Q397" s="94"/>
    </row>
    <row r="398" spans="1:17" ht="12.75">
      <c r="A398" s="34"/>
      <c r="B398" s="34"/>
      <c r="I398" s="93"/>
      <c r="J398" s="93"/>
      <c r="P398" s="94"/>
      <c r="Q398" s="94"/>
    </row>
    <row r="399" spans="1:17" ht="12.75">
      <c r="A399" s="34"/>
      <c r="B399" s="34"/>
      <c r="I399" s="93"/>
      <c r="J399" s="93"/>
      <c r="P399" s="94"/>
      <c r="Q399" s="94"/>
    </row>
    <row r="400" spans="1:17" ht="12.75">
      <c r="A400" s="34"/>
      <c r="B400" s="34"/>
      <c r="I400" s="93"/>
      <c r="J400" s="93"/>
      <c r="P400" s="94"/>
      <c r="Q400" s="94"/>
    </row>
    <row r="401" spans="1:17" ht="12.75">
      <c r="A401" s="34"/>
      <c r="B401" s="34"/>
      <c r="I401" s="93"/>
      <c r="J401" s="93"/>
      <c r="P401" s="94"/>
      <c r="Q401" s="94"/>
    </row>
    <row r="402" spans="1:17" ht="12.75">
      <c r="A402" s="34"/>
      <c r="B402" s="34"/>
      <c r="I402" s="93"/>
      <c r="J402" s="93"/>
      <c r="P402" s="94"/>
      <c r="Q402" s="94"/>
    </row>
    <row r="403" spans="1:17" ht="12.75">
      <c r="A403" s="34"/>
      <c r="B403" s="34"/>
      <c r="I403" s="93"/>
      <c r="J403" s="93"/>
      <c r="P403" s="94"/>
      <c r="Q403" s="94"/>
    </row>
    <row r="404" spans="1:17" ht="12.75">
      <c r="A404" s="34"/>
      <c r="B404" s="34"/>
      <c r="I404" s="93"/>
      <c r="J404" s="93"/>
      <c r="P404" s="94"/>
      <c r="Q404" s="94"/>
    </row>
    <row r="405" spans="1:17" ht="12.75">
      <c r="A405" s="34"/>
      <c r="B405" s="34"/>
      <c r="I405" s="93"/>
      <c r="J405" s="93"/>
      <c r="P405" s="94"/>
      <c r="Q405" s="94"/>
    </row>
    <row r="406" spans="1:17" ht="12.75">
      <c r="A406" s="34"/>
      <c r="B406" s="34"/>
      <c r="I406" s="93"/>
      <c r="J406" s="93"/>
      <c r="P406" s="94"/>
      <c r="Q406" s="94"/>
    </row>
    <row r="407" spans="1:17" ht="12.75">
      <c r="A407" s="34"/>
      <c r="B407" s="34"/>
      <c r="I407" s="93"/>
      <c r="J407" s="93"/>
      <c r="P407" s="94"/>
      <c r="Q407" s="94"/>
    </row>
    <row r="408" spans="1:17" ht="12.75">
      <c r="A408" s="34"/>
      <c r="B408" s="34"/>
      <c r="I408" s="93"/>
      <c r="J408" s="93"/>
      <c r="P408" s="94"/>
      <c r="Q408" s="94"/>
    </row>
    <row r="409" spans="1:17" ht="12.75">
      <c r="A409" s="34"/>
      <c r="B409" s="34"/>
      <c r="I409" s="93"/>
      <c r="J409" s="93"/>
      <c r="P409" s="94"/>
      <c r="Q409" s="94"/>
    </row>
    <row r="410" spans="1:17" ht="12.75">
      <c r="A410" s="34"/>
      <c r="B410" s="34"/>
      <c r="I410" s="93"/>
      <c r="J410" s="93"/>
      <c r="P410" s="94"/>
      <c r="Q410" s="94"/>
    </row>
    <row r="411" spans="1:17" ht="12.75">
      <c r="A411" s="34"/>
      <c r="B411" s="34"/>
      <c r="I411" s="93"/>
      <c r="J411" s="93"/>
      <c r="P411" s="94"/>
      <c r="Q411" s="94"/>
    </row>
    <row r="412" spans="1:17" ht="12.75">
      <c r="A412" s="34"/>
      <c r="B412" s="34"/>
      <c r="I412" s="93"/>
      <c r="J412" s="93"/>
      <c r="P412" s="94"/>
      <c r="Q412" s="94"/>
    </row>
    <row r="413" spans="1:17" ht="12.75">
      <c r="A413" s="34"/>
      <c r="B413" s="34"/>
      <c r="I413" s="93"/>
      <c r="J413" s="93"/>
      <c r="P413" s="94"/>
      <c r="Q413" s="94"/>
    </row>
    <row r="414" spans="1:17" ht="12.75">
      <c r="A414" s="34"/>
      <c r="B414" s="34"/>
      <c r="I414" s="93"/>
      <c r="J414" s="93"/>
      <c r="P414" s="94"/>
      <c r="Q414" s="94"/>
    </row>
    <row r="415" spans="1:17" ht="12.75">
      <c r="A415" s="34"/>
      <c r="B415" s="34"/>
      <c r="I415" s="93"/>
      <c r="J415" s="93"/>
      <c r="P415" s="94"/>
      <c r="Q415" s="94"/>
    </row>
    <row r="416" spans="1:17" ht="12.75">
      <c r="A416" s="34"/>
      <c r="B416" s="34"/>
      <c r="I416" s="93"/>
      <c r="J416" s="93"/>
      <c r="P416" s="94"/>
      <c r="Q416" s="94"/>
    </row>
    <row r="417" spans="1:17" ht="12.75">
      <c r="A417" s="34"/>
      <c r="B417" s="34"/>
      <c r="I417" s="93"/>
      <c r="J417" s="93"/>
      <c r="P417" s="94"/>
      <c r="Q417" s="94"/>
    </row>
    <row r="418" spans="1:17" ht="12.75">
      <c r="A418" s="34"/>
      <c r="B418" s="34"/>
      <c r="I418" s="93"/>
      <c r="J418" s="93"/>
      <c r="P418" s="94"/>
      <c r="Q418" s="94"/>
    </row>
    <row r="419" spans="1:17" ht="12.75">
      <c r="A419" s="34"/>
      <c r="B419" s="34"/>
      <c r="I419" s="93"/>
      <c r="J419" s="93"/>
      <c r="P419" s="94"/>
      <c r="Q419" s="94"/>
    </row>
    <row r="420" spans="1:17" ht="12.75">
      <c r="A420" s="34"/>
      <c r="B420" s="34"/>
      <c r="I420" s="93"/>
      <c r="J420" s="93"/>
      <c r="P420" s="94"/>
      <c r="Q420" s="94"/>
    </row>
    <row r="421" spans="1:17" ht="12.75">
      <c r="A421" s="34"/>
      <c r="B421" s="34"/>
      <c r="I421" s="93"/>
      <c r="J421" s="93"/>
      <c r="P421" s="94"/>
      <c r="Q421" s="94"/>
    </row>
    <row r="422" spans="1:17" ht="12.75">
      <c r="A422" s="34"/>
      <c r="B422" s="34"/>
      <c r="I422" s="93"/>
      <c r="J422" s="93"/>
      <c r="P422" s="94"/>
      <c r="Q422" s="94"/>
    </row>
    <row r="423" spans="1:17" ht="12.75">
      <c r="A423" s="34"/>
      <c r="B423" s="34"/>
      <c r="I423" s="93"/>
      <c r="J423" s="93"/>
      <c r="P423" s="94"/>
      <c r="Q423" s="94"/>
    </row>
    <row r="424" spans="1:17" ht="12.75">
      <c r="A424" s="34"/>
      <c r="B424" s="34"/>
      <c r="I424" s="93"/>
      <c r="J424" s="93"/>
      <c r="P424" s="94"/>
      <c r="Q424" s="94"/>
    </row>
    <row r="425" spans="1:17" ht="12.75">
      <c r="A425" s="34"/>
      <c r="B425" s="34"/>
      <c r="I425" s="93"/>
      <c r="J425" s="93"/>
      <c r="P425" s="94"/>
      <c r="Q425" s="94"/>
    </row>
    <row r="426" spans="1:17" ht="12.75">
      <c r="A426" s="34"/>
      <c r="B426" s="34"/>
      <c r="I426" s="93"/>
      <c r="J426" s="93"/>
      <c r="P426" s="94"/>
      <c r="Q426" s="94"/>
    </row>
    <row r="427" spans="1:17" ht="12.75">
      <c r="A427" s="34"/>
      <c r="B427" s="34"/>
      <c r="I427" s="93"/>
      <c r="J427" s="93"/>
      <c r="P427" s="94"/>
      <c r="Q427" s="94"/>
    </row>
    <row r="428" spans="1:17" ht="12.75">
      <c r="A428" s="34"/>
      <c r="B428" s="34"/>
      <c r="I428" s="93"/>
      <c r="J428" s="93"/>
      <c r="P428" s="94"/>
      <c r="Q428" s="94"/>
    </row>
    <row r="429" spans="1:17" ht="12.75">
      <c r="A429" s="34"/>
      <c r="B429" s="34"/>
      <c r="I429" s="93"/>
      <c r="J429" s="93"/>
      <c r="P429" s="94"/>
      <c r="Q429" s="94"/>
    </row>
    <row r="430" spans="1:17" ht="12.75">
      <c r="A430" s="34"/>
      <c r="B430" s="34"/>
      <c r="I430" s="93"/>
      <c r="J430" s="93"/>
      <c r="P430" s="94"/>
      <c r="Q430" s="94"/>
    </row>
    <row r="431" spans="1:17" ht="12.75">
      <c r="A431" s="34"/>
      <c r="B431" s="34"/>
      <c r="I431" s="93"/>
      <c r="J431" s="93"/>
      <c r="P431" s="94"/>
      <c r="Q431" s="94"/>
    </row>
    <row r="432" spans="1:17" ht="12.75">
      <c r="A432" s="34"/>
      <c r="B432" s="34"/>
      <c r="I432" s="93"/>
      <c r="J432" s="93"/>
      <c r="P432" s="94"/>
      <c r="Q432" s="94"/>
    </row>
    <row r="433" spans="1:17" ht="12.75">
      <c r="A433" s="34"/>
      <c r="B433" s="34"/>
      <c r="I433" s="93"/>
      <c r="J433" s="93"/>
      <c r="P433" s="94"/>
      <c r="Q433" s="94"/>
    </row>
    <row r="434" spans="1:17" ht="12.75">
      <c r="A434" s="34"/>
      <c r="B434" s="34"/>
      <c r="I434" s="93"/>
      <c r="J434" s="93"/>
      <c r="P434" s="94"/>
      <c r="Q434" s="94"/>
    </row>
    <row r="435" spans="1:17" ht="12.75">
      <c r="A435" s="34"/>
      <c r="B435" s="34"/>
      <c r="I435" s="93"/>
      <c r="J435" s="93"/>
      <c r="P435" s="94"/>
      <c r="Q435" s="94"/>
    </row>
    <row r="436" spans="1:17" ht="12.75">
      <c r="A436" s="34"/>
      <c r="B436" s="34"/>
      <c r="I436" s="93"/>
      <c r="J436" s="93"/>
      <c r="P436" s="94"/>
      <c r="Q436" s="94"/>
    </row>
    <row r="437" spans="1:17" ht="12.75">
      <c r="A437" s="34"/>
      <c r="B437" s="34"/>
      <c r="I437" s="93"/>
      <c r="J437" s="93"/>
      <c r="P437" s="94"/>
      <c r="Q437" s="94"/>
    </row>
    <row r="438" spans="1:17" ht="12.75">
      <c r="A438" s="34"/>
      <c r="B438" s="34"/>
      <c r="I438" s="93"/>
      <c r="J438" s="93"/>
      <c r="P438" s="94"/>
      <c r="Q438" s="94"/>
    </row>
    <row r="439" spans="1:17" ht="12.75">
      <c r="A439" s="34"/>
      <c r="B439" s="34"/>
      <c r="I439" s="93"/>
      <c r="J439" s="93"/>
      <c r="P439" s="94"/>
      <c r="Q439" s="94"/>
    </row>
    <row r="440" spans="1:17" ht="12.75">
      <c r="A440" s="34"/>
      <c r="B440" s="34"/>
      <c r="I440" s="93"/>
      <c r="J440" s="93"/>
      <c r="P440" s="94"/>
      <c r="Q440" s="94"/>
    </row>
    <row r="441" spans="1:17" ht="12.75">
      <c r="A441" s="34"/>
      <c r="B441" s="34"/>
      <c r="I441" s="93"/>
      <c r="J441" s="93"/>
      <c r="P441" s="94"/>
      <c r="Q441" s="94"/>
    </row>
    <row r="442" spans="1:17" ht="12.75">
      <c r="A442" s="34"/>
      <c r="B442" s="34"/>
      <c r="I442" s="93"/>
      <c r="J442" s="93"/>
      <c r="P442" s="94"/>
      <c r="Q442" s="94"/>
    </row>
    <row r="443" spans="1:17" ht="12.75">
      <c r="A443" s="34"/>
      <c r="B443" s="34"/>
      <c r="I443" s="93"/>
      <c r="J443" s="93"/>
      <c r="P443" s="94"/>
      <c r="Q443" s="94"/>
    </row>
    <row r="444" spans="1:17" ht="12.75">
      <c r="A444" s="34"/>
      <c r="B444" s="34"/>
      <c r="I444" s="93"/>
      <c r="J444" s="93"/>
      <c r="P444" s="94"/>
      <c r="Q444" s="94"/>
    </row>
    <row r="445" spans="1:17" ht="12.75">
      <c r="A445" s="34"/>
      <c r="B445" s="34"/>
      <c r="I445" s="93"/>
      <c r="J445" s="93"/>
      <c r="P445" s="94"/>
      <c r="Q445" s="94"/>
    </row>
    <row r="446" spans="1:17" ht="12.75">
      <c r="A446" s="34"/>
      <c r="B446" s="34"/>
      <c r="I446" s="93"/>
      <c r="J446" s="93"/>
      <c r="P446" s="94"/>
      <c r="Q446" s="94"/>
    </row>
    <row r="447" spans="1:17" ht="12.75">
      <c r="A447" s="34"/>
      <c r="B447" s="34"/>
      <c r="I447" s="93"/>
      <c r="J447" s="93"/>
      <c r="P447" s="94"/>
      <c r="Q447" s="94"/>
    </row>
    <row r="448" spans="1:17" ht="12.75">
      <c r="A448" s="34"/>
      <c r="B448" s="34"/>
      <c r="I448" s="93"/>
      <c r="J448" s="93"/>
      <c r="P448" s="94"/>
      <c r="Q448" s="94"/>
    </row>
    <row r="449" spans="1:17" ht="12.75">
      <c r="A449" s="34"/>
      <c r="B449" s="34"/>
      <c r="I449" s="93"/>
      <c r="J449" s="93"/>
      <c r="P449" s="94"/>
      <c r="Q449" s="94"/>
    </row>
    <row r="450" spans="1:17" ht="12.75">
      <c r="A450" s="34"/>
      <c r="B450" s="34"/>
      <c r="I450" s="93"/>
      <c r="J450" s="93"/>
      <c r="P450" s="94"/>
      <c r="Q450" s="94"/>
    </row>
    <row r="451" spans="1:17" ht="12.75">
      <c r="A451" s="34"/>
      <c r="B451" s="34"/>
      <c r="I451" s="93"/>
      <c r="J451" s="93"/>
      <c r="P451" s="94"/>
      <c r="Q451" s="94"/>
    </row>
    <row r="452" spans="1:17" ht="12.75">
      <c r="A452" s="34"/>
      <c r="B452" s="34"/>
      <c r="I452" s="93"/>
      <c r="J452" s="93"/>
      <c r="P452" s="94"/>
      <c r="Q452" s="94"/>
    </row>
    <row r="453" spans="1:17" ht="12.75">
      <c r="A453" s="34"/>
      <c r="B453" s="34"/>
      <c r="I453" s="93"/>
      <c r="J453" s="93"/>
      <c r="P453" s="94"/>
      <c r="Q453" s="94"/>
    </row>
    <row r="454" spans="1:17" ht="12.75">
      <c r="A454" s="34"/>
      <c r="B454" s="34"/>
      <c r="I454" s="93"/>
      <c r="J454" s="93"/>
      <c r="P454" s="94"/>
      <c r="Q454" s="94"/>
    </row>
    <row r="455" spans="1:17" ht="12.75">
      <c r="A455" s="34"/>
      <c r="B455" s="34"/>
      <c r="I455" s="93"/>
      <c r="J455" s="93"/>
      <c r="P455" s="94"/>
      <c r="Q455" s="94"/>
    </row>
    <row r="456" spans="1:17" ht="12.75">
      <c r="A456" s="34"/>
      <c r="B456" s="34"/>
      <c r="I456" s="93"/>
      <c r="J456" s="93"/>
      <c r="P456" s="94"/>
      <c r="Q456" s="94"/>
    </row>
    <row r="457" spans="1:17" ht="12.75">
      <c r="A457" s="34"/>
      <c r="B457" s="34"/>
      <c r="I457" s="93"/>
      <c r="J457" s="93"/>
      <c r="P457" s="94"/>
      <c r="Q457" s="94"/>
    </row>
    <row r="458" spans="1:17" ht="12.75">
      <c r="A458" s="34"/>
      <c r="B458" s="34"/>
      <c r="I458" s="93"/>
      <c r="J458" s="93"/>
      <c r="P458" s="94"/>
      <c r="Q458" s="94"/>
    </row>
    <row r="459" spans="1:17" ht="12.75">
      <c r="A459" s="34"/>
      <c r="B459" s="34"/>
      <c r="I459" s="93"/>
      <c r="J459" s="93"/>
      <c r="P459" s="94"/>
      <c r="Q459" s="94"/>
    </row>
    <row r="460" spans="1:17" ht="12.75">
      <c r="A460" s="34"/>
      <c r="B460" s="34"/>
      <c r="I460" s="93"/>
      <c r="J460" s="93"/>
      <c r="P460" s="94"/>
      <c r="Q460" s="94"/>
    </row>
    <row r="461" spans="1:17" ht="12.75">
      <c r="A461" s="34"/>
      <c r="B461" s="34"/>
      <c r="I461" s="93"/>
      <c r="J461" s="93"/>
      <c r="P461" s="94"/>
      <c r="Q461" s="94"/>
    </row>
    <row r="462" spans="1:17" ht="12.75">
      <c r="A462" s="34"/>
      <c r="B462" s="34"/>
      <c r="I462" s="93"/>
      <c r="J462" s="93"/>
      <c r="P462" s="94"/>
      <c r="Q462" s="94"/>
    </row>
    <row r="463" spans="1:17" ht="12.75">
      <c r="A463" s="34"/>
      <c r="B463" s="34"/>
      <c r="I463" s="93"/>
      <c r="J463" s="93"/>
      <c r="P463" s="94"/>
      <c r="Q463" s="94"/>
    </row>
    <row r="464" spans="1:17" ht="12.75">
      <c r="A464" s="34"/>
      <c r="B464" s="34"/>
      <c r="I464" s="93"/>
      <c r="J464" s="93"/>
      <c r="P464" s="94"/>
      <c r="Q464" s="94"/>
    </row>
    <row r="465" spans="1:17" ht="12.75">
      <c r="A465" s="34"/>
      <c r="B465" s="34"/>
      <c r="I465" s="93"/>
      <c r="J465" s="93"/>
      <c r="P465" s="94"/>
      <c r="Q465" s="94"/>
    </row>
    <row r="466" spans="1:17" ht="12.75">
      <c r="A466" s="34"/>
      <c r="B466" s="34"/>
      <c r="I466" s="93"/>
      <c r="J466" s="93"/>
      <c r="P466" s="94"/>
      <c r="Q466" s="94"/>
    </row>
    <row r="467" spans="1:17" ht="12.75">
      <c r="A467" s="34"/>
      <c r="B467" s="34"/>
      <c r="I467" s="93"/>
      <c r="J467" s="93"/>
      <c r="P467" s="94"/>
      <c r="Q467" s="94"/>
    </row>
    <row r="468" spans="1:17" ht="12.75">
      <c r="A468" s="34"/>
      <c r="B468" s="34"/>
      <c r="I468" s="93"/>
      <c r="J468" s="93"/>
      <c r="P468" s="94"/>
      <c r="Q468" s="94"/>
    </row>
    <row r="469" spans="1:17" ht="12.75">
      <c r="A469" s="34"/>
      <c r="B469" s="34"/>
      <c r="I469" s="93"/>
      <c r="J469" s="93"/>
      <c r="P469" s="94"/>
      <c r="Q469" s="94"/>
    </row>
    <row r="470" spans="1:17" ht="12.75">
      <c r="A470" s="34"/>
      <c r="B470" s="34"/>
      <c r="I470" s="93"/>
      <c r="J470" s="93"/>
      <c r="P470" s="94"/>
      <c r="Q470" s="94"/>
    </row>
    <row r="471" spans="1:17" ht="12.75">
      <c r="A471" s="34"/>
      <c r="B471" s="34"/>
      <c r="I471" s="93"/>
      <c r="J471" s="93"/>
      <c r="P471" s="94"/>
      <c r="Q471" s="94"/>
    </row>
    <row r="472" spans="1:17" ht="12.75">
      <c r="A472" s="34"/>
      <c r="B472" s="34"/>
      <c r="I472" s="93"/>
      <c r="J472" s="93"/>
      <c r="P472" s="94"/>
      <c r="Q472" s="94"/>
    </row>
    <row r="473" spans="1:17" ht="12.75">
      <c r="A473" s="34"/>
      <c r="B473" s="34"/>
      <c r="I473" s="93"/>
      <c r="J473" s="93"/>
      <c r="P473" s="94"/>
      <c r="Q473" s="94"/>
    </row>
    <row r="474" spans="1:17" ht="12.75">
      <c r="A474" s="34"/>
      <c r="B474" s="34"/>
      <c r="I474" s="93"/>
      <c r="J474" s="93"/>
      <c r="P474" s="94"/>
      <c r="Q474" s="94"/>
    </row>
    <row r="475" spans="1:17" ht="12.75">
      <c r="A475" s="34"/>
      <c r="B475" s="34"/>
      <c r="I475" s="93"/>
      <c r="J475" s="93"/>
      <c r="P475" s="94"/>
      <c r="Q475" s="94"/>
    </row>
    <row r="476" spans="1:17" ht="12.75">
      <c r="A476" s="34"/>
      <c r="B476" s="34"/>
      <c r="I476" s="93"/>
      <c r="J476" s="93"/>
      <c r="P476" s="94"/>
      <c r="Q476" s="94"/>
    </row>
    <row r="477" spans="1:17" ht="12.75">
      <c r="A477" s="34"/>
      <c r="B477" s="34"/>
      <c r="I477" s="93"/>
      <c r="J477" s="93"/>
      <c r="P477" s="94"/>
      <c r="Q477" s="94"/>
    </row>
    <row r="478" spans="1:17" ht="12.75">
      <c r="A478" s="34"/>
      <c r="B478" s="34"/>
      <c r="I478" s="93"/>
      <c r="J478" s="93"/>
      <c r="P478" s="94"/>
      <c r="Q478" s="94"/>
    </row>
    <row r="479" spans="1:17" ht="12.75">
      <c r="A479" s="34"/>
      <c r="B479" s="34"/>
      <c r="I479" s="93"/>
      <c r="J479" s="93"/>
      <c r="P479" s="94"/>
      <c r="Q479" s="94"/>
    </row>
    <row r="480" spans="1:17" ht="12.75">
      <c r="A480" s="34"/>
      <c r="B480" s="34"/>
      <c r="I480" s="93"/>
      <c r="J480" s="93"/>
      <c r="P480" s="94"/>
      <c r="Q480" s="94"/>
    </row>
    <row r="481" spans="1:17" ht="12.75">
      <c r="A481" s="34"/>
      <c r="B481" s="34"/>
      <c r="I481" s="93"/>
      <c r="J481" s="93"/>
      <c r="P481" s="94"/>
      <c r="Q481" s="94"/>
    </row>
    <row r="482" spans="1:17" ht="12.75">
      <c r="A482" s="34"/>
      <c r="B482" s="34"/>
      <c r="I482" s="93"/>
      <c r="J482" s="93"/>
      <c r="P482" s="94"/>
      <c r="Q482" s="94"/>
    </row>
    <row r="483" spans="1:17" ht="12.75">
      <c r="A483" s="34"/>
      <c r="B483" s="34"/>
      <c r="I483" s="93"/>
      <c r="J483" s="93"/>
      <c r="P483" s="94"/>
      <c r="Q483" s="94"/>
    </row>
    <row r="484" spans="1:17" ht="12.75">
      <c r="A484" s="34"/>
      <c r="B484" s="34"/>
      <c r="I484" s="93"/>
      <c r="J484" s="93"/>
      <c r="P484" s="94"/>
      <c r="Q484" s="94"/>
    </row>
    <row r="485" spans="1:17" ht="12.75">
      <c r="A485" s="34"/>
      <c r="B485" s="34"/>
      <c r="I485" s="93"/>
      <c r="J485" s="93"/>
      <c r="P485" s="94"/>
      <c r="Q485" s="94"/>
    </row>
    <row r="486" spans="1:17" ht="12.75">
      <c r="A486" s="34"/>
      <c r="B486" s="34"/>
      <c r="I486" s="93"/>
      <c r="J486" s="93"/>
      <c r="P486" s="94"/>
      <c r="Q486" s="94"/>
    </row>
    <row r="487" spans="1:17" ht="12.75">
      <c r="A487" s="34"/>
      <c r="B487" s="34"/>
      <c r="I487" s="93"/>
      <c r="J487" s="93"/>
      <c r="P487" s="94"/>
      <c r="Q487" s="94"/>
    </row>
    <row r="488" spans="1:17" ht="12.75">
      <c r="A488" s="34"/>
      <c r="B488" s="34"/>
      <c r="I488" s="93"/>
      <c r="J488" s="93"/>
      <c r="P488" s="94"/>
      <c r="Q488" s="94"/>
    </row>
    <row r="489" spans="1:17" ht="12.75">
      <c r="A489" s="34"/>
      <c r="B489" s="34"/>
      <c r="I489" s="93"/>
      <c r="J489" s="93"/>
      <c r="P489" s="94"/>
      <c r="Q489" s="94"/>
    </row>
    <row r="490" spans="1:17" ht="12.75">
      <c r="A490" s="34"/>
      <c r="B490" s="34"/>
      <c r="I490" s="93"/>
      <c r="J490" s="93"/>
      <c r="P490" s="94"/>
      <c r="Q490" s="94"/>
    </row>
    <row r="491" spans="1:17" ht="12.75">
      <c r="A491" s="34"/>
      <c r="B491" s="34"/>
      <c r="I491" s="93"/>
      <c r="J491" s="93"/>
      <c r="P491" s="94"/>
      <c r="Q491" s="94"/>
    </row>
    <row r="492" spans="1:17" ht="12.75">
      <c r="A492" s="34"/>
      <c r="B492" s="34"/>
      <c r="I492" s="93"/>
      <c r="J492" s="93"/>
      <c r="P492" s="94"/>
      <c r="Q492" s="94"/>
    </row>
    <row r="493" spans="1:17" ht="12.75">
      <c r="A493" s="34"/>
      <c r="B493" s="34"/>
      <c r="I493" s="93"/>
      <c r="J493" s="93"/>
      <c r="P493" s="94"/>
      <c r="Q493" s="94"/>
    </row>
    <row r="494" spans="1:17" ht="12.75">
      <c r="A494" s="34"/>
      <c r="B494" s="34"/>
      <c r="I494" s="93"/>
      <c r="J494" s="93"/>
      <c r="P494" s="94"/>
      <c r="Q494" s="94"/>
    </row>
    <row r="495" spans="1:17" ht="12.75">
      <c r="A495" s="34"/>
      <c r="B495" s="34"/>
      <c r="I495" s="93"/>
      <c r="J495" s="93"/>
      <c r="P495" s="94"/>
      <c r="Q495" s="94"/>
    </row>
    <row r="496" spans="1:17" ht="12.75">
      <c r="A496" s="34"/>
      <c r="B496" s="34"/>
      <c r="I496" s="93"/>
      <c r="J496" s="93"/>
      <c r="P496" s="94"/>
      <c r="Q496" s="94"/>
    </row>
    <row r="497" spans="1:17" ht="12.75">
      <c r="A497" s="34"/>
      <c r="B497" s="34"/>
      <c r="I497" s="93"/>
      <c r="J497" s="93"/>
      <c r="P497" s="94"/>
      <c r="Q497" s="94"/>
    </row>
    <row r="498" spans="1:17" ht="12.75">
      <c r="A498" s="34"/>
      <c r="B498" s="34"/>
      <c r="I498" s="93"/>
      <c r="J498" s="93"/>
      <c r="P498" s="94"/>
      <c r="Q498" s="94"/>
    </row>
    <row r="499" spans="1:17" ht="12.75">
      <c r="A499" s="34"/>
      <c r="B499" s="34"/>
      <c r="I499" s="93"/>
      <c r="J499" s="93"/>
      <c r="P499" s="94"/>
      <c r="Q499" s="94"/>
    </row>
    <row r="500" spans="1:17" ht="12.75">
      <c r="A500" s="34"/>
      <c r="B500" s="34"/>
      <c r="I500" s="93"/>
      <c r="J500" s="93"/>
      <c r="P500" s="94"/>
      <c r="Q500" s="94"/>
    </row>
    <row r="501" spans="1:17" ht="12.75">
      <c r="A501" s="34"/>
      <c r="B501" s="34"/>
      <c r="I501" s="93"/>
      <c r="J501" s="93"/>
      <c r="P501" s="94"/>
      <c r="Q501" s="94"/>
    </row>
    <row r="502" spans="1:17" ht="12.75">
      <c r="A502" s="34"/>
      <c r="B502" s="34"/>
      <c r="I502" s="93"/>
      <c r="J502" s="93"/>
      <c r="P502" s="94"/>
      <c r="Q502" s="94"/>
    </row>
    <row r="503" spans="1:17" ht="12.75">
      <c r="A503" s="34"/>
      <c r="B503" s="34"/>
      <c r="I503" s="93"/>
      <c r="J503" s="93"/>
      <c r="P503" s="94"/>
      <c r="Q503" s="94"/>
    </row>
    <row r="504" spans="1:17" ht="12.75">
      <c r="A504" s="34"/>
      <c r="B504" s="34"/>
      <c r="I504" s="93"/>
      <c r="J504" s="93"/>
      <c r="P504" s="94"/>
      <c r="Q504" s="94"/>
    </row>
    <row r="505" spans="1:17" ht="12.75">
      <c r="A505" s="34"/>
      <c r="B505" s="34"/>
      <c r="I505" s="93"/>
      <c r="J505" s="93"/>
      <c r="P505" s="94"/>
      <c r="Q505" s="94"/>
    </row>
    <row r="506" spans="1:17" ht="12.75">
      <c r="A506" s="34"/>
      <c r="B506" s="34"/>
      <c r="I506" s="93"/>
      <c r="J506" s="93"/>
      <c r="P506" s="94"/>
      <c r="Q506" s="94"/>
    </row>
    <row r="507" spans="1:17" ht="12.75">
      <c r="A507" s="34"/>
      <c r="B507" s="34"/>
      <c r="I507" s="93"/>
      <c r="J507" s="93"/>
      <c r="P507" s="94"/>
      <c r="Q507" s="94"/>
    </row>
    <row r="508" spans="1:17" ht="12.75">
      <c r="A508" s="34"/>
      <c r="B508" s="34"/>
      <c r="I508" s="93"/>
      <c r="J508" s="93"/>
      <c r="P508" s="94"/>
      <c r="Q508" s="94"/>
    </row>
    <row r="509" spans="1:17" ht="12.75">
      <c r="A509" s="34"/>
      <c r="B509" s="34"/>
      <c r="I509" s="93"/>
      <c r="J509" s="93"/>
      <c r="P509" s="94"/>
      <c r="Q509" s="94"/>
    </row>
    <row r="510" spans="1:17" ht="12.75">
      <c r="A510" s="34"/>
      <c r="B510" s="34"/>
      <c r="I510" s="93"/>
      <c r="J510" s="93"/>
      <c r="P510" s="94"/>
      <c r="Q510" s="94"/>
    </row>
    <row r="511" spans="1:17" ht="12.75">
      <c r="A511" s="34"/>
      <c r="B511" s="34"/>
      <c r="I511" s="93"/>
      <c r="J511" s="93"/>
      <c r="P511" s="94"/>
      <c r="Q511" s="94"/>
    </row>
    <row r="512" spans="1:17" ht="12.75">
      <c r="A512" s="34"/>
      <c r="B512" s="34"/>
      <c r="I512" s="93"/>
      <c r="J512" s="93"/>
      <c r="P512" s="94"/>
      <c r="Q512" s="94"/>
    </row>
    <row r="513" spans="1:17" ht="12.75">
      <c r="A513" s="34"/>
      <c r="B513" s="34"/>
      <c r="I513" s="93"/>
      <c r="J513" s="93"/>
      <c r="P513" s="94"/>
      <c r="Q513" s="94"/>
    </row>
    <row r="514" spans="1:17" ht="12.75">
      <c r="A514" s="34"/>
      <c r="B514" s="34"/>
      <c r="I514" s="93"/>
      <c r="J514" s="93"/>
      <c r="P514" s="94"/>
      <c r="Q514" s="94"/>
    </row>
    <row r="515" spans="1:17" ht="12.75">
      <c r="A515" s="34"/>
      <c r="B515" s="34"/>
      <c r="I515" s="93"/>
      <c r="J515" s="93"/>
      <c r="P515" s="94"/>
      <c r="Q515" s="94"/>
    </row>
    <row r="516" spans="1:17" ht="12.75">
      <c r="A516" s="34"/>
      <c r="B516" s="34"/>
      <c r="I516" s="93"/>
      <c r="J516" s="93"/>
      <c r="P516" s="94"/>
      <c r="Q516" s="94"/>
    </row>
    <row r="517" spans="1:17" ht="12.75">
      <c r="A517" s="34"/>
      <c r="B517" s="34"/>
      <c r="I517" s="93"/>
      <c r="J517" s="93"/>
      <c r="P517" s="94"/>
      <c r="Q517" s="94"/>
    </row>
    <row r="518" spans="1:17" ht="12.75">
      <c r="A518" s="34"/>
      <c r="B518" s="34"/>
      <c r="I518" s="93"/>
      <c r="J518" s="93"/>
      <c r="P518" s="94"/>
      <c r="Q518" s="94"/>
    </row>
    <row r="519" spans="1:17" ht="12.75">
      <c r="A519" s="34"/>
      <c r="B519" s="34"/>
      <c r="I519" s="93"/>
      <c r="J519" s="93"/>
      <c r="P519" s="94"/>
      <c r="Q519" s="94"/>
    </row>
    <row r="520" spans="1:17" ht="12.75">
      <c r="A520" s="34"/>
      <c r="B520" s="34"/>
      <c r="I520" s="93"/>
      <c r="J520" s="93"/>
      <c r="P520" s="94"/>
      <c r="Q520" s="94"/>
    </row>
    <row r="521" spans="1:17" ht="12.75">
      <c r="A521" s="34"/>
      <c r="B521" s="34"/>
      <c r="I521" s="93"/>
      <c r="J521" s="93"/>
      <c r="P521" s="94"/>
      <c r="Q521" s="94"/>
    </row>
    <row r="522" spans="1:17" ht="12.75">
      <c r="A522" s="34"/>
      <c r="B522" s="34"/>
      <c r="I522" s="93"/>
      <c r="J522" s="93"/>
      <c r="P522" s="94"/>
      <c r="Q522" s="94"/>
    </row>
    <row r="523" spans="1:17" ht="12.75">
      <c r="A523" s="34"/>
      <c r="B523" s="34"/>
      <c r="I523" s="93"/>
      <c r="J523" s="93"/>
      <c r="P523" s="94"/>
      <c r="Q523" s="94"/>
    </row>
    <row r="524" spans="1:17" ht="12.75">
      <c r="A524" s="34"/>
      <c r="B524" s="34"/>
      <c r="I524" s="93"/>
      <c r="J524" s="93"/>
      <c r="P524" s="94"/>
      <c r="Q524" s="94"/>
    </row>
    <row r="525" spans="1:17" ht="12.75">
      <c r="A525" s="34"/>
      <c r="B525" s="34"/>
      <c r="I525" s="93"/>
      <c r="J525" s="93"/>
      <c r="P525" s="94"/>
      <c r="Q525" s="94"/>
    </row>
    <row r="526" spans="1:17" ht="12.75">
      <c r="A526" s="34"/>
      <c r="B526" s="34"/>
      <c r="I526" s="93"/>
      <c r="J526" s="93"/>
      <c r="P526" s="94"/>
      <c r="Q526" s="94"/>
    </row>
    <row r="527" spans="1:17" ht="12.75">
      <c r="A527" s="34"/>
      <c r="B527" s="34"/>
      <c r="I527" s="93"/>
      <c r="J527" s="93"/>
      <c r="P527" s="94"/>
      <c r="Q527" s="94"/>
    </row>
    <row r="528" spans="1:17" ht="12.75">
      <c r="A528" s="34"/>
      <c r="B528" s="34"/>
      <c r="I528" s="93"/>
      <c r="J528" s="93"/>
      <c r="P528" s="94"/>
      <c r="Q528" s="94"/>
    </row>
    <row r="529" spans="1:17" ht="12.75">
      <c r="A529" s="34"/>
      <c r="B529" s="34"/>
      <c r="I529" s="93"/>
      <c r="J529" s="93"/>
      <c r="P529" s="94"/>
      <c r="Q529" s="94"/>
    </row>
    <row r="530" spans="1:17" ht="12.75">
      <c r="A530" s="34"/>
      <c r="B530" s="34"/>
      <c r="I530" s="93"/>
      <c r="J530" s="93"/>
      <c r="P530" s="94"/>
      <c r="Q530" s="94"/>
    </row>
    <row r="531" spans="1:17" ht="12.75">
      <c r="A531" s="34"/>
      <c r="B531" s="34"/>
      <c r="I531" s="93"/>
      <c r="J531" s="93"/>
      <c r="P531" s="94"/>
      <c r="Q531" s="94"/>
    </row>
    <row r="532" spans="1:17" ht="12.75">
      <c r="A532" s="34"/>
      <c r="B532" s="34"/>
      <c r="I532" s="93"/>
      <c r="J532" s="93"/>
      <c r="P532" s="94"/>
      <c r="Q532" s="94"/>
    </row>
    <row r="533" spans="1:17" ht="12.75">
      <c r="A533" s="34"/>
      <c r="B533" s="34"/>
      <c r="I533" s="93"/>
      <c r="J533" s="93"/>
      <c r="P533" s="94"/>
      <c r="Q533" s="94"/>
    </row>
    <row r="534" spans="1:17" ht="12.75">
      <c r="A534" s="34"/>
      <c r="B534" s="34"/>
      <c r="I534" s="93"/>
      <c r="J534" s="93"/>
      <c r="P534" s="94"/>
      <c r="Q534" s="94"/>
    </row>
    <row r="535" spans="1:17" ht="12.75">
      <c r="A535" s="34"/>
      <c r="B535" s="34"/>
      <c r="I535" s="93"/>
      <c r="J535" s="93"/>
      <c r="P535" s="94"/>
      <c r="Q535" s="94"/>
    </row>
    <row r="536" spans="1:17" ht="12.75">
      <c r="A536" s="34"/>
      <c r="B536" s="34"/>
      <c r="I536" s="93"/>
      <c r="J536" s="93"/>
      <c r="P536" s="94"/>
      <c r="Q536" s="94"/>
    </row>
    <row r="537" spans="1:17" ht="12.75">
      <c r="A537" s="34"/>
      <c r="B537" s="34"/>
      <c r="I537" s="93"/>
      <c r="J537" s="93"/>
      <c r="P537" s="94"/>
      <c r="Q537" s="94"/>
    </row>
    <row r="538" spans="1:17" ht="12.75">
      <c r="A538" s="34"/>
      <c r="B538" s="34"/>
      <c r="I538" s="93"/>
      <c r="J538" s="93"/>
      <c r="P538" s="94"/>
      <c r="Q538" s="94"/>
    </row>
    <row r="539" spans="1:17" ht="12.75">
      <c r="A539" s="34"/>
      <c r="B539" s="34"/>
      <c r="I539" s="93"/>
      <c r="J539" s="93"/>
      <c r="P539" s="94"/>
      <c r="Q539" s="94"/>
    </row>
    <row r="540" spans="1:17" ht="12.75">
      <c r="A540" s="34"/>
      <c r="B540" s="34"/>
      <c r="I540" s="93"/>
      <c r="J540" s="93"/>
      <c r="P540" s="94"/>
      <c r="Q540" s="94"/>
    </row>
    <row r="541" spans="1:17" ht="12.75">
      <c r="A541" s="34"/>
      <c r="B541" s="34"/>
      <c r="I541" s="93"/>
      <c r="J541" s="93"/>
      <c r="P541" s="94"/>
      <c r="Q541" s="94"/>
    </row>
    <row r="542" spans="1:17" ht="12.75">
      <c r="A542" s="34"/>
      <c r="B542" s="34"/>
      <c r="I542" s="93"/>
      <c r="J542" s="93"/>
      <c r="P542" s="94"/>
      <c r="Q542" s="94"/>
    </row>
    <row r="543" spans="1:17" ht="12.75">
      <c r="A543" s="34"/>
      <c r="B543" s="34"/>
      <c r="I543" s="93"/>
      <c r="J543" s="93"/>
      <c r="P543" s="94"/>
      <c r="Q543" s="94"/>
    </row>
    <row r="544" spans="1:17" ht="12.75">
      <c r="A544" s="34"/>
      <c r="B544" s="34"/>
      <c r="I544" s="93"/>
      <c r="J544" s="93"/>
      <c r="P544" s="94"/>
      <c r="Q544" s="94"/>
    </row>
    <row r="545" spans="1:17" ht="12.75">
      <c r="A545" s="34"/>
      <c r="B545" s="34"/>
      <c r="I545" s="93"/>
      <c r="J545" s="93"/>
      <c r="P545" s="94"/>
      <c r="Q545" s="94"/>
    </row>
    <row r="546" spans="1:17" ht="12.75">
      <c r="A546" s="34"/>
      <c r="B546" s="34"/>
      <c r="I546" s="93"/>
      <c r="J546" s="93"/>
      <c r="P546" s="94"/>
      <c r="Q546" s="94"/>
    </row>
    <row r="547" spans="1:17" ht="12.75">
      <c r="A547" s="34"/>
      <c r="B547" s="34"/>
      <c r="I547" s="93"/>
      <c r="J547" s="93"/>
      <c r="P547" s="94"/>
      <c r="Q547" s="94"/>
    </row>
    <row r="548" spans="1:17" ht="12.75">
      <c r="A548" s="34"/>
      <c r="B548" s="34"/>
      <c r="I548" s="93"/>
      <c r="J548" s="93"/>
      <c r="P548" s="94"/>
      <c r="Q548" s="94"/>
    </row>
    <row r="549" spans="1:17" ht="12.75">
      <c r="A549" s="34"/>
      <c r="B549" s="34"/>
      <c r="I549" s="93"/>
      <c r="J549" s="93"/>
      <c r="P549" s="94"/>
      <c r="Q549" s="94"/>
    </row>
    <row r="550" spans="1:17" ht="12.75">
      <c r="A550" s="34"/>
      <c r="B550" s="34"/>
      <c r="I550" s="93"/>
      <c r="J550" s="93"/>
      <c r="P550" s="94"/>
      <c r="Q550" s="94"/>
    </row>
    <row r="551" spans="1:17" ht="12.75">
      <c r="A551" s="34"/>
      <c r="B551" s="34"/>
      <c r="I551" s="93"/>
      <c r="J551" s="93"/>
      <c r="P551" s="94"/>
      <c r="Q551" s="94"/>
    </row>
    <row r="552" spans="1:17" ht="12.75">
      <c r="A552" s="34"/>
      <c r="B552" s="34"/>
      <c r="I552" s="93"/>
      <c r="J552" s="93"/>
      <c r="P552" s="94"/>
      <c r="Q552" s="94"/>
    </row>
    <row r="553" spans="1:17" ht="12.75">
      <c r="A553" s="34"/>
      <c r="B553" s="34"/>
      <c r="I553" s="93"/>
      <c r="J553" s="93"/>
      <c r="P553" s="94"/>
      <c r="Q553" s="94"/>
    </row>
    <row r="554" spans="1:17" ht="12.75">
      <c r="A554" s="34"/>
      <c r="B554" s="34"/>
      <c r="I554" s="93"/>
      <c r="J554" s="93"/>
      <c r="P554" s="94"/>
      <c r="Q554" s="94"/>
    </row>
    <row r="555" spans="1:17" ht="12.75">
      <c r="A555" s="34"/>
      <c r="B555" s="34"/>
      <c r="I555" s="93"/>
      <c r="J555" s="93"/>
      <c r="P555" s="94"/>
      <c r="Q555" s="94"/>
    </row>
    <row r="556" spans="1:17" ht="12.75">
      <c r="A556" s="34"/>
      <c r="B556" s="34"/>
      <c r="I556" s="93"/>
      <c r="J556" s="93"/>
      <c r="P556" s="94"/>
      <c r="Q556" s="94"/>
    </row>
    <row r="557" spans="1:17" ht="12.75">
      <c r="A557" s="34"/>
      <c r="B557" s="34"/>
      <c r="I557" s="93"/>
      <c r="J557" s="93"/>
      <c r="P557" s="94"/>
      <c r="Q557" s="94"/>
    </row>
    <row r="558" spans="1:17" ht="12.75">
      <c r="A558" s="34"/>
      <c r="B558" s="34"/>
      <c r="I558" s="93"/>
      <c r="J558" s="93"/>
      <c r="P558" s="94"/>
      <c r="Q558" s="94"/>
    </row>
    <row r="559" spans="1:17" ht="12.75">
      <c r="A559" s="34"/>
      <c r="B559" s="34"/>
      <c r="I559" s="93"/>
      <c r="J559" s="93"/>
      <c r="P559" s="94"/>
      <c r="Q559" s="94"/>
    </row>
    <row r="560" spans="1:17" ht="12.75">
      <c r="A560" s="34"/>
      <c r="B560" s="34"/>
      <c r="I560" s="93"/>
      <c r="J560" s="93"/>
      <c r="P560" s="94"/>
      <c r="Q560" s="94"/>
    </row>
    <row r="561" spans="1:17" ht="12.75">
      <c r="A561" s="34"/>
      <c r="B561" s="34"/>
      <c r="I561" s="93"/>
      <c r="J561" s="93"/>
      <c r="P561" s="94"/>
      <c r="Q561" s="94"/>
    </row>
    <row r="562" spans="1:17" ht="12.75">
      <c r="A562" s="34"/>
      <c r="B562" s="34"/>
      <c r="I562" s="93"/>
      <c r="J562" s="93"/>
      <c r="P562" s="94"/>
      <c r="Q562" s="94"/>
    </row>
    <row r="563" spans="1:17" ht="12.75">
      <c r="A563" s="34"/>
      <c r="B563" s="34"/>
      <c r="I563" s="93"/>
      <c r="J563" s="93"/>
      <c r="P563" s="94"/>
      <c r="Q563" s="94"/>
    </row>
    <row r="564" spans="1:17" ht="12.75">
      <c r="A564" s="34"/>
      <c r="B564" s="34"/>
      <c r="I564" s="93"/>
      <c r="J564" s="93"/>
      <c r="P564" s="94"/>
      <c r="Q564" s="94"/>
    </row>
    <row r="565" spans="1:17" ht="12.75">
      <c r="A565" s="34"/>
      <c r="B565" s="34"/>
      <c r="I565" s="93"/>
      <c r="J565" s="93"/>
      <c r="P565" s="94"/>
      <c r="Q565" s="94"/>
    </row>
    <row r="566" spans="1:17" ht="12.75">
      <c r="A566" s="34"/>
      <c r="B566" s="34"/>
      <c r="I566" s="93"/>
      <c r="J566" s="93"/>
      <c r="P566" s="94"/>
      <c r="Q566" s="94"/>
    </row>
    <row r="567" spans="1:17" ht="12.75">
      <c r="A567" s="34"/>
      <c r="B567" s="34"/>
      <c r="I567" s="93"/>
      <c r="J567" s="93"/>
      <c r="P567" s="94"/>
      <c r="Q567" s="94"/>
    </row>
    <row r="568" spans="1:17" ht="12.75">
      <c r="A568" s="34"/>
      <c r="B568" s="34"/>
      <c r="I568" s="93"/>
      <c r="J568" s="93"/>
      <c r="P568" s="94"/>
      <c r="Q568" s="94"/>
    </row>
    <row r="569" spans="1:17" ht="12.75">
      <c r="A569" s="34"/>
      <c r="B569" s="34"/>
      <c r="I569" s="93"/>
      <c r="J569" s="93"/>
      <c r="P569" s="94"/>
      <c r="Q569" s="94"/>
    </row>
    <row r="570" spans="1:17" ht="12.75">
      <c r="A570" s="34"/>
      <c r="B570" s="34"/>
      <c r="I570" s="93"/>
      <c r="J570" s="93"/>
      <c r="P570" s="94"/>
      <c r="Q570" s="94"/>
    </row>
    <row r="571" spans="1:17" ht="12.75">
      <c r="A571" s="34"/>
      <c r="B571" s="34"/>
      <c r="I571" s="93"/>
      <c r="J571" s="93"/>
      <c r="P571" s="94"/>
      <c r="Q571" s="94"/>
    </row>
    <row r="572" spans="1:17" ht="12.75">
      <c r="A572" s="34"/>
      <c r="B572" s="34"/>
      <c r="I572" s="93"/>
      <c r="J572" s="93"/>
      <c r="P572" s="94"/>
      <c r="Q572" s="94"/>
    </row>
    <row r="573" spans="1:17" ht="12.75">
      <c r="A573" s="34"/>
      <c r="B573" s="34"/>
      <c r="I573" s="93"/>
      <c r="J573" s="93"/>
      <c r="P573" s="94"/>
      <c r="Q573" s="94"/>
    </row>
    <row r="574" spans="1:17" ht="12.75">
      <c r="A574" s="34"/>
      <c r="B574" s="34"/>
      <c r="I574" s="93"/>
      <c r="J574" s="93"/>
      <c r="P574" s="94"/>
      <c r="Q574" s="94"/>
    </row>
    <row r="575" spans="1:17" ht="12.75">
      <c r="A575" s="34"/>
      <c r="B575" s="34"/>
      <c r="I575" s="93"/>
      <c r="J575" s="93"/>
      <c r="P575" s="94"/>
      <c r="Q575" s="94"/>
    </row>
    <row r="576" spans="1:17" ht="12.75">
      <c r="A576" s="34"/>
      <c r="B576" s="34"/>
      <c r="I576" s="93"/>
      <c r="J576" s="93"/>
      <c r="P576" s="94"/>
      <c r="Q576" s="94"/>
    </row>
    <row r="577" spans="1:17" ht="12.75">
      <c r="A577" s="34"/>
      <c r="B577" s="34"/>
      <c r="I577" s="93"/>
      <c r="J577" s="93"/>
      <c r="P577" s="94"/>
      <c r="Q577" s="94"/>
    </row>
    <row r="578" spans="1:17" ht="12.75">
      <c r="A578" s="34"/>
      <c r="B578" s="34"/>
      <c r="I578" s="93"/>
      <c r="J578" s="93"/>
      <c r="P578" s="94"/>
      <c r="Q578" s="94"/>
    </row>
    <row r="579" spans="1:17" ht="12.75">
      <c r="A579" s="34"/>
      <c r="B579" s="34"/>
      <c r="I579" s="93"/>
      <c r="J579" s="93"/>
      <c r="P579" s="94"/>
      <c r="Q579" s="94"/>
    </row>
    <row r="580" spans="1:17" ht="12.75">
      <c r="A580" s="34"/>
      <c r="B580" s="34"/>
      <c r="I580" s="93"/>
      <c r="J580" s="93"/>
      <c r="P580" s="94"/>
      <c r="Q580" s="94"/>
    </row>
    <row r="581" spans="1:17" ht="12.75">
      <c r="A581" s="34"/>
      <c r="B581" s="34"/>
      <c r="I581" s="93"/>
      <c r="J581" s="93"/>
      <c r="P581" s="94"/>
      <c r="Q581" s="94"/>
    </row>
    <row r="582" spans="1:17" ht="12.75">
      <c r="A582" s="34"/>
      <c r="B582" s="34"/>
      <c r="I582" s="93"/>
      <c r="J582" s="93"/>
      <c r="P582" s="94"/>
      <c r="Q582" s="94"/>
    </row>
    <row r="583" spans="1:17" ht="12.75">
      <c r="A583" s="34"/>
      <c r="B583" s="34"/>
      <c r="I583" s="93"/>
      <c r="J583" s="93"/>
      <c r="P583" s="94"/>
      <c r="Q583" s="94"/>
    </row>
    <row r="584" spans="1:17" ht="12.75">
      <c r="A584" s="34"/>
      <c r="B584" s="34"/>
      <c r="I584" s="93"/>
      <c r="J584" s="93"/>
      <c r="P584" s="94"/>
      <c r="Q584" s="94"/>
    </row>
    <row r="585" spans="1:17" ht="12.75">
      <c r="A585" s="34"/>
      <c r="B585" s="34"/>
      <c r="I585" s="93"/>
      <c r="J585" s="93"/>
      <c r="P585" s="94"/>
      <c r="Q585" s="94"/>
    </row>
    <row r="586" spans="1:17" ht="12.75">
      <c r="A586" s="34"/>
      <c r="B586" s="34"/>
      <c r="I586" s="93"/>
      <c r="J586" s="93"/>
      <c r="P586" s="94"/>
      <c r="Q586" s="94"/>
    </row>
    <row r="587" spans="1:17" ht="12.75">
      <c r="A587" s="34"/>
      <c r="B587" s="34"/>
      <c r="I587" s="93"/>
      <c r="J587" s="93"/>
      <c r="P587" s="94"/>
      <c r="Q587" s="94"/>
    </row>
    <row r="588" spans="1:17" ht="12.75">
      <c r="A588" s="34"/>
      <c r="B588" s="34"/>
      <c r="I588" s="93"/>
      <c r="J588" s="93"/>
      <c r="P588" s="94"/>
      <c r="Q588" s="94"/>
    </row>
    <row r="589" spans="1:17" ht="12.75">
      <c r="A589" s="34"/>
      <c r="B589" s="34"/>
      <c r="I589" s="93"/>
      <c r="J589" s="93"/>
      <c r="P589" s="94"/>
      <c r="Q589" s="94"/>
    </row>
    <row r="590" spans="1:17" ht="12.75">
      <c r="A590" s="34"/>
      <c r="B590" s="34"/>
      <c r="I590" s="93"/>
      <c r="J590" s="93"/>
      <c r="P590" s="94"/>
      <c r="Q590" s="94"/>
    </row>
    <row r="591" spans="1:17" ht="12.75">
      <c r="A591" s="34"/>
      <c r="B591" s="34"/>
      <c r="I591" s="93"/>
      <c r="J591" s="93"/>
      <c r="P591" s="94"/>
      <c r="Q591" s="94"/>
    </row>
    <row r="592" spans="1:17" ht="12.75">
      <c r="A592" s="34"/>
      <c r="B592" s="34"/>
      <c r="I592" s="93"/>
      <c r="J592" s="93"/>
      <c r="P592" s="94"/>
      <c r="Q592" s="94"/>
    </row>
    <row r="593" spans="1:17" ht="12.75">
      <c r="A593" s="34"/>
      <c r="B593" s="34"/>
      <c r="I593" s="93"/>
      <c r="J593" s="93"/>
      <c r="P593" s="94"/>
      <c r="Q593" s="94"/>
    </row>
    <row r="594" spans="1:17" ht="12.75">
      <c r="A594" s="34"/>
      <c r="B594" s="34"/>
      <c r="I594" s="93"/>
      <c r="J594" s="93"/>
      <c r="P594" s="94"/>
      <c r="Q594" s="94"/>
    </row>
    <row r="595" spans="1:17" ht="12.75">
      <c r="A595" s="34"/>
      <c r="B595" s="34"/>
      <c r="I595" s="93"/>
      <c r="J595" s="93"/>
      <c r="P595" s="94"/>
      <c r="Q595" s="94"/>
    </row>
    <row r="596" spans="1:17" ht="12.75">
      <c r="A596" s="34"/>
      <c r="B596" s="34"/>
      <c r="I596" s="93"/>
      <c r="J596" s="93"/>
      <c r="P596" s="94"/>
      <c r="Q596" s="94"/>
    </row>
    <row r="597" spans="1:17" ht="12.75">
      <c r="A597" s="34"/>
      <c r="B597" s="34"/>
      <c r="I597" s="93"/>
      <c r="J597" s="93"/>
      <c r="P597" s="94"/>
      <c r="Q597" s="94"/>
    </row>
    <row r="598" spans="1:17" ht="12.75">
      <c r="A598" s="34"/>
      <c r="B598" s="34"/>
      <c r="I598" s="93"/>
      <c r="J598" s="93"/>
      <c r="P598" s="94"/>
      <c r="Q598" s="94"/>
    </row>
    <row r="599" spans="1:17" ht="12.75">
      <c r="A599" s="34"/>
      <c r="B599" s="34"/>
      <c r="I599" s="93"/>
      <c r="J599" s="93"/>
      <c r="P599" s="94"/>
      <c r="Q599" s="94"/>
    </row>
    <row r="600" spans="1:17" ht="12.75">
      <c r="A600" s="34"/>
      <c r="B600" s="34"/>
      <c r="I600" s="93"/>
      <c r="J600" s="93"/>
      <c r="P600" s="94"/>
      <c r="Q600" s="94"/>
    </row>
    <row r="601" spans="1:17" ht="12.75">
      <c r="A601" s="34"/>
      <c r="B601" s="34"/>
      <c r="I601" s="93"/>
      <c r="J601" s="93"/>
      <c r="P601" s="94"/>
      <c r="Q601" s="94"/>
    </row>
    <row r="602" spans="1:17" ht="12.75">
      <c r="A602" s="34"/>
      <c r="B602" s="34"/>
      <c r="I602" s="93"/>
      <c r="J602" s="93"/>
      <c r="P602" s="94"/>
      <c r="Q602" s="94"/>
    </row>
    <row r="603" spans="1:17" ht="12.75">
      <c r="A603" s="34"/>
      <c r="B603" s="34"/>
      <c r="I603" s="93"/>
      <c r="J603" s="93"/>
      <c r="P603" s="94"/>
      <c r="Q603" s="94"/>
    </row>
    <row r="604" spans="1:17" ht="12.75">
      <c r="A604" s="34"/>
      <c r="B604" s="34"/>
      <c r="I604" s="93"/>
      <c r="J604" s="93"/>
      <c r="P604" s="94"/>
      <c r="Q604" s="94"/>
    </row>
    <row r="605" spans="1:17" ht="12.75">
      <c r="A605" s="34"/>
      <c r="B605" s="34"/>
      <c r="I605" s="93"/>
      <c r="J605" s="93"/>
      <c r="P605" s="94"/>
      <c r="Q605" s="94"/>
    </row>
    <row r="606" spans="1:17" ht="12.75">
      <c r="A606" s="34"/>
      <c r="B606" s="34"/>
      <c r="I606" s="93"/>
      <c r="J606" s="93"/>
      <c r="P606" s="94"/>
      <c r="Q606" s="94"/>
    </row>
    <row r="607" spans="1:17" ht="12.75">
      <c r="A607" s="34"/>
      <c r="B607" s="34"/>
      <c r="I607" s="93"/>
      <c r="J607" s="93"/>
      <c r="P607" s="94"/>
      <c r="Q607" s="94"/>
    </row>
    <row r="608" spans="1:17" ht="12.75">
      <c r="A608" s="34"/>
      <c r="B608" s="34"/>
      <c r="I608" s="93"/>
      <c r="J608" s="93"/>
      <c r="P608" s="94"/>
      <c r="Q608" s="94"/>
    </row>
    <row r="609" spans="1:17" ht="12.75">
      <c r="A609" s="34"/>
      <c r="B609" s="34"/>
      <c r="I609" s="93"/>
      <c r="J609" s="93"/>
      <c r="P609" s="94"/>
      <c r="Q609" s="94"/>
    </row>
    <row r="610" spans="1:17" ht="12.75">
      <c r="A610" s="34"/>
      <c r="B610" s="34"/>
      <c r="I610" s="93"/>
      <c r="J610" s="93"/>
      <c r="P610" s="94"/>
      <c r="Q610" s="94"/>
    </row>
    <row r="611" spans="1:17" ht="12.75">
      <c r="A611" s="34"/>
      <c r="B611" s="34"/>
      <c r="I611" s="93"/>
      <c r="J611" s="93"/>
      <c r="P611" s="94"/>
      <c r="Q611" s="94"/>
    </row>
    <row r="612" spans="1:17" ht="12.75">
      <c r="A612" s="34"/>
      <c r="B612" s="34"/>
      <c r="I612" s="93"/>
      <c r="J612" s="93"/>
      <c r="P612" s="94"/>
      <c r="Q612" s="94"/>
    </row>
    <row r="613" spans="1:17" ht="12.75">
      <c r="A613" s="34"/>
      <c r="B613" s="34"/>
      <c r="I613" s="93"/>
      <c r="J613" s="93"/>
      <c r="P613" s="94"/>
      <c r="Q613" s="94"/>
    </row>
    <row r="614" spans="1:17" ht="12.75">
      <c r="A614" s="34"/>
      <c r="B614" s="34"/>
      <c r="I614" s="93"/>
      <c r="J614" s="93"/>
      <c r="P614" s="94"/>
      <c r="Q614" s="94"/>
    </row>
    <row r="615" spans="1:17" ht="12.75">
      <c r="A615" s="34"/>
      <c r="B615" s="34"/>
      <c r="I615" s="93"/>
      <c r="J615" s="93"/>
      <c r="P615" s="94"/>
      <c r="Q615" s="94"/>
    </row>
    <row r="616" spans="1:17" ht="12.75">
      <c r="A616" s="34"/>
      <c r="B616" s="34"/>
      <c r="I616" s="93"/>
      <c r="J616" s="93"/>
      <c r="P616" s="94"/>
      <c r="Q616" s="94"/>
    </row>
    <row r="617" spans="1:17" ht="12.75">
      <c r="A617" s="34"/>
      <c r="B617" s="34"/>
      <c r="I617" s="93"/>
      <c r="J617" s="93"/>
      <c r="P617" s="94"/>
      <c r="Q617" s="94"/>
    </row>
    <row r="618" spans="1:17" ht="12.75">
      <c r="A618" s="34"/>
      <c r="B618" s="34"/>
      <c r="I618" s="93"/>
      <c r="J618" s="93"/>
      <c r="P618" s="94"/>
      <c r="Q618" s="94"/>
    </row>
    <row r="619" spans="1:17" ht="12.75">
      <c r="A619" s="34"/>
      <c r="B619" s="34"/>
      <c r="I619" s="93"/>
      <c r="J619" s="93"/>
      <c r="P619" s="94"/>
      <c r="Q619" s="94"/>
    </row>
    <row r="620" spans="1:17" ht="12.75">
      <c r="A620" s="34"/>
      <c r="B620" s="34"/>
      <c r="I620" s="93"/>
      <c r="J620" s="93"/>
      <c r="P620" s="94"/>
      <c r="Q620" s="94"/>
    </row>
    <row r="621" spans="1:17" ht="12.75">
      <c r="A621" s="34"/>
      <c r="B621" s="34"/>
      <c r="I621" s="93"/>
      <c r="J621" s="93"/>
      <c r="P621" s="94"/>
      <c r="Q621" s="94"/>
    </row>
    <row r="622" spans="1:17" ht="12.75">
      <c r="A622" s="34"/>
      <c r="B622" s="34"/>
      <c r="I622" s="93"/>
      <c r="J622" s="93"/>
      <c r="P622" s="94"/>
      <c r="Q622" s="94"/>
    </row>
    <row r="623" spans="1:17" ht="12.75">
      <c r="A623" s="34"/>
      <c r="B623" s="34"/>
      <c r="I623" s="93"/>
      <c r="J623" s="93"/>
      <c r="P623" s="94"/>
      <c r="Q623" s="94"/>
    </row>
    <row r="624" spans="1:17" ht="12.75">
      <c r="A624" s="34"/>
      <c r="B624" s="34"/>
      <c r="I624" s="93"/>
      <c r="J624" s="93"/>
      <c r="P624" s="94"/>
      <c r="Q624" s="94"/>
    </row>
    <row r="625" spans="1:17" ht="12.75">
      <c r="A625" s="34"/>
      <c r="B625" s="34"/>
      <c r="I625" s="93"/>
      <c r="J625" s="93"/>
      <c r="P625" s="94"/>
      <c r="Q625" s="94"/>
    </row>
    <row r="626" spans="1:17" ht="12.75">
      <c r="A626" s="34"/>
      <c r="B626" s="34"/>
      <c r="I626" s="93"/>
      <c r="J626" s="93"/>
      <c r="P626" s="94"/>
      <c r="Q626" s="94"/>
    </row>
    <row r="627" spans="1:17" ht="12.75">
      <c r="A627" s="34"/>
      <c r="B627" s="34"/>
      <c r="I627" s="93"/>
      <c r="J627" s="93"/>
      <c r="P627" s="94"/>
      <c r="Q627" s="94"/>
    </row>
    <row r="628" spans="1:17" ht="12.75">
      <c r="A628" s="34"/>
      <c r="B628" s="34"/>
      <c r="I628" s="93"/>
      <c r="J628" s="93"/>
      <c r="P628" s="94"/>
      <c r="Q628" s="94"/>
    </row>
    <row r="629" spans="1:17" ht="12.75">
      <c r="A629" s="34"/>
      <c r="B629" s="34"/>
      <c r="I629" s="93"/>
      <c r="J629" s="93"/>
      <c r="P629" s="94"/>
      <c r="Q629" s="94"/>
    </row>
    <row r="630" spans="1:17" ht="12.75">
      <c r="A630" s="34"/>
      <c r="B630" s="34"/>
      <c r="I630" s="93"/>
      <c r="J630" s="93"/>
      <c r="P630" s="94"/>
      <c r="Q630" s="94"/>
    </row>
    <row r="631" spans="1:17" ht="12.75">
      <c r="A631" s="34"/>
      <c r="B631" s="34"/>
      <c r="I631" s="93"/>
      <c r="J631" s="93"/>
      <c r="P631" s="94"/>
      <c r="Q631" s="94"/>
    </row>
    <row r="632" spans="1:17" ht="12.75">
      <c r="A632" s="34"/>
      <c r="B632" s="34"/>
      <c r="I632" s="93"/>
      <c r="J632" s="93"/>
      <c r="P632" s="94"/>
      <c r="Q632" s="94"/>
    </row>
    <row r="633" spans="1:17" ht="12.75">
      <c r="A633" s="34"/>
      <c r="B633" s="34"/>
      <c r="I633" s="93"/>
      <c r="J633" s="93"/>
      <c r="P633" s="94"/>
      <c r="Q633" s="94"/>
    </row>
    <row r="634" spans="1:17" ht="12.75">
      <c r="A634" s="34"/>
      <c r="B634" s="34"/>
      <c r="I634" s="93"/>
      <c r="J634" s="93"/>
      <c r="P634" s="94"/>
      <c r="Q634" s="94"/>
    </row>
    <row r="635" spans="1:17" ht="12.75">
      <c r="A635" s="34"/>
      <c r="B635" s="34"/>
      <c r="I635" s="93"/>
      <c r="J635" s="93"/>
      <c r="P635" s="94"/>
      <c r="Q635" s="94"/>
    </row>
    <row r="636" spans="1:17" ht="12.75">
      <c r="A636" s="34"/>
      <c r="B636" s="34"/>
      <c r="I636" s="93"/>
      <c r="J636" s="93"/>
      <c r="P636" s="94"/>
      <c r="Q636" s="94"/>
    </row>
    <row r="637" spans="1:17" ht="12.75">
      <c r="A637" s="34"/>
      <c r="B637" s="34"/>
      <c r="I637" s="93"/>
      <c r="J637" s="93"/>
      <c r="P637" s="94"/>
      <c r="Q637" s="94"/>
    </row>
    <row r="638" spans="1:17" ht="12.75">
      <c r="A638" s="34"/>
      <c r="B638" s="34"/>
      <c r="I638" s="93"/>
      <c r="J638" s="93"/>
      <c r="P638" s="94"/>
      <c r="Q638" s="94"/>
    </row>
    <row r="639" spans="1:17" ht="12.75">
      <c r="A639" s="34"/>
      <c r="B639" s="34"/>
      <c r="I639" s="93"/>
      <c r="J639" s="93"/>
      <c r="P639" s="94"/>
      <c r="Q639" s="94"/>
    </row>
    <row r="640" spans="1:17" ht="12.75">
      <c r="A640" s="34"/>
      <c r="B640" s="34"/>
      <c r="I640" s="93"/>
      <c r="J640" s="93"/>
      <c r="P640" s="94"/>
      <c r="Q640" s="94"/>
    </row>
    <row r="641" spans="1:17" ht="12.75">
      <c r="A641" s="34"/>
      <c r="B641" s="34"/>
      <c r="I641" s="93"/>
      <c r="J641" s="93"/>
      <c r="P641" s="94"/>
      <c r="Q641" s="94"/>
    </row>
    <row r="642" spans="1:17" ht="12.75">
      <c r="A642" s="34"/>
      <c r="B642" s="34"/>
      <c r="I642" s="93"/>
      <c r="J642" s="93"/>
      <c r="P642" s="94"/>
      <c r="Q642" s="94"/>
    </row>
    <row r="643" spans="1:17" ht="12.75">
      <c r="A643" s="34"/>
      <c r="B643" s="34"/>
      <c r="I643" s="93"/>
      <c r="J643" s="93"/>
      <c r="P643" s="94"/>
      <c r="Q643" s="94"/>
    </row>
    <row r="644" spans="1:17" ht="12.75">
      <c r="A644" s="34"/>
      <c r="B644" s="34"/>
      <c r="I644" s="93"/>
      <c r="J644" s="93"/>
      <c r="P644" s="94"/>
      <c r="Q644" s="94"/>
    </row>
    <row r="645" spans="1:17" ht="12.75">
      <c r="A645" s="34"/>
      <c r="B645" s="34"/>
      <c r="I645" s="93"/>
      <c r="J645" s="93"/>
      <c r="P645" s="94"/>
      <c r="Q645" s="94"/>
    </row>
    <row r="646" spans="1:17" ht="12.75">
      <c r="A646" s="34"/>
      <c r="B646" s="34"/>
      <c r="I646" s="93"/>
      <c r="J646" s="93"/>
      <c r="P646" s="94"/>
      <c r="Q646" s="94"/>
    </row>
    <row r="647" spans="1:17" ht="12.75">
      <c r="A647" s="34"/>
      <c r="B647" s="34"/>
      <c r="I647" s="93"/>
      <c r="J647" s="93"/>
      <c r="P647" s="94"/>
      <c r="Q647" s="94"/>
    </row>
    <row r="648" spans="1:17" ht="12.75">
      <c r="A648" s="34"/>
      <c r="B648" s="34"/>
      <c r="I648" s="93"/>
      <c r="J648" s="93"/>
      <c r="P648" s="94"/>
      <c r="Q648" s="94"/>
    </row>
    <row r="649" spans="1:17" ht="12.75">
      <c r="A649" s="34"/>
      <c r="B649" s="34"/>
      <c r="I649" s="93"/>
      <c r="J649" s="93"/>
      <c r="P649" s="94"/>
      <c r="Q649" s="94"/>
    </row>
    <row r="650" spans="1:17" ht="12.75">
      <c r="A650" s="34"/>
      <c r="B650" s="34"/>
      <c r="I650" s="93"/>
      <c r="J650" s="93"/>
      <c r="P650" s="94"/>
      <c r="Q650" s="94"/>
    </row>
    <row r="651" spans="1:17" ht="12.75">
      <c r="A651" s="34"/>
      <c r="B651" s="34"/>
      <c r="I651" s="93"/>
      <c r="J651" s="93"/>
      <c r="P651" s="94"/>
      <c r="Q651" s="94"/>
    </row>
    <row r="652" spans="1:17" ht="12.75">
      <c r="A652" s="34"/>
      <c r="B652" s="34"/>
      <c r="I652" s="93"/>
      <c r="J652" s="93"/>
      <c r="P652" s="94"/>
      <c r="Q652" s="94"/>
    </row>
    <row r="653" spans="1:17" ht="12.75">
      <c r="A653" s="34"/>
      <c r="B653" s="34"/>
      <c r="I653" s="93"/>
      <c r="J653" s="93"/>
      <c r="P653" s="94"/>
      <c r="Q653" s="94"/>
    </row>
    <row r="654" spans="1:17" ht="12.75">
      <c r="A654" s="34"/>
      <c r="B654" s="34"/>
      <c r="I654" s="93"/>
      <c r="J654" s="93"/>
      <c r="P654" s="94"/>
      <c r="Q654" s="94"/>
    </row>
    <row r="655" spans="1:17" ht="12.75">
      <c r="A655" s="34"/>
      <c r="B655" s="34"/>
      <c r="I655" s="93"/>
      <c r="J655" s="93"/>
      <c r="P655" s="94"/>
      <c r="Q655" s="94"/>
    </row>
    <row r="656" spans="1:17" ht="12.75">
      <c r="A656" s="34"/>
      <c r="B656" s="34"/>
      <c r="I656" s="93"/>
      <c r="J656" s="93"/>
      <c r="P656" s="94"/>
      <c r="Q656" s="94"/>
    </row>
    <row r="657" spans="1:17" ht="12.75">
      <c r="A657" s="34"/>
      <c r="B657" s="34"/>
      <c r="I657" s="93"/>
      <c r="J657" s="93"/>
      <c r="P657" s="94"/>
      <c r="Q657" s="94"/>
    </row>
    <row r="658" spans="1:17" ht="12.75">
      <c r="A658" s="34"/>
      <c r="B658" s="34"/>
      <c r="I658" s="93"/>
      <c r="J658" s="93"/>
      <c r="P658" s="94"/>
      <c r="Q658" s="94"/>
    </row>
    <row r="659" spans="1:17" ht="12.75">
      <c r="A659" s="34"/>
      <c r="B659" s="34"/>
      <c r="I659" s="93"/>
      <c r="J659" s="93"/>
      <c r="P659" s="94"/>
      <c r="Q659" s="94"/>
    </row>
    <row r="660" spans="1:17" ht="12.75">
      <c r="A660" s="34"/>
      <c r="B660" s="34"/>
      <c r="I660" s="93"/>
      <c r="J660" s="93"/>
      <c r="P660" s="94"/>
      <c r="Q660" s="94"/>
    </row>
    <row r="661" spans="1:17" ht="12.75">
      <c r="A661" s="34"/>
      <c r="B661" s="34"/>
      <c r="I661" s="93"/>
      <c r="J661" s="93"/>
      <c r="P661" s="94"/>
      <c r="Q661" s="94"/>
    </row>
    <row r="662" spans="1:17" ht="12.75">
      <c r="A662" s="34"/>
      <c r="B662" s="34"/>
      <c r="I662" s="93"/>
      <c r="J662" s="93"/>
      <c r="P662" s="94"/>
      <c r="Q662" s="94"/>
    </row>
    <row r="663" spans="1:17" ht="12.75">
      <c r="A663" s="34"/>
      <c r="B663" s="34"/>
      <c r="I663" s="93"/>
      <c r="J663" s="93"/>
      <c r="P663" s="94"/>
      <c r="Q663" s="94"/>
    </row>
    <row r="664" spans="1:17" ht="12.75">
      <c r="A664" s="34"/>
      <c r="B664" s="34"/>
      <c r="I664" s="93"/>
      <c r="J664" s="93"/>
      <c r="P664" s="94"/>
      <c r="Q664" s="94"/>
    </row>
    <row r="665" spans="1:17" ht="12.75">
      <c r="A665" s="34"/>
      <c r="B665" s="34"/>
      <c r="I665" s="93"/>
      <c r="J665" s="93"/>
      <c r="P665" s="94"/>
      <c r="Q665" s="94"/>
    </row>
    <row r="666" spans="1:17" ht="12.75">
      <c r="A666" s="34"/>
      <c r="B666" s="34"/>
      <c r="I666" s="93"/>
      <c r="J666" s="93"/>
      <c r="P666" s="94"/>
      <c r="Q666" s="94"/>
    </row>
    <row r="667" spans="1:17" ht="12.75">
      <c r="A667" s="34"/>
      <c r="B667" s="34"/>
      <c r="I667" s="93"/>
      <c r="J667" s="93"/>
      <c r="P667" s="94"/>
      <c r="Q667" s="94"/>
    </row>
    <row r="668" spans="1:17" ht="12.75">
      <c r="A668" s="34"/>
      <c r="B668" s="34"/>
      <c r="I668" s="93"/>
      <c r="J668" s="93"/>
      <c r="P668" s="94"/>
      <c r="Q668" s="94"/>
    </row>
    <row r="669" spans="1:17" ht="12.75">
      <c r="A669" s="34"/>
      <c r="B669" s="34"/>
      <c r="I669" s="93"/>
      <c r="J669" s="93"/>
      <c r="P669" s="94"/>
      <c r="Q669" s="94"/>
    </row>
    <row r="670" spans="1:17" ht="12.75">
      <c r="A670" s="34"/>
      <c r="B670" s="34"/>
      <c r="I670" s="93"/>
      <c r="J670" s="93"/>
      <c r="P670" s="94"/>
      <c r="Q670" s="94"/>
    </row>
    <row r="671" spans="1:17" ht="12.75">
      <c r="A671" s="34"/>
      <c r="B671" s="34"/>
      <c r="I671" s="93"/>
      <c r="J671" s="93"/>
      <c r="P671" s="94"/>
      <c r="Q671" s="94"/>
    </row>
    <row r="672" spans="1:17" ht="12.75">
      <c r="A672" s="34"/>
      <c r="B672" s="34"/>
      <c r="I672" s="93"/>
      <c r="J672" s="93"/>
      <c r="P672" s="94"/>
      <c r="Q672" s="94"/>
    </row>
    <row r="673" spans="1:17" ht="12.75">
      <c r="A673" s="34"/>
      <c r="B673" s="34"/>
      <c r="I673" s="93"/>
      <c r="J673" s="93"/>
      <c r="P673" s="94"/>
      <c r="Q673" s="94"/>
    </row>
    <row r="674" spans="1:17" ht="12.75">
      <c r="A674" s="34"/>
      <c r="B674" s="34"/>
      <c r="I674" s="93"/>
      <c r="J674" s="93"/>
      <c r="P674" s="94"/>
      <c r="Q674" s="94"/>
    </row>
    <row r="675" spans="1:17" ht="12.75">
      <c r="A675" s="34"/>
      <c r="B675" s="34"/>
      <c r="I675" s="93"/>
      <c r="J675" s="93"/>
      <c r="P675" s="94"/>
      <c r="Q675" s="94"/>
    </row>
    <row r="676" spans="1:17" ht="12.75">
      <c r="A676" s="34"/>
      <c r="B676" s="34"/>
      <c r="I676" s="93"/>
      <c r="J676" s="93"/>
      <c r="P676" s="94"/>
      <c r="Q676" s="94"/>
    </row>
    <row r="677" spans="1:17" ht="12.75">
      <c r="A677" s="34"/>
      <c r="B677" s="34"/>
      <c r="I677" s="93"/>
      <c r="J677" s="93"/>
      <c r="P677" s="94"/>
      <c r="Q677" s="94"/>
    </row>
    <row r="678" spans="1:17" ht="12.75">
      <c r="A678" s="34"/>
      <c r="B678" s="34"/>
      <c r="I678" s="93"/>
      <c r="J678" s="93"/>
      <c r="P678" s="94"/>
      <c r="Q678" s="94"/>
    </row>
    <row r="679" spans="1:17" ht="12.75">
      <c r="A679" s="34"/>
      <c r="B679" s="34"/>
      <c r="I679" s="93"/>
      <c r="J679" s="93"/>
      <c r="P679" s="94"/>
      <c r="Q679" s="94"/>
    </row>
    <row r="680" spans="1:17" ht="12.75">
      <c r="A680" s="34"/>
      <c r="B680" s="34"/>
      <c r="I680" s="93"/>
      <c r="J680" s="93"/>
      <c r="P680" s="94"/>
      <c r="Q680" s="94"/>
    </row>
    <row r="681" spans="1:17" ht="12.75">
      <c r="A681" s="34"/>
      <c r="B681" s="34"/>
      <c r="I681" s="93"/>
      <c r="J681" s="93"/>
      <c r="P681" s="94"/>
      <c r="Q681" s="94"/>
    </row>
    <row r="682" spans="1:17" ht="12.75">
      <c r="A682" s="34"/>
      <c r="B682" s="34"/>
      <c r="I682" s="93"/>
      <c r="J682" s="93"/>
      <c r="P682" s="94"/>
      <c r="Q682" s="94"/>
    </row>
    <row r="683" spans="1:17" ht="12.75">
      <c r="A683" s="34"/>
      <c r="B683" s="34"/>
      <c r="I683" s="93"/>
      <c r="J683" s="93"/>
      <c r="P683" s="94"/>
      <c r="Q683" s="94"/>
    </row>
    <row r="684" spans="1:17" ht="12.75">
      <c r="A684" s="34"/>
      <c r="B684" s="34"/>
      <c r="I684" s="93"/>
      <c r="J684" s="93"/>
      <c r="P684" s="94"/>
      <c r="Q684" s="94"/>
    </row>
    <row r="685" spans="1:17" ht="12.75">
      <c r="A685" s="34"/>
      <c r="B685" s="34"/>
      <c r="I685" s="93"/>
      <c r="J685" s="93"/>
      <c r="P685" s="94"/>
      <c r="Q685" s="94"/>
    </row>
    <row r="686" spans="1:17" ht="12.75">
      <c r="A686" s="34"/>
      <c r="B686" s="34"/>
      <c r="I686" s="93"/>
      <c r="J686" s="93"/>
      <c r="P686" s="94"/>
      <c r="Q686" s="94"/>
    </row>
    <row r="687" spans="1:17" ht="12.75">
      <c r="A687" s="34"/>
      <c r="B687" s="34"/>
      <c r="I687" s="93"/>
      <c r="J687" s="93"/>
      <c r="P687" s="94"/>
      <c r="Q687" s="94"/>
    </row>
    <row r="688" spans="1:17" ht="12.75">
      <c r="A688" s="34"/>
      <c r="B688" s="34"/>
      <c r="I688" s="93"/>
      <c r="J688" s="93"/>
      <c r="P688" s="94"/>
      <c r="Q688" s="94"/>
    </row>
    <row r="689" spans="1:17" ht="12.75">
      <c r="A689" s="34"/>
      <c r="B689" s="34"/>
      <c r="I689" s="93"/>
      <c r="J689" s="93"/>
      <c r="P689" s="94"/>
      <c r="Q689" s="94"/>
    </row>
    <row r="690" spans="1:17" ht="12.75">
      <c r="A690" s="34"/>
      <c r="B690" s="34"/>
      <c r="I690" s="93"/>
      <c r="J690" s="93"/>
      <c r="P690" s="94"/>
      <c r="Q690" s="94"/>
    </row>
    <row r="691" spans="1:17" ht="12.75">
      <c r="A691" s="34"/>
      <c r="B691" s="34"/>
      <c r="I691" s="93"/>
      <c r="J691" s="93"/>
      <c r="P691" s="94"/>
      <c r="Q691" s="94"/>
    </row>
    <row r="692" spans="1:17" ht="12.75">
      <c r="A692" s="34"/>
      <c r="B692" s="34"/>
      <c r="I692" s="93"/>
      <c r="J692" s="93"/>
      <c r="P692" s="94"/>
      <c r="Q692" s="94"/>
    </row>
    <row r="693" spans="1:17" ht="12.75">
      <c r="A693" s="34"/>
      <c r="B693" s="34"/>
      <c r="I693" s="93"/>
      <c r="J693" s="93"/>
      <c r="P693" s="94"/>
      <c r="Q693" s="94"/>
    </row>
    <row r="694" spans="1:17" ht="12.75">
      <c r="A694" s="34"/>
      <c r="B694" s="34"/>
      <c r="I694" s="93"/>
      <c r="J694" s="93"/>
      <c r="P694" s="94"/>
      <c r="Q694" s="94"/>
    </row>
    <row r="695" spans="1:17" ht="12.75">
      <c r="A695" s="34"/>
      <c r="B695" s="34"/>
      <c r="I695" s="93"/>
      <c r="J695" s="93"/>
      <c r="P695" s="94"/>
      <c r="Q695" s="94"/>
    </row>
    <row r="696" spans="1:17" ht="12.75">
      <c r="A696" s="34"/>
      <c r="B696" s="34"/>
      <c r="I696" s="93"/>
      <c r="J696" s="93"/>
      <c r="P696" s="94"/>
      <c r="Q696" s="94"/>
    </row>
    <row r="697" spans="1:17" ht="12.75">
      <c r="A697" s="34"/>
      <c r="B697" s="34"/>
      <c r="I697" s="93"/>
      <c r="J697" s="93"/>
      <c r="P697" s="94"/>
      <c r="Q697" s="94"/>
    </row>
    <row r="698" spans="1:17" ht="12.75">
      <c r="A698" s="34"/>
      <c r="B698" s="34"/>
      <c r="I698" s="93"/>
      <c r="J698" s="93"/>
      <c r="P698" s="94"/>
      <c r="Q698" s="94"/>
    </row>
    <row r="699" spans="1:17" ht="12.75">
      <c r="A699" s="34"/>
      <c r="B699" s="34"/>
      <c r="I699" s="93"/>
      <c r="J699" s="93"/>
      <c r="P699" s="94"/>
      <c r="Q699" s="94"/>
    </row>
    <row r="700" spans="1:17" ht="12.75">
      <c r="A700" s="34"/>
      <c r="B700" s="34"/>
      <c r="I700" s="93"/>
      <c r="J700" s="93"/>
      <c r="P700" s="94"/>
      <c r="Q700" s="94"/>
    </row>
    <row r="701" spans="1:17" ht="12.75">
      <c r="A701" s="34"/>
      <c r="B701" s="34"/>
      <c r="I701" s="93"/>
      <c r="J701" s="93"/>
      <c r="P701" s="94"/>
      <c r="Q701" s="94"/>
    </row>
    <row r="702" spans="1:17" ht="12.75">
      <c r="A702" s="34"/>
      <c r="B702" s="34"/>
      <c r="I702" s="93"/>
      <c r="J702" s="93"/>
      <c r="P702" s="94"/>
      <c r="Q702" s="94"/>
    </row>
    <row r="703" spans="1:17" ht="12.75">
      <c r="A703" s="34"/>
      <c r="B703" s="34"/>
      <c r="I703" s="93"/>
      <c r="J703" s="93"/>
      <c r="P703" s="94"/>
      <c r="Q703" s="94"/>
    </row>
    <row r="704" spans="1:17" ht="12.75">
      <c r="A704" s="34"/>
      <c r="B704" s="34"/>
      <c r="I704" s="93"/>
      <c r="J704" s="93"/>
      <c r="P704" s="94"/>
      <c r="Q704" s="94"/>
    </row>
    <row r="705" spans="1:17" ht="12.75">
      <c r="A705" s="34"/>
      <c r="B705" s="34"/>
      <c r="I705" s="93"/>
      <c r="J705" s="93"/>
      <c r="P705" s="94"/>
      <c r="Q705" s="94"/>
    </row>
    <row r="706" spans="1:17" ht="12.75">
      <c r="A706" s="34"/>
      <c r="B706" s="34"/>
      <c r="I706" s="93"/>
      <c r="J706" s="93"/>
      <c r="P706" s="94"/>
      <c r="Q706" s="94"/>
    </row>
    <row r="707" spans="1:17" ht="12.75">
      <c r="A707" s="34"/>
      <c r="B707" s="34"/>
      <c r="I707" s="93"/>
      <c r="J707" s="93"/>
      <c r="P707" s="94"/>
      <c r="Q707" s="94"/>
    </row>
    <row r="708" spans="1:17" ht="12.75">
      <c r="A708" s="34"/>
      <c r="B708" s="34"/>
      <c r="I708" s="93"/>
      <c r="J708" s="93"/>
      <c r="P708" s="94"/>
      <c r="Q708" s="94"/>
    </row>
    <row r="709" spans="1:17" ht="12.75">
      <c r="A709" s="34"/>
      <c r="B709" s="34"/>
      <c r="I709" s="93"/>
      <c r="J709" s="93"/>
      <c r="P709" s="94"/>
      <c r="Q709" s="94"/>
    </row>
    <row r="710" spans="1:17" ht="12.75">
      <c r="A710" s="34"/>
      <c r="B710" s="34"/>
      <c r="I710" s="93"/>
      <c r="J710" s="93"/>
      <c r="P710" s="94"/>
      <c r="Q710" s="94"/>
    </row>
    <row r="711" spans="1:17" ht="12.75">
      <c r="A711" s="34"/>
      <c r="B711" s="34"/>
      <c r="I711" s="93"/>
      <c r="J711" s="93"/>
      <c r="P711" s="94"/>
      <c r="Q711" s="94"/>
    </row>
    <row r="712" spans="1:17" ht="12.75">
      <c r="A712" s="34"/>
      <c r="B712" s="34"/>
      <c r="I712" s="93"/>
      <c r="J712" s="93"/>
      <c r="P712" s="94"/>
      <c r="Q712" s="94"/>
    </row>
    <row r="713" spans="1:17" ht="12.75">
      <c r="A713" s="34"/>
      <c r="B713" s="34"/>
      <c r="I713" s="93"/>
      <c r="J713" s="93"/>
      <c r="P713" s="94"/>
      <c r="Q713" s="94"/>
    </row>
    <row r="714" spans="1:17" ht="12.75">
      <c r="A714" s="34"/>
      <c r="B714" s="34"/>
      <c r="I714" s="93"/>
      <c r="J714" s="93"/>
      <c r="P714" s="94"/>
      <c r="Q714" s="94"/>
    </row>
    <row r="715" spans="1:17" ht="12.75">
      <c r="A715" s="34"/>
      <c r="B715" s="34"/>
      <c r="I715" s="93"/>
      <c r="J715" s="93"/>
      <c r="P715" s="94"/>
      <c r="Q715" s="94"/>
    </row>
    <row r="716" spans="1:17" ht="12.75">
      <c r="A716" s="34"/>
      <c r="B716" s="34"/>
      <c r="I716" s="93"/>
      <c r="J716" s="93"/>
      <c r="P716" s="94"/>
      <c r="Q716" s="94"/>
    </row>
    <row r="717" spans="1:17" ht="12.75">
      <c r="A717" s="34"/>
      <c r="B717" s="34"/>
      <c r="I717" s="93"/>
      <c r="J717" s="93"/>
      <c r="P717" s="94"/>
      <c r="Q717" s="94"/>
    </row>
    <row r="718" spans="1:17" ht="12.75">
      <c r="A718" s="34"/>
      <c r="B718" s="34"/>
      <c r="I718" s="93"/>
      <c r="J718" s="93"/>
      <c r="P718" s="94"/>
      <c r="Q718" s="94"/>
    </row>
    <row r="719" spans="1:17" ht="12.75">
      <c r="A719" s="34"/>
      <c r="B719" s="34"/>
      <c r="I719" s="93"/>
      <c r="J719" s="93"/>
      <c r="P719" s="94"/>
      <c r="Q719" s="94"/>
    </row>
    <row r="720" spans="1:17" ht="12.75">
      <c r="A720" s="34"/>
      <c r="B720" s="34"/>
      <c r="I720" s="93"/>
      <c r="J720" s="93"/>
      <c r="P720" s="94"/>
      <c r="Q720" s="94"/>
    </row>
    <row r="721" spans="1:17" ht="12.75">
      <c r="A721" s="34"/>
      <c r="B721" s="34"/>
      <c r="I721" s="93"/>
      <c r="J721" s="93"/>
      <c r="P721" s="94"/>
      <c r="Q721" s="94"/>
    </row>
    <row r="722" spans="1:17" ht="12.75">
      <c r="A722" s="34"/>
      <c r="B722" s="34"/>
      <c r="I722" s="93"/>
      <c r="J722" s="93"/>
      <c r="P722" s="94"/>
      <c r="Q722" s="94"/>
    </row>
    <row r="723" spans="1:17" ht="12.75">
      <c r="A723" s="34"/>
      <c r="B723" s="34"/>
      <c r="I723" s="93"/>
      <c r="J723" s="93"/>
      <c r="P723" s="94"/>
      <c r="Q723" s="94"/>
    </row>
    <row r="724" spans="1:17" ht="12.75">
      <c r="A724" s="34"/>
      <c r="B724" s="34"/>
      <c r="I724" s="93"/>
      <c r="J724" s="93"/>
      <c r="P724" s="94"/>
      <c r="Q724" s="94"/>
    </row>
    <row r="725" spans="1:17" ht="12.75">
      <c r="A725" s="34"/>
      <c r="B725" s="34"/>
      <c r="I725" s="93"/>
      <c r="J725" s="93"/>
      <c r="P725" s="94"/>
      <c r="Q725" s="94"/>
    </row>
    <row r="726" spans="1:17" ht="12.75">
      <c r="A726" s="34"/>
      <c r="B726" s="34"/>
      <c r="I726" s="93"/>
      <c r="J726" s="93"/>
      <c r="P726" s="94"/>
      <c r="Q726" s="94"/>
    </row>
    <row r="727" spans="1:17" ht="12.75">
      <c r="A727" s="34"/>
      <c r="B727" s="34"/>
      <c r="I727" s="93"/>
      <c r="J727" s="93"/>
      <c r="P727" s="94"/>
      <c r="Q727" s="94"/>
    </row>
    <row r="728" spans="1:17" ht="12.75">
      <c r="A728" s="34"/>
      <c r="B728" s="34"/>
      <c r="I728" s="93"/>
      <c r="J728" s="93"/>
      <c r="P728" s="94"/>
      <c r="Q728" s="94"/>
    </row>
    <row r="729" spans="1:17" ht="12.75">
      <c r="A729" s="34"/>
      <c r="B729" s="34"/>
      <c r="I729" s="93"/>
      <c r="J729" s="93"/>
      <c r="P729" s="94"/>
      <c r="Q729" s="94"/>
    </row>
    <row r="730" spans="1:17" ht="12.75">
      <c r="A730" s="34"/>
      <c r="B730" s="34"/>
      <c r="I730" s="93"/>
      <c r="J730" s="93"/>
      <c r="P730" s="94"/>
      <c r="Q730" s="94"/>
    </row>
    <row r="731" spans="1:17" ht="12.75">
      <c r="A731" s="34"/>
      <c r="B731" s="34"/>
      <c r="I731" s="93"/>
      <c r="J731" s="93"/>
      <c r="P731" s="94"/>
      <c r="Q731" s="94"/>
    </row>
    <row r="732" spans="1:17" ht="12.75">
      <c r="A732" s="34"/>
      <c r="B732" s="34"/>
      <c r="I732" s="93"/>
      <c r="J732" s="93"/>
      <c r="P732" s="94"/>
      <c r="Q732" s="94"/>
    </row>
    <row r="733" spans="1:17" ht="12.75">
      <c r="A733" s="34"/>
      <c r="B733" s="34"/>
      <c r="I733" s="93"/>
      <c r="J733" s="93"/>
      <c r="P733" s="94"/>
      <c r="Q733" s="94"/>
    </row>
    <row r="734" spans="1:17" ht="12.75">
      <c r="A734" s="34"/>
      <c r="B734" s="34"/>
      <c r="I734" s="93"/>
      <c r="J734" s="93"/>
      <c r="P734" s="94"/>
      <c r="Q734" s="94"/>
    </row>
    <row r="735" spans="1:17" ht="12.75">
      <c r="A735" s="34"/>
      <c r="B735" s="34"/>
      <c r="I735" s="93"/>
      <c r="J735" s="93"/>
      <c r="P735" s="94"/>
      <c r="Q735" s="94"/>
    </row>
    <row r="736" spans="1:17" ht="12.75">
      <c r="A736" s="34"/>
      <c r="B736" s="34"/>
      <c r="I736" s="93"/>
      <c r="J736" s="93"/>
      <c r="P736" s="94"/>
      <c r="Q736" s="94"/>
    </row>
    <row r="737" spans="1:17" ht="12.75">
      <c r="A737" s="34"/>
      <c r="B737" s="34"/>
      <c r="I737" s="93"/>
      <c r="J737" s="93"/>
      <c r="P737" s="94"/>
      <c r="Q737" s="94"/>
    </row>
    <row r="738" spans="1:17" ht="12.75">
      <c r="A738" s="34"/>
      <c r="B738" s="34"/>
      <c r="I738" s="93"/>
      <c r="J738" s="93"/>
      <c r="P738" s="94"/>
      <c r="Q738" s="94"/>
    </row>
    <row r="739" spans="1:17" ht="12.75">
      <c r="A739" s="34"/>
      <c r="B739" s="34"/>
      <c r="I739" s="93"/>
      <c r="J739" s="93"/>
      <c r="P739" s="94"/>
      <c r="Q739" s="94"/>
    </row>
    <row r="740" spans="1:17" ht="12.75">
      <c r="A740" s="34"/>
      <c r="B740" s="34"/>
      <c r="I740" s="93"/>
      <c r="J740" s="93"/>
      <c r="P740" s="94"/>
      <c r="Q740" s="94"/>
    </row>
    <row r="741" spans="1:17" ht="12.75">
      <c r="A741" s="34"/>
      <c r="B741" s="34"/>
      <c r="I741" s="93"/>
      <c r="J741" s="93"/>
      <c r="P741" s="94"/>
      <c r="Q741" s="94"/>
    </row>
    <row r="742" spans="1:17" ht="12.75">
      <c r="A742" s="34"/>
      <c r="B742" s="34"/>
      <c r="I742" s="93"/>
      <c r="J742" s="93"/>
      <c r="P742" s="94"/>
      <c r="Q742" s="94"/>
    </row>
    <row r="743" spans="1:17" ht="12.75">
      <c r="A743" s="34"/>
      <c r="B743" s="34"/>
      <c r="I743" s="93"/>
      <c r="J743" s="93"/>
      <c r="P743" s="94"/>
      <c r="Q743" s="94"/>
    </row>
    <row r="744" spans="1:17" ht="12.75">
      <c r="A744" s="34"/>
      <c r="B744" s="34"/>
      <c r="I744" s="93"/>
      <c r="J744" s="93"/>
      <c r="P744" s="94"/>
      <c r="Q744" s="94"/>
    </row>
    <row r="745" spans="1:17" ht="12.75">
      <c r="A745" s="34"/>
      <c r="B745" s="34"/>
      <c r="I745" s="93"/>
      <c r="J745" s="93"/>
      <c r="P745" s="94"/>
      <c r="Q745" s="94"/>
    </row>
    <row r="746" spans="1:17" ht="12.75">
      <c r="A746" s="34"/>
      <c r="B746" s="34"/>
      <c r="I746" s="93"/>
      <c r="J746" s="93"/>
      <c r="P746" s="94"/>
      <c r="Q746" s="94"/>
    </row>
    <row r="747" spans="1:17" ht="12.75">
      <c r="A747" s="34"/>
      <c r="B747" s="34"/>
      <c r="I747" s="93"/>
      <c r="J747" s="93"/>
      <c r="P747" s="94"/>
      <c r="Q747" s="94"/>
    </row>
    <row r="748" spans="1:17" ht="12.75">
      <c r="A748" s="34"/>
      <c r="B748" s="34"/>
      <c r="I748" s="93"/>
      <c r="J748" s="93"/>
      <c r="P748" s="94"/>
      <c r="Q748" s="94"/>
    </row>
    <row r="749" spans="1:17" ht="12.75">
      <c r="A749" s="34"/>
      <c r="B749" s="34"/>
      <c r="I749" s="93"/>
      <c r="J749" s="93"/>
      <c r="P749" s="94"/>
      <c r="Q749" s="94"/>
    </row>
    <row r="750" spans="1:17" ht="12.75">
      <c r="A750" s="34"/>
      <c r="B750" s="34"/>
      <c r="I750" s="93"/>
      <c r="J750" s="93"/>
      <c r="P750" s="94"/>
      <c r="Q750" s="94"/>
    </row>
    <row r="751" spans="1:17" ht="12.75">
      <c r="A751" s="34"/>
      <c r="B751" s="34"/>
      <c r="I751" s="93"/>
      <c r="J751" s="93"/>
      <c r="P751" s="94"/>
      <c r="Q751" s="94"/>
    </row>
    <row r="752" spans="1:17" ht="12.75">
      <c r="A752" s="34"/>
      <c r="B752" s="34"/>
      <c r="I752" s="93"/>
      <c r="J752" s="93"/>
      <c r="P752" s="94"/>
      <c r="Q752" s="94"/>
    </row>
    <row r="753" spans="1:17" ht="12.75">
      <c r="A753" s="34"/>
      <c r="B753" s="34"/>
      <c r="I753" s="93"/>
      <c r="J753" s="93"/>
      <c r="P753" s="94"/>
      <c r="Q753" s="94"/>
    </row>
    <row r="754" spans="1:17" ht="12.75">
      <c r="A754" s="34"/>
      <c r="B754" s="34"/>
      <c r="I754" s="93"/>
      <c r="J754" s="93"/>
      <c r="P754" s="94"/>
      <c r="Q754" s="94"/>
    </row>
    <row r="755" spans="1:17" ht="12.75">
      <c r="A755" s="34"/>
      <c r="B755" s="34"/>
      <c r="I755" s="93"/>
      <c r="J755" s="93"/>
      <c r="P755" s="94"/>
      <c r="Q755" s="94"/>
    </row>
    <row r="756" spans="1:17" ht="12.75">
      <c r="A756" s="34"/>
      <c r="B756" s="34"/>
      <c r="I756" s="93"/>
      <c r="J756" s="93"/>
      <c r="P756" s="94"/>
      <c r="Q756" s="94"/>
    </row>
    <row r="757" spans="1:17" ht="12.75">
      <c r="A757" s="34"/>
      <c r="B757" s="34"/>
      <c r="I757" s="93"/>
      <c r="J757" s="93"/>
      <c r="P757" s="94"/>
      <c r="Q757" s="94"/>
    </row>
    <row r="758" spans="1:17" ht="12.75">
      <c r="A758" s="34"/>
      <c r="B758" s="34"/>
      <c r="I758" s="93"/>
      <c r="J758" s="93"/>
      <c r="P758" s="94"/>
      <c r="Q758" s="94"/>
    </row>
    <row r="759" spans="1:17" ht="12.75">
      <c r="A759" s="34"/>
      <c r="B759" s="34"/>
      <c r="I759" s="93"/>
      <c r="J759" s="93"/>
      <c r="P759" s="94"/>
      <c r="Q759" s="94"/>
    </row>
    <row r="760" spans="1:17" ht="12.75">
      <c r="A760" s="34"/>
      <c r="B760" s="34"/>
      <c r="I760" s="93"/>
      <c r="J760" s="93"/>
      <c r="P760" s="94"/>
      <c r="Q760" s="94"/>
    </row>
    <row r="761" spans="1:17" ht="12.75">
      <c r="A761" s="34"/>
      <c r="B761" s="34"/>
      <c r="I761" s="93"/>
      <c r="J761" s="93"/>
      <c r="P761" s="94"/>
      <c r="Q761" s="94"/>
    </row>
    <row r="762" spans="1:17" ht="12.75">
      <c r="A762" s="34"/>
      <c r="B762" s="34"/>
      <c r="I762" s="93"/>
      <c r="J762" s="93"/>
      <c r="P762" s="94"/>
      <c r="Q762" s="94"/>
    </row>
    <row r="763" spans="1:17" ht="12.75">
      <c r="A763" s="34"/>
      <c r="B763" s="34"/>
      <c r="I763" s="93"/>
      <c r="J763" s="93"/>
      <c r="P763" s="94"/>
      <c r="Q763" s="94"/>
    </row>
    <row r="764" spans="1:17" ht="12.75">
      <c r="A764" s="34"/>
      <c r="B764" s="34"/>
      <c r="I764" s="93"/>
      <c r="J764" s="93"/>
      <c r="P764" s="94"/>
      <c r="Q764" s="94"/>
    </row>
    <row r="765" spans="1:17" ht="12.75">
      <c r="A765" s="34"/>
      <c r="B765" s="34"/>
      <c r="I765" s="93"/>
      <c r="J765" s="93"/>
      <c r="P765" s="94"/>
      <c r="Q765" s="94"/>
    </row>
    <row r="766" spans="1:17" ht="12.75">
      <c r="A766" s="34"/>
      <c r="B766" s="34"/>
      <c r="I766" s="93"/>
      <c r="J766" s="93"/>
      <c r="P766" s="94"/>
      <c r="Q766" s="94"/>
    </row>
    <row r="767" spans="1:17" ht="12.75">
      <c r="A767" s="34"/>
      <c r="B767" s="34"/>
      <c r="I767" s="93"/>
      <c r="J767" s="93"/>
      <c r="P767" s="94"/>
      <c r="Q767" s="94"/>
    </row>
    <row r="768" spans="1:17" ht="12.75">
      <c r="A768" s="34"/>
      <c r="B768" s="34"/>
      <c r="I768" s="93"/>
      <c r="J768" s="93"/>
      <c r="P768" s="94"/>
      <c r="Q768" s="94"/>
    </row>
    <row r="769" spans="1:17" ht="12.75">
      <c r="A769" s="34"/>
      <c r="B769" s="34"/>
      <c r="I769" s="93"/>
      <c r="J769" s="93"/>
      <c r="P769" s="94"/>
      <c r="Q769" s="94"/>
    </row>
    <row r="770" spans="1:17" ht="12.75">
      <c r="A770" s="34"/>
      <c r="B770" s="34"/>
      <c r="I770" s="93"/>
      <c r="J770" s="93"/>
      <c r="P770" s="94"/>
      <c r="Q770" s="94"/>
    </row>
    <row r="771" spans="1:17" ht="12.75">
      <c r="A771" s="34"/>
      <c r="B771" s="34"/>
      <c r="I771" s="93"/>
      <c r="J771" s="93"/>
      <c r="P771" s="94"/>
      <c r="Q771" s="94"/>
    </row>
    <row r="772" spans="1:17" ht="12.75">
      <c r="A772" s="34"/>
      <c r="B772" s="34"/>
      <c r="I772" s="93"/>
      <c r="J772" s="93"/>
      <c r="P772" s="94"/>
      <c r="Q772" s="94"/>
    </row>
    <row r="773" spans="1:17" ht="12.75">
      <c r="A773" s="34"/>
      <c r="B773" s="34"/>
      <c r="I773" s="93"/>
      <c r="J773" s="93"/>
      <c r="P773" s="94"/>
      <c r="Q773" s="94"/>
    </row>
    <row r="774" spans="1:17" ht="12.75">
      <c r="A774" s="34"/>
      <c r="B774" s="34"/>
      <c r="I774" s="93"/>
      <c r="J774" s="93"/>
      <c r="P774" s="94"/>
      <c r="Q774" s="94"/>
    </row>
    <row r="775" spans="1:17" ht="12.75">
      <c r="A775" s="34"/>
      <c r="B775" s="34"/>
      <c r="I775" s="93"/>
      <c r="J775" s="93"/>
      <c r="P775" s="94"/>
      <c r="Q775" s="94"/>
    </row>
    <row r="776" spans="1:17" ht="12.75">
      <c r="A776" s="34"/>
      <c r="B776" s="34"/>
      <c r="I776" s="93"/>
      <c r="J776" s="93"/>
      <c r="P776" s="94"/>
      <c r="Q776" s="94"/>
    </row>
    <row r="777" spans="1:17" ht="12.75">
      <c r="A777" s="34"/>
      <c r="B777" s="34"/>
      <c r="I777" s="93"/>
      <c r="J777" s="93"/>
      <c r="P777" s="94"/>
      <c r="Q777" s="94"/>
    </row>
    <row r="778" spans="1:17" ht="12.75">
      <c r="A778" s="34"/>
      <c r="B778" s="34"/>
      <c r="I778" s="93"/>
      <c r="J778" s="93"/>
      <c r="P778" s="94"/>
      <c r="Q778" s="94"/>
    </row>
    <row r="779" spans="1:17" ht="12.75">
      <c r="A779" s="34"/>
      <c r="B779" s="34"/>
      <c r="I779" s="93"/>
      <c r="J779" s="93"/>
      <c r="P779" s="94"/>
      <c r="Q779" s="94"/>
    </row>
    <row r="780" spans="1:17" ht="12.75">
      <c r="A780" s="34"/>
      <c r="B780" s="34"/>
      <c r="I780" s="93"/>
      <c r="J780" s="93"/>
      <c r="P780" s="94"/>
      <c r="Q780" s="94"/>
    </row>
    <row r="781" spans="1:17" ht="12.75">
      <c r="A781" s="34"/>
      <c r="B781" s="34"/>
      <c r="I781" s="93"/>
      <c r="J781" s="93"/>
      <c r="P781" s="94"/>
      <c r="Q781" s="94"/>
    </row>
    <row r="782" spans="1:17" ht="12.75">
      <c r="A782" s="34"/>
      <c r="B782" s="34"/>
      <c r="I782" s="93"/>
      <c r="J782" s="93"/>
      <c r="P782" s="94"/>
      <c r="Q782" s="94"/>
    </row>
    <row r="783" spans="1:17" ht="12.75">
      <c r="A783" s="34"/>
      <c r="B783" s="34"/>
      <c r="I783" s="93"/>
      <c r="J783" s="93"/>
      <c r="P783" s="94"/>
      <c r="Q783" s="94"/>
    </row>
    <row r="784" spans="1:17" ht="12.75">
      <c r="A784" s="34"/>
      <c r="B784" s="34"/>
      <c r="I784" s="93"/>
      <c r="J784" s="93"/>
      <c r="P784" s="94"/>
      <c r="Q784" s="94"/>
    </row>
    <row r="785" spans="1:17" ht="12.75">
      <c r="A785" s="34"/>
      <c r="B785" s="34"/>
      <c r="I785" s="93"/>
      <c r="J785" s="93"/>
      <c r="P785" s="94"/>
      <c r="Q785" s="94"/>
    </row>
    <row r="786" spans="1:17" ht="12.75">
      <c r="A786" s="34"/>
      <c r="B786" s="34"/>
      <c r="I786" s="93"/>
      <c r="J786" s="93"/>
      <c r="P786" s="94"/>
      <c r="Q786" s="94"/>
    </row>
    <row r="787" spans="1:17" ht="12.75">
      <c r="A787" s="34"/>
      <c r="B787" s="34"/>
      <c r="I787" s="93"/>
      <c r="J787" s="93"/>
      <c r="P787" s="94"/>
      <c r="Q787" s="94"/>
    </row>
    <row r="788" spans="1:17" ht="12.75">
      <c r="A788" s="34"/>
      <c r="B788" s="34"/>
      <c r="I788" s="93"/>
      <c r="J788" s="93"/>
      <c r="P788" s="94"/>
      <c r="Q788" s="94"/>
    </row>
    <row r="789" spans="1:17" ht="12.75">
      <c r="A789" s="34"/>
      <c r="B789" s="34"/>
      <c r="I789" s="93"/>
      <c r="J789" s="93"/>
      <c r="P789" s="94"/>
      <c r="Q789" s="94"/>
    </row>
    <row r="790" spans="1:17" ht="12.75">
      <c r="A790" s="34"/>
      <c r="B790" s="34"/>
      <c r="I790" s="93"/>
      <c r="J790" s="93"/>
      <c r="P790" s="94"/>
      <c r="Q790" s="94"/>
    </row>
    <row r="791" spans="1:17" ht="12.75">
      <c r="A791" s="34"/>
      <c r="B791" s="34"/>
      <c r="I791" s="93"/>
      <c r="J791" s="93"/>
      <c r="P791" s="94"/>
      <c r="Q791" s="94"/>
    </row>
    <row r="792" spans="1:17" ht="12.75">
      <c r="A792" s="34"/>
      <c r="B792" s="34"/>
      <c r="I792" s="93"/>
      <c r="J792" s="93"/>
      <c r="P792" s="94"/>
      <c r="Q792" s="94"/>
    </row>
    <row r="793" spans="1:17" ht="12.75">
      <c r="A793" s="34"/>
      <c r="B793" s="34"/>
      <c r="I793" s="93"/>
      <c r="J793" s="93"/>
      <c r="P793" s="94"/>
      <c r="Q793" s="94"/>
    </row>
    <row r="794" spans="1:17" ht="12.75">
      <c r="A794" s="34"/>
      <c r="B794" s="34"/>
      <c r="I794" s="93"/>
      <c r="J794" s="93"/>
      <c r="P794" s="94"/>
      <c r="Q794" s="94"/>
    </row>
    <row r="795" spans="1:17" ht="12.75">
      <c r="A795" s="34"/>
      <c r="B795" s="34"/>
      <c r="I795" s="93"/>
      <c r="J795" s="93"/>
      <c r="P795" s="94"/>
      <c r="Q795" s="94"/>
    </row>
    <row r="796" spans="1:17" ht="12.75">
      <c r="A796" s="34"/>
      <c r="B796" s="34"/>
      <c r="I796" s="93"/>
      <c r="J796" s="93"/>
      <c r="P796" s="94"/>
      <c r="Q796" s="94"/>
    </row>
    <row r="797" spans="1:17" ht="12.75">
      <c r="A797" s="34"/>
      <c r="B797" s="34"/>
      <c r="I797" s="93"/>
      <c r="J797" s="93"/>
      <c r="P797" s="94"/>
      <c r="Q797" s="94"/>
    </row>
    <row r="798" spans="1:17" ht="12.75">
      <c r="A798" s="34"/>
      <c r="B798" s="34"/>
      <c r="I798" s="93"/>
      <c r="J798" s="93"/>
      <c r="P798" s="94"/>
      <c r="Q798" s="94"/>
    </row>
    <row r="799" spans="1:17" ht="12.75">
      <c r="A799" s="34"/>
      <c r="B799" s="34"/>
      <c r="I799" s="93"/>
      <c r="J799" s="93"/>
      <c r="P799" s="94"/>
      <c r="Q799" s="94"/>
    </row>
    <row r="800" spans="1:17" ht="12.75">
      <c r="A800" s="34"/>
      <c r="B800" s="34"/>
      <c r="I800" s="93"/>
      <c r="J800" s="93"/>
      <c r="P800" s="94"/>
      <c r="Q800" s="94"/>
    </row>
    <row r="801" spans="1:17" ht="12.75">
      <c r="A801" s="34"/>
      <c r="B801" s="34"/>
      <c r="I801" s="93"/>
      <c r="J801" s="93"/>
      <c r="P801" s="94"/>
      <c r="Q801" s="94"/>
    </row>
    <row r="802" spans="1:17" ht="12.75">
      <c r="A802" s="34"/>
      <c r="B802" s="34"/>
      <c r="I802" s="93"/>
      <c r="J802" s="93"/>
      <c r="P802" s="94"/>
      <c r="Q802" s="94"/>
    </row>
    <row r="803" spans="1:17" ht="12.75">
      <c r="A803" s="34"/>
      <c r="B803" s="34"/>
      <c r="I803" s="93"/>
      <c r="J803" s="93"/>
      <c r="P803" s="94"/>
      <c r="Q803" s="94"/>
    </row>
    <row r="804" spans="1:17" ht="12.75">
      <c r="A804" s="34"/>
      <c r="B804" s="34"/>
      <c r="I804" s="93"/>
      <c r="J804" s="93"/>
      <c r="P804" s="94"/>
      <c r="Q804" s="94"/>
    </row>
    <row r="805" spans="1:17" ht="12.75">
      <c r="A805" s="34"/>
      <c r="B805" s="34"/>
      <c r="I805" s="93"/>
      <c r="J805" s="93"/>
      <c r="P805" s="94"/>
      <c r="Q805" s="94"/>
    </row>
    <row r="806" spans="1:17" ht="12.75">
      <c r="A806" s="34"/>
      <c r="B806" s="34"/>
      <c r="I806" s="93"/>
      <c r="J806" s="93"/>
      <c r="P806" s="94"/>
      <c r="Q806" s="94"/>
    </row>
    <row r="807" spans="1:17" ht="12.75">
      <c r="A807" s="34"/>
      <c r="B807" s="34"/>
      <c r="I807" s="93"/>
      <c r="J807" s="93"/>
      <c r="P807" s="94"/>
      <c r="Q807" s="94"/>
    </row>
    <row r="808" spans="1:17" ht="12.75">
      <c r="A808" s="34"/>
      <c r="B808" s="34"/>
      <c r="I808" s="93"/>
      <c r="J808" s="93"/>
      <c r="P808" s="94"/>
      <c r="Q808" s="94"/>
    </row>
    <row r="809" spans="1:17" ht="12.75">
      <c r="A809" s="34"/>
      <c r="B809" s="34"/>
      <c r="I809" s="93"/>
      <c r="J809" s="93"/>
      <c r="P809" s="94"/>
      <c r="Q809" s="94"/>
    </row>
    <row r="810" spans="1:17" ht="12.75">
      <c r="A810" s="34"/>
      <c r="B810" s="34"/>
      <c r="I810" s="93"/>
      <c r="J810" s="93"/>
      <c r="P810" s="94"/>
      <c r="Q810" s="94"/>
    </row>
    <row r="811" spans="1:17" ht="12.75">
      <c r="A811" s="34"/>
      <c r="B811" s="34"/>
      <c r="I811" s="93"/>
      <c r="J811" s="93"/>
      <c r="P811" s="94"/>
      <c r="Q811" s="94"/>
    </row>
    <row r="812" spans="1:17" ht="12.75">
      <c r="A812" s="34"/>
      <c r="B812" s="34"/>
      <c r="I812" s="93"/>
      <c r="J812" s="93"/>
      <c r="P812" s="94"/>
      <c r="Q812" s="94"/>
    </row>
    <row r="813" spans="1:17" ht="12.75">
      <c r="A813" s="34"/>
      <c r="B813" s="34"/>
      <c r="I813" s="93"/>
      <c r="J813" s="93"/>
      <c r="P813" s="94"/>
      <c r="Q813" s="94"/>
    </row>
    <row r="814" spans="1:17" ht="12.75">
      <c r="A814" s="34"/>
      <c r="B814" s="34"/>
      <c r="I814" s="93"/>
      <c r="J814" s="93"/>
      <c r="P814" s="94"/>
      <c r="Q814" s="94"/>
    </row>
    <row r="815" spans="1:17" ht="12.75">
      <c r="A815" s="34"/>
      <c r="B815" s="34"/>
      <c r="I815" s="93"/>
      <c r="J815" s="93"/>
      <c r="P815" s="94"/>
      <c r="Q815" s="94"/>
    </row>
    <row r="816" spans="1:17" ht="12.75">
      <c r="A816" s="34"/>
      <c r="B816" s="34"/>
      <c r="I816" s="93"/>
      <c r="J816" s="93"/>
      <c r="P816" s="94"/>
      <c r="Q816" s="94"/>
    </row>
    <row r="817" spans="1:17" ht="12.75">
      <c r="A817" s="34"/>
      <c r="B817" s="34"/>
      <c r="I817" s="93"/>
      <c r="J817" s="93"/>
      <c r="P817" s="94"/>
      <c r="Q817" s="94"/>
    </row>
    <row r="818" spans="1:17" ht="12.75">
      <c r="A818" s="34"/>
      <c r="B818" s="34"/>
      <c r="I818" s="93"/>
      <c r="J818" s="93"/>
      <c r="P818" s="94"/>
      <c r="Q818" s="94"/>
    </row>
    <row r="819" spans="1:17" ht="12.75">
      <c r="A819" s="34"/>
      <c r="B819" s="34"/>
      <c r="I819" s="93"/>
      <c r="J819" s="93"/>
      <c r="P819" s="94"/>
      <c r="Q819" s="94"/>
    </row>
    <row r="820" spans="1:17" ht="12.75">
      <c r="A820" s="34"/>
      <c r="B820" s="34"/>
      <c r="I820" s="93"/>
      <c r="J820" s="93"/>
      <c r="P820" s="94"/>
      <c r="Q820" s="94"/>
    </row>
    <row r="821" spans="1:17" ht="12.75">
      <c r="A821" s="34"/>
      <c r="B821" s="34"/>
      <c r="I821" s="93"/>
      <c r="J821" s="93"/>
      <c r="P821" s="94"/>
      <c r="Q821" s="94"/>
    </row>
    <row r="822" spans="1:17" ht="12.75">
      <c r="A822" s="34"/>
      <c r="B822" s="34"/>
      <c r="I822" s="93"/>
      <c r="J822" s="93"/>
      <c r="P822" s="94"/>
      <c r="Q822" s="94"/>
    </row>
    <row r="823" spans="1:17" ht="12.75">
      <c r="A823" s="34"/>
      <c r="B823" s="34"/>
      <c r="I823" s="93"/>
      <c r="J823" s="93"/>
      <c r="P823" s="94"/>
      <c r="Q823" s="94"/>
    </row>
    <row r="824" spans="1:17" ht="12.75">
      <c r="A824" s="34"/>
      <c r="B824" s="34"/>
      <c r="I824" s="93"/>
      <c r="J824" s="93"/>
      <c r="P824" s="94"/>
      <c r="Q824" s="94"/>
    </row>
    <row r="825" spans="1:17" ht="12.75">
      <c r="A825" s="34"/>
      <c r="B825" s="34"/>
      <c r="I825" s="93"/>
      <c r="J825" s="93"/>
      <c r="P825" s="94"/>
      <c r="Q825" s="94"/>
    </row>
    <row r="826" spans="1:17" ht="12.75">
      <c r="A826" s="34"/>
      <c r="B826" s="34"/>
      <c r="I826" s="93"/>
      <c r="J826" s="93"/>
      <c r="P826" s="94"/>
      <c r="Q826" s="94"/>
    </row>
    <row r="827" spans="1:17" ht="12.75">
      <c r="A827" s="34"/>
      <c r="B827" s="34"/>
      <c r="I827" s="93"/>
      <c r="J827" s="93"/>
      <c r="P827" s="94"/>
      <c r="Q827" s="94"/>
    </row>
    <row r="828" spans="1:17" ht="12.75">
      <c r="A828" s="34"/>
      <c r="B828" s="34"/>
      <c r="I828" s="93"/>
      <c r="J828" s="93"/>
      <c r="P828" s="94"/>
      <c r="Q828" s="94"/>
    </row>
    <row r="829" spans="1:17" ht="12.75">
      <c r="A829" s="34"/>
      <c r="B829" s="34"/>
      <c r="I829" s="93"/>
      <c r="J829" s="93"/>
      <c r="P829" s="94"/>
      <c r="Q829" s="94"/>
    </row>
    <row r="830" spans="1:17" ht="12.75">
      <c r="A830" s="34"/>
      <c r="B830" s="34"/>
      <c r="I830" s="93"/>
      <c r="J830" s="93"/>
      <c r="P830" s="94"/>
      <c r="Q830" s="94"/>
    </row>
    <row r="831" spans="1:17" ht="12.75">
      <c r="A831" s="34"/>
      <c r="B831" s="34"/>
      <c r="I831" s="93"/>
      <c r="J831" s="93"/>
      <c r="P831" s="94"/>
      <c r="Q831" s="94"/>
    </row>
    <row r="832" spans="1:17" ht="12.75">
      <c r="A832" s="34"/>
      <c r="B832" s="34"/>
      <c r="I832" s="93"/>
      <c r="J832" s="93"/>
      <c r="P832" s="94"/>
      <c r="Q832" s="94"/>
    </row>
    <row r="833" spans="1:17" ht="12.75">
      <c r="A833" s="34"/>
      <c r="B833" s="34"/>
      <c r="I833" s="93"/>
      <c r="J833" s="93"/>
      <c r="P833" s="94"/>
      <c r="Q833" s="94"/>
    </row>
    <row r="834" spans="1:17" ht="12.75">
      <c r="A834" s="34"/>
      <c r="B834" s="34"/>
      <c r="I834" s="93"/>
      <c r="J834" s="93"/>
      <c r="P834" s="94"/>
      <c r="Q834" s="94"/>
    </row>
    <row r="835" spans="1:17" ht="12.75">
      <c r="A835" s="34"/>
      <c r="B835" s="34"/>
      <c r="I835" s="93"/>
      <c r="J835" s="93"/>
      <c r="P835" s="94"/>
      <c r="Q835" s="94"/>
    </row>
    <row r="836" spans="1:17" ht="12.75">
      <c r="A836" s="34"/>
      <c r="B836" s="34"/>
      <c r="I836" s="93"/>
      <c r="J836" s="93"/>
      <c r="P836" s="94"/>
      <c r="Q836" s="94"/>
    </row>
    <row r="837" spans="1:17" ht="12.75">
      <c r="A837" s="34"/>
      <c r="B837" s="34"/>
      <c r="I837" s="93"/>
      <c r="J837" s="93"/>
      <c r="P837" s="94"/>
      <c r="Q837" s="94"/>
    </row>
    <row r="838" spans="1:17" ht="12.75">
      <c r="A838" s="34"/>
      <c r="B838" s="34"/>
      <c r="I838" s="93"/>
      <c r="J838" s="93"/>
      <c r="P838" s="94"/>
      <c r="Q838" s="94"/>
    </row>
    <row r="839" spans="1:17" ht="12.75">
      <c r="A839" s="34"/>
      <c r="B839" s="34"/>
      <c r="I839" s="93"/>
      <c r="J839" s="93"/>
      <c r="P839" s="94"/>
      <c r="Q839" s="94"/>
    </row>
    <row r="840" spans="1:17" ht="12.75">
      <c r="A840" s="34"/>
      <c r="B840" s="34"/>
      <c r="I840" s="93"/>
      <c r="J840" s="93"/>
      <c r="P840" s="94"/>
      <c r="Q840" s="94"/>
    </row>
    <row r="841" spans="1:18" ht="12.75">
      <c r="A841" s="34"/>
      <c r="B841" s="34"/>
      <c r="I841" s="93"/>
      <c r="J841" s="93"/>
      <c r="P841" s="94"/>
      <c r="Q841" s="94"/>
      <c r="R841" s="94"/>
    </row>
    <row r="842" spans="1:18" ht="12.75">
      <c r="A842" s="34"/>
      <c r="B842" s="34"/>
      <c r="I842" s="93"/>
      <c r="J842" s="93"/>
      <c r="P842" s="94"/>
      <c r="Q842" s="94"/>
      <c r="R842" s="94"/>
    </row>
    <row r="843" spans="1:18" ht="12.75">
      <c r="A843" s="34"/>
      <c r="B843" s="34"/>
      <c r="I843" s="93"/>
      <c r="J843" s="93"/>
      <c r="P843" s="94"/>
      <c r="Q843" s="94"/>
      <c r="R843" s="94"/>
    </row>
    <row r="844" spans="1:18" ht="12.75">
      <c r="A844" s="34"/>
      <c r="B844" s="34"/>
      <c r="I844" s="93"/>
      <c r="J844" s="93"/>
      <c r="P844" s="94"/>
      <c r="Q844" s="94"/>
      <c r="R844" s="94"/>
    </row>
    <row r="845" spans="1:18" ht="12.75">
      <c r="A845" s="34"/>
      <c r="B845" s="34"/>
      <c r="I845" s="93"/>
      <c r="J845" s="93"/>
      <c r="P845" s="94"/>
      <c r="Q845" s="94"/>
      <c r="R845" s="94"/>
    </row>
    <row r="846" spans="1:18" ht="12.75">
      <c r="A846" s="34"/>
      <c r="B846" s="34"/>
      <c r="I846" s="93"/>
      <c r="J846" s="93"/>
      <c r="P846" s="94"/>
      <c r="Q846" s="94"/>
      <c r="R846" s="94"/>
    </row>
    <row r="847" spans="1:18" ht="12.75">
      <c r="A847" s="34"/>
      <c r="B847" s="34"/>
      <c r="I847" s="93"/>
      <c r="J847" s="93"/>
      <c r="P847" s="94"/>
      <c r="Q847" s="94"/>
      <c r="R847" s="94"/>
    </row>
    <row r="848" spans="1:18" ht="12.75">
      <c r="A848" s="34"/>
      <c r="B848" s="34"/>
      <c r="I848" s="93"/>
      <c r="J848" s="93"/>
      <c r="P848" s="94"/>
      <c r="Q848" s="94"/>
      <c r="R848" s="94"/>
    </row>
    <row r="849" spans="1:18" ht="12.75">
      <c r="A849" s="34"/>
      <c r="B849" s="34"/>
      <c r="I849" s="93"/>
      <c r="J849" s="93"/>
      <c r="P849" s="94"/>
      <c r="Q849" s="94"/>
      <c r="R849" s="94"/>
    </row>
    <row r="850" spans="1:18" ht="12.75">
      <c r="A850" s="34"/>
      <c r="B850" s="34"/>
      <c r="I850" s="93"/>
      <c r="J850" s="93"/>
      <c r="P850" s="94"/>
      <c r="Q850" s="94"/>
      <c r="R850" s="94"/>
    </row>
    <row r="851" spans="1:18" ht="12.75">
      <c r="A851" s="34"/>
      <c r="B851" s="34"/>
      <c r="I851" s="93"/>
      <c r="J851" s="93"/>
      <c r="P851" s="94"/>
      <c r="Q851" s="94"/>
      <c r="R851" s="94"/>
    </row>
    <row r="852" spans="1:18" ht="12.75">
      <c r="A852" s="34"/>
      <c r="B852" s="34"/>
      <c r="I852" s="93"/>
      <c r="J852" s="93"/>
      <c r="P852" s="94"/>
      <c r="Q852" s="94"/>
      <c r="R852" s="94"/>
    </row>
    <row r="853" spans="1:18" ht="12.75">
      <c r="A853" s="34"/>
      <c r="B853" s="34"/>
      <c r="I853" s="93"/>
      <c r="J853" s="93"/>
      <c r="P853" s="94"/>
      <c r="Q853" s="94"/>
      <c r="R853" s="94"/>
    </row>
    <row r="854" spans="1:18" ht="12.75">
      <c r="A854" s="34"/>
      <c r="B854" s="34"/>
      <c r="I854" s="93"/>
      <c r="J854" s="93"/>
      <c r="P854" s="94"/>
      <c r="Q854" s="94"/>
      <c r="R854" s="94"/>
    </row>
    <row r="855" spans="1:18" ht="12.75">
      <c r="A855" s="34"/>
      <c r="B855" s="34"/>
      <c r="I855" s="93"/>
      <c r="J855" s="93"/>
      <c r="P855" s="94"/>
      <c r="Q855" s="94"/>
      <c r="R855" s="94"/>
    </row>
    <row r="856" spans="1:18" ht="12.75">
      <c r="A856" s="34"/>
      <c r="B856" s="34"/>
      <c r="I856" s="93"/>
      <c r="J856" s="93"/>
      <c r="P856" s="94"/>
      <c r="Q856" s="94"/>
      <c r="R856" s="94"/>
    </row>
    <row r="857" spans="1:18" ht="12.75">
      <c r="A857" s="34"/>
      <c r="B857" s="34"/>
      <c r="I857" s="93"/>
      <c r="J857" s="93"/>
      <c r="P857" s="94"/>
      <c r="Q857" s="94"/>
      <c r="R857" s="94"/>
    </row>
    <row r="858" spans="1:18" ht="12.75">
      <c r="A858" s="34"/>
      <c r="B858" s="34"/>
      <c r="I858" s="93"/>
      <c r="J858" s="93"/>
      <c r="P858" s="94"/>
      <c r="Q858" s="94"/>
      <c r="R858" s="94"/>
    </row>
    <row r="859" spans="1:18" ht="12.75">
      <c r="A859" s="34"/>
      <c r="B859" s="34"/>
      <c r="I859" s="93"/>
      <c r="J859" s="93"/>
      <c r="P859" s="94"/>
      <c r="Q859" s="94"/>
      <c r="R859" s="94"/>
    </row>
    <row r="860" spans="1:18" ht="12.75">
      <c r="A860" s="34"/>
      <c r="B860" s="34"/>
      <c r="I860" s="93"/>
      <c r="J860" s="93"/>
      <c r="P860" s="94"/>
      <c r="Q860" s="94"/>
      <c r="R860" s="94"/>
    </row>
    <row r="861" spans="1:18" ht="12.75">
      <c r="A861" s="34"/>
      <c r="B861" s="34"/>
      <c r="I861" s="93"/>
      <c r="J861" s="93"/>
      <c r="P861" s="94"/>
      <c r="Q861" s="94"/>
      <c r="R861" s="94"/>
    </row>
    <row r="862" spans="1:18" ht="12.75">
      <c r="A862" s="34"/>
      <c r="B862" s="34"/>
      <c r="I862" s="93"/>
      <c r="J862" s="93"/>
      <c r="P862" s="94"/>
      <c r="Q862" s="94"/>
      <c r="R862" s="94"/>
    </row>
    <row r="863" spans="1:18" ht="12.75">
      <c r="A863" s="34"/>
      <c r="B863" s="34"/>
      <c r="I863" s="93"/>
      <c r="J863" s="93"/>
      <c r="P863" s="94"/>
      <c r="Q863" s="94"/>
      <c r="R863" s="94"/>
    </row>
    <row r="864" spans="1:18" ht="12.75">
      <c r="A864" s="34"/>
      <c r="B864" s="34"/>
      <c r="I864" s="93"/>
      <c r="J864" s="93"/>
      <c r="P864" s="94"/>
      <c r="Q864" s="94"/>
      <c r="R864" s="94"/>
    </row>
    <row r="865" spans="1:18" ht="12.75">
      <c r="A865" s="34"/>
      <c r="B865" s="34"/>
      <c r="I865" s="93"/>
      <c r="J865" s="93"/>
      <c r="P865" s="94"/>
      <c r="Q865" s="94"/>
      <c r="R865" s="94"/>
    </row>
    <row r="866" spans="1:18" ht="12.75">
      <c r="A866" s="34"/>
      <c r="B866" s="34"/>
      <c r="I866" s="93"/>
      <c r="J866" s="93"/>
      <c r="P866" s="94"/>
      <c r="Q866" s="94"/>
      <c r="R866" s="94"/>
    </row>
    <row r="867" spans="1:18" ht="12.75">
      <c r="A867" s="34"/>
      <c r="B867" s="34"/>
      <c r="I867" s="93"/>
      <c r="J867" s="93"/>
      <c r="P867" s="94"/>
      <c r="Q867" s="94"/>
      <c r="R867" s="94"/>
    </row>
    <row r="868" spans="1:18" ht="12.75">
      <c r="A868" s="34"/>
      <c r="B868" s="34"/>
      <c r="I868" s="93"/>
      <c r="J868" s="93"/>
      <c r="P868" s="94"/>
      <c r="Q868" s="94"/>
      <c r="R868" s="94"/>
    </row>
    <row r="869" spans="1:18" ht="12.75">
      <c r="A869" s="34"/>
      <c r="B869" s="34"/>
      <c r="I869" s="93"/>
      <c r="J869" s="93"/>
      <c r="P869" s="94"/>
      <c r="Q869" s="94"/>
      <c r="R869" s="94"/>
    </row>
    <row r="870" spans="1:18" ht="12.75">
      <c r="A870" s="34"/>
      <c r="B870" s="34"/>
      <c r="I870" s="93"/>
      <c r="J870" s="93"/>
      <c r="P870" s="94"/>
      <c r="Q870" s="94"/>
      <c r="R870" s="94"/>
    </row>
    <row r="871" spans="1:18" ht="12.75">
      <c r="A871" s="34"/>
      <c r="B871" s="34"/>
      <c r="I871" s="93"/>
      <c r="J871" s="93"/>
      <c r="P871" s="94"/>
      <c r="Q871" s="94"/>
      <c r="R871" s="94"/>
    </row>
    <row r="872" spans="1:18" ht="12.75">
      <c r="A872" s="34"/>
      <c r="B872" s="34"/>
      <c r="I872" s="93"/>
      <c r="J872" s="93"/>
      <c r="P872" s="94"/>
      <c r="Q872" s="94"/>
      <c r="R872" s="94"/>
    </row>
    <row r="873" spans="1:18" ht="12.75">
      <c r="A873" s="34"/>
      <c r="B873" s="34"/>
      <c r="I873" s="93"/>
      <c r="J873" s="93"/>
      <c r="P873" s="94"/>
      <c r="Q873" s="94"/>
      <c r="R873" s="94"/>
    </row>
    <row r="874" spans="1:18" ht="12.75">
      <c r="A874" s="34"/>
      <c r="B874" s="34"/>
      <c r="I874" s="93"/>
      <c r="J874" s="93"/>
      <c r="P874" s="94"/>
      <c r="Q874" s="94"/>
      <c r="R874" s="94"/>
    </row>
    <row r="875" spans="1:18" ht="12.75">
      <c r="A875" s="34"/>
      <c r="B875" s="34"/>
      <c r="I875" s="93"/>
      <c r="J875" s="93"/>
      <c r="P875" s="94"/>
      <c r="Q875" s="94"/>
      <c r="R875" s="94"/>
    </row>
    <row r="876" spans="1:18" ht="12.75">
      <c r="A876" s="34"/>
      <c r="B876" s="34"/>
      <c r="I876" s="93"/>
      <c r="J876" s="93"/>
      <c r="P876" s="94"/>
      <c r="Q876" s="94"/>
      <c r="R876" s="94"/>
    </row>
    <row r="877" spans="1:18" ht="12.75">
      <c r="A877" s="34"/>
      <c r="B877" s="34"/>
      <c r="I877" s="93"/>
      <c r="J877" s="93"/>
      <c r="P877" s="94"/>
      <c r="Q877" s="94"/>
      <c r="R877" s="94"/>
    </row>
    <row r="878" spans="1:18" ht="12.75">
      <c r="A878" s="34"/>
      <c r="B878" s="34"/>
      <c r="I878" s="93"/>
      <c r="J878" s="93"/>
      <c r="P878" s="94"/>
      <c r="Q878" s="94"/>
      <c r="R878" s="94"/>
    </row>
    <row r="879" spans="1:18" ht="12.75">
      <c r="A879" s="34"/>
      <c r="B879" s="34"/>
      <c r="I879" s="93"/>
      <c r="J879" s="93"/>
      <c r="P879" s="94"/>
      <c r="Q879" s="94"/>
      <c r="R879" s="94"/>
    </row>
    <row r="880" spans="1:18" ht="12.75">
      <c r="A880" s="34"/>
      <c r="B880" s="34"/>
      <c r="I880" s="93"/>
      <c r="J880" s="93"/>
      <c r="P880" s="94"/>
      <c r="Q880" s="94"/>
      <c r="R880" s="94"/>
    </row>
    <row r="881" spans="1:18" ht="12.75">
      <c r="A881" s="34"/>
      <c r="B881" s="34"/>
      <c r="I881" s="93"/>
      <c r="J881" s="93"/>
      <c r="P881" s="94"/>
      <c r="Q881" s="94"/>
      <c r="R881" s="94"/>
    </row>
    <row r="882" spans="1:18" ht="12.75">
      <c r="A882" s="34"/>
      <c r="B882" s="34"/>
      <c r="I882" s="93"/>
      <c r="J882" s="93"/>
      <c r="P882" s="94"/>
      <c r="Q882" s="94"/>
      <c r="R882" s="94"/>
    </row>
    <row r="883" spans="1:18" ht="12.75">
      <c r="A883" s="34"/>
      <c r="B883" s="34"/>
      <c r="I883" s="93"/>
      <c r="J883" s="93"/>
      <c r="P883" s="94"/>
      <c r="Q883" s="94"/>
      <c r="R883" s="94"/>
    </row>
    <row r="884" spans="1:18" ht="12.75">
      <c r="A884" s="34"/>
      <c r="B884" s="34"/>
      <c r="I884" s="93"/>
      <c r="J884" s="93"/>
      <c r="P884" s="94"/>
      <c r="Q884" s="94"/>
      <c r="R884" s="94"/>
    </row>
    <row r="885" spans="1:18" ht="12.75">
      <c r="A885" s="34"/>
      <c r="B885" s="34"/>
      <c r="I885" s="93"/>
      <c r="J885" s="93"/>
      <c r="P885" s="94"/>
      <c r="Q885" s="94"/>
      <c r="R885" s="94"/>
    </row>
    <row r="886" spans="1:18" ht="12.75">
      <c r="A886" s="34"/>
      <c r="B886" s="34"/>
      <c r="I886" s="93"/>
      <c r="J886" s="93"/>
      <c r="P886" s="94"/>
      <c r="Q886" s="94"/>
      <c r="R886" s="94"/>
    </row>
    <row r="887" spans="1:18" ht="12.75">
      <c r="A887" s="34"/>
      <c r="B887" s="34"/>
      <c r="I887" s="93"/>
      <c r="J887" s="93"/>
      <c r="P887" s="94"/>
      <c r="Q887" s="94"/>
      <c r="R887" s="94"/>
    </row>
    <row r="888" spans="1:18" ht="12.75">
      <c r="A888" s="34"/>
      <c r="B888" s="34"/>
      <c r="I888" s="93"/>
      <c r="J888" s="93"/>
      <c r="P888" s="94"/>
      <c r="Q888" s="94"/>
      <c r="R888" s="94"/>
    </row>
    <row r="889" spans="1:18" ht="12.75">
      <c r="A889" s="34"/>
      <c r="B889" s="34"/>
      <c r="I889" s="93"/>
      <c r="J889" s="93"/>
      <c r="P889" s="94"/>
      <c r="Q889" s="94"/>
      <c r="R889" s="94"/>
    </row>
    <row r="890" spans="1:18" ht="12.75">
      <c r="A890" s="34"/>
      <c r="B890" s="34"/>
      <c r="I890" s="93"/>
      <c r="J890" s="93"/>
      <c r="P890" s="94"/>
      <c r="Q890" s="94"/>
      <c r="R890" s="94"/>
    </row>
    <row r="891" spans="1:18" ht="12.75">
      <c r="A891" s="34"/>
      <c r="B891" s="34"/>
      <c r="I891" s="93"/>
      <c r="J891" s="93"/>
      <c r="P891" s="94"/>
      <c r="Q891" s="94"/>
      <c r="R891" s="94"/>
    </row>
    <row r="892" spans="1:18" ht="12.75">
      <c r="A892" s="34"/>
      <c r="B892" s="34"/>
      <c r="I892" s="93"/>
      <c r="J892" s="93"/>
      <c r="P892" s="94"/>
      <c r="Q892" s="94"/>
      <c r="R892" s="94"/>
    </row>
    <row r="893" spans="1:18" ht="12.75">
      <c r="A893" s="34"/>
      <c r="B893" s="34"/>
      <c r="I893" s="93"/>
      <c r="J893" s="93"/>
      <c r="P893" s="94"/>
      <c r="Q893" s="94"/>
      <c r="R893" s="94"/>
    </row>
    <row r="894" spans="1:18" ht="12.75">
      <c r="A894" s="34"/>
      <c r="B894" s="34"/>
      <c r="I894" s="93"/>
      <c r="J894" s="93"/>
      <c r="P894" s="94"/>
      <c r="Q894" s="94"/>
      <c r="R894" s="94"/>
    </row>
    <row r="895" spans="1:17" ht="12.75">
      <c r="A895" s="34"/>
      <c r="B895" s="34"/>
      <c r="I895" s="93"/>
      <c r="J895" s="93"/>
      <c r="P895" s="94"/>
      <c r="Q895" s="94"/>
    </row>
    <row r="896" spans="1:17" ht="12.75">
      <c r="A896" s="34"/>
      <c r="B896" s="34"/>
      <c r="I896" s="93"/>
      <c r="J896" s="93"/>
      <c r="P896" s="94"/>
      <c r="Q896" s="94"/>
    </row>
    <row r="897" spans="1:17" ht="12.75">
      <c r="A897" s="34"/>
      <c r="B897" s="34"/>
      <c r="I897" s="93"/>
      <c r="J897" s="93"/>
      <c r="P897" s="94"/>
      <c r="Q897" s="94"/>
    </row>
    <row r="898" spans="1:17" ht="12.75">
      <c r="A898" s="34"/>
      <c r="B898" s="34"/>
      <c r="I898" s="93"/>
      <c r="J898" s="93"/>
      <c r="P898" s="94"/>
      <c r="Q898" s="94"/>
    </row>
    <row r="899" spans="1:17" ht="12.75">
      <c r="A899" s="34"/>
      <c r="B899" s="34"/>
      <c r="I899" s="93"/>
      <c r="J899" s="93"/>
      <c r="P899" s="94"/>
      <c r="Q899" s="94"/>
    </row>
    <row r="900" spans="1:17" ht="12.75">
      <c r="A900" s="34"/>
      <c r="B900" s="34"/>
      <c r="I900" s="93"/>
      <c r="J900" s="93"/>
      <c r="P900" s="94"/>
      <c r="Q900" s="94"/>
    </row>
    <row r="901" spans="1:17" ht="12.75">
      <c r="A901" s="34"/>
      <c r="B901" s="34"/>
      <c r="I901" s="93"/>
      <c r="J901" s="93"/>
      <c r="P901" s="94"/>
      <c r="Q901" s="94"/>
    </row>
    <row r="902" spans="1:17" ht="12.75">
      <c r="A902" s="34"/>
      <c r="B902" s="34"/>
      <c r="I902" s="93"/>
      <c r="J902" s="93"/>
      <c r="P902" s="94"/>
      <c r="Q902" s="94"/>
    </row>
    <row r="903" spans="1:17" ht="12.75">
      <c r="A903" s="34"/>
      <c r="B903" s="34"/>
      <c r="I903" s="93"/>
      <c r="J903" s="93"/>
      <c r="P903" s="94"/>
      <c r="Q903" s="94"/>
    </row>
    <row r="904" spans="1:17" ht="12.75">
      <c r="A904" s="34"/>
      <c r="B904" s="34"/>
      <c r="I904" s="93"/>
      <c r="J904" s="93"/>
      <c r="P904" s="94"/>
      <c r="Q904" s="94"/>
    </row>
    <row r="905" spans="1:17" ht="12.75">
      <c r="A905" s="34"/>
      <c r="B905" s="34"/>
      <c r="I905" s="93"/>
      <c r="J905" s="93"/>
      <c r="P905" s="94"/>
      <c r="Q905" s="94"/>
    </row>
    <row r="906" spans="1:17" ht="12.75">
      <c r="A906" s="34"/>
      <c r="B906" s="34"/>
      <c r="I906" s="93"/>
      <c r="J906" s="93"/>
      <c r="P906" s="94"/>
      <c r="Q906" s="94"/>
    </row>
    <row r="907" spans="1:17" ht="12.75">
      <c r="A907" s="34"/>
      <c r="B907" s="34"/>
      <c r="I907" s="93"/>
      <c r="J907" s="93"/>
      <c r="P907" s="94"/>
      <c r="Q907" s="94"/>
    </row>
    <row r="908" spans="1:17" ht="12.75">
      <c r="A908" s="34"/>
      <c r="B908" s="34"/>
      <c r="I908" s="93"/>
      <c r="J908" s="93"/>
      <c r="P908" s="94"/>
      <c r="Q908" s="94"/>
    </row>
    <row r="909" spans="1:17" ht="12.75">
      <c r="A909" s="34"/>
      <c r="B909" s="34"/>
      <c r="I909" s="93"/>
      <c r="J909" s="93"/>
      <c r="P909" s="94"/>
      <c r="Q909" s="94"/>
    </row>
    <row r="910" spans="1:17" ht="12.75">
      <c r="A910" s="34"/>
      <c r="B910" s="34"/>
      <c r="I910" s="93"/>
      <c r="J910" s="93"/>
      <c r="P910" s="94"/>
      <c r="Q910" s="94"/>
    </row>
    <row r="911" spans="1:17" ht="12.75">
      <c r="A911" s="34"/>
      <c r="B911" s="34"/>
      <c r="I911" s="93"/>
      <c r="J911" s="93"/>
      <c r="P911" s="94"/>
      <c r="Q911" s="94"/>
    </row>
    <row r="912" spans="1:17" ht="12.75">
      <c r="A912" s="34"/>
      <c r="B912" s="34"/>
      <c r="I912" s="93"/>
      <c r="J912" s="93"/>
      <c r="P912" s="94"/>
      <c r="Q912" s="94"/>
    </row>
    <row r="913" spans="1:17" ht="12.75">
      <c r="A913" s="34"/>
      <c r="B913" s="34"/>
      <c r="I913" s="93"/>
      <c r="J913" s="93"/>
      <c r="P913" s="94"/>
      <c r="Q913" s="94"/>
    </row>
    <row r="914" spans="1:17" ht="12.75">
      <c r="A914" s="34"/>
      <c r="B914" s="34"/>
      <c r="I914" s="93"/>
      <c r="J914" s="93"/>
      <c r="P914" s="94"/>
      <c r="Q914" s="94"/>
    </row>
    <row r="915" spans="1:17" ht="12.75">
      <c r="A915" s="34"/>
      <c r="B915" s="34"/>
      <c r="I915" s="93"/>
      <c r="J915" s="93"/>
      <c r="P915" s="94"/>
      <c r="Q915" s="94"/>
    </row>
    <row r="916" spans="1:17" ht="12.75">
      <c r="A916" s="34"/>
      <c r="B916" s="34"/>
      <c r="I916" s="93"/>
      <c r="J916" s="93"/>
      <c r="P916" s="94"/>
      <c r="Q916" s="94"/>
    </row>
    <row r="917" spans="1:17" ht="12.75">
      <c r="A917" s="34"/>
      <c r="B917" s="34"/>
      <c r="I917" s="93"/>
      <c r="J917" s="93"/>
      <c r="P917" s="94"/>
      <c r="Q917" s="94"/>
    </row>
    <row r="918" spans="1:17" ht="12.75">
      <c r="A918" s="34"/>
      <c r="B918" s="34"/>
      <c r="I918" s="93"/>
      <c r="J918" s="93"/>
      <c r="P918" s="94"/>
      <c r="Q918" s="94"/>
    </row>
    <row r="919" spans="1:17" ht="12.75">
      <c r="A919" s="34"/>
      <c r="B919" s="34"/>
      <c r="I919" s="93"/>
      <c r="J919" s="93"/>
      <c r="P919" s="94"/>
      <c r="Q919" s="94"/>
    </row>
    <row r="920" spans="1:17" ht="12.75">
      <c r="A920" s="34"/>
      <c r="B920" s="34"/>
      <c r="I920" s="93"/>
      <c r="J920" s="93"/>
      <c r="P920" s="94"/>
      <c r="Q920" s="94"/>
    </row>
    <row r="921" spans="1:17" ht="12.75">
      <c r="A921" s="34"/>
      <c r="B921" s="34"/>
      <c r="I921" s="93"/>
      <c r="J921" s="93"/>
      <c r="P921" s="94"/>
      <c r="Q921" s="94"/>
    </row>
    <row r="922" spans="1:17" ht="12.75">
      <c r="A922" s="34"/>
      <c r="B922" s="34"/>
      <c r="I922" s="93"/>
      <c r="J922" s="93"/>
      <c r="P922" s="94"/>
      <c r="Q922" s="94"/>
    </row>
    <row r="923" spans="1:17" ht="12.75">
      <c r="A923" s="34"/>
      <c r="B923" s="34"/>
      <c r="I923" s="93"/>
      <c r="J923" s="93"/>
      <c r="P923" s="94"/>
      <c r="Q923" s="94"/>
    </row>
    <row r="924" spans="1:17" ht="12.75">
      <c r="A924" s="34"/>
      <c r="B924" s="34"/>
      <c r="I924" s="93"/>
      <c r="J924" s="93"/>
      <c r="P924" s="94"/>
      <c r="Q924" s="94"/>
    </row>
    <row r="925" spans="1:17" ht="12.75">
      <c r="A925" s="34"/>
      <c r="B925" s="34"/>
      <c r="I925" s="93"/>
      <c r="J925" s="93"/>
      <c r="P925" s="94"/>
      <c r="Q925" s="94"/>
    </row>
    <row r="926" spans="1:17" ht="12.75">
      <c r="A926" s="34"/>
      <c r="B926" s="34"/>
      <c r="I926" s="93"/>
      <c r="J926" s="93"/>
      <c r="P926" s="94"/>
      <c r="Q926" s="94"/>
    </row>
    <row r="927" spans="1:17" ht="12.75">
      <c r="A927" s="34"/>
      <c r="B927" s="34"/>
      <c r="I927" s="93"/>
      <c r="J927" s="93"/>
      <c r="P927" s="94"/>
      <c r="Q927" s="94"/>
    </row>
    <row r="928" spans="1:17" ht="12.75">
      <c r="A928" s="34"/>
      <c r="B928" s="34"/>
      <c r="I928" s="93"/>
      <c r="J928" s="93"/>
      <c r="P928" s="94"/>
      <c r="Q928" s="94"/>
    </row>
    <row r="929" spans="1:17" ht="12.75">
      <c r="A929" s="34"/>
      <c r="B929" s="34"/>
      <c r="I929" s="93"/>
      <c r="J929" s="93"/>
      <c r="P929" s="94"/>
      <c r="Q929" s="94"/>
    </row>
    <row r="930" spans="1:17" ht="12.75">
      <c r="A930" s="34"/>
      <c r="B930" s="34"/>
      <c r="I930" s="93"/>
      <c r="J930" s="93"/>
      <c r="P930" s="94"/>
      <c r="Q930" s="94"/>
    </row>
    <row r="931" spans="1:17" ht="12.75">
      <c r="A931" s="34"/>
      <c r="B931" s="34"/>
      <c r="I931" s="93"/>
      <c r="J931" s="93"/>
      <c r="P931" s="94"/>
      <c r="Q931" s="94"/>
    </row>
    <row r="932" spans="1:17" ht="12.75">
      <c r="A932" s="34"/>
      <c r="B932" s="34"/>
      <c r="I932" s="93"/>
      <c r="J932" s="93"/>
      <c r="P932" s="94"/>
      <c r="Q932" s="94"/>
    </row>
    <row r="933" spans="1:17" ht="12.75">
      <c r="A933" s="34"/>
      <c r="B933" s="34"/>
      <c r="I933" s="93"/>
      <c r="J933" s="93"/>
      <c r="P933" s="94"/>
      <c r="Q933" s="94"/>
    </row>
    <row r="934" spans="1:17" ht="12.75">
      <c r="A934" s="34"/>
      <c r="B934" s="34"/>
      <c r="I934" s="93"/>
      <c r="J934" s="93"/>
      <c r="P934" s="94"/>
      <c r="Q934" s="94"/>
    </row>
    <row r="935" spans="1:17" ht="12.75">
      <c r="A935" s="34"/>
      <c r="B935" s="34"/>
      <c r="I935" s="93"/>
      <c r="J935" s="93"/>
      <c r="P935" s="94"/>
      <c r="Q935" s="94"/>
    </row>
    <row r="936" spans="1:17" ht="12.75">
      <c r="A936" s="34"/>
      <c r="B936" s="34"/>
      <c r="I936" s="93"/>
      <c r="J936" s="93"/>
      <c r="P936" s="94"/>
      <c r="Q936" s="94"/>
    </row>
    <row r="937" spans="1:17" ht="12.75">
      <c r="A937" s="34"/>
      <c r="B937" s="34"/>
      <c r="I937" s="93"/>
      <c r="J937" s="93"/>
      <c r="P937" s="94"/>
      <c r="Q937" s="94"/>
    </row>
    <row r="938" spans="1:17" ht="12.75">
      <c r="A938" s="34"/>
      <c r="B938" s="34"/>
      <c r="I938" s="93"/>
      <c r="J938" s="93"/>
      <c r="P938" s="94"/>
      <c r="Q938" s="94"/>
    </row>
    <row r="939" spans="1:17" ht="12.75">
      <c r="A939" s="34"/>
      <c r="B939" s="34"/>
      <c r="I939" s="93"/>
      <c r="J939" s="93"/>
      <c r="P939" s="94"/>
      <c r="Q939" s="94"/>
    </row>
    <row r="940" spans="1:17" ht="12.75">
      <c r="A940" s="34"/>
      <c r="B940" s="34"/>
      <c r="I940" s="93"/>
      <c r="J940" s="93"/>
      <c r="P940" s="94"/>
      <c r="Q940" s="94"/>
    </row>
    <row r="941" spans="1:17" ht="12.75">
      <c r="A941" s="34"/>
      <c r="B941" s="34"/>
      <c r="I941" s="93"/>
      <c r="J941" s="93"/>
      <c r="P941" s="94"/>
      <c r="Q941" s="94"/>
    </row>
    <row r="942" spans="1:17" ht="12.75">
      <c r="A942" s="34"/>
      <c r="B942" s="34"/>
      <c r="I942" s="93"/>
      <c r="J942" s="93"/>
      <c r="P942" s="94"/>
      <c r="Q942" s="94"/>
    </row>
    <row r="943" spans="1:17" ht="12.75">
      <c r="A943" s="34"/>
      <c r="B943" s="34"/>
      <c r="I943" s="93"/>
      <c r="J943" s="93"/>
      <c r="P943" s="94"/>
      <c r="Q943" s="94"/>
    </row>
    <row r="944" spans="1:17" ht="12.75">
      <c r="A944" s="34"/>
      <c r="B944" s="34"/>
      <c r="I944" s="93"/>
      <c r="J944" s="93"/>
      <c r="P944" s="94"/>
      <c r="Q944" s="94"/>
    </row>
    <row r="945" spans="1:17" ht="12.75">
      <c r="A945" s="34"/>
      <c r="B945" s="34"/>
      <c r="I945" s="93"/>
      <c r="J945" s="93"/>
      <c r="P945" s="94"/>
      <c r="Q945" s="94"/>
    </row>
    <row r="946" spans="1:17" ht="12.75">
      <c r="A946" s="34"/>
      <c r="B946" s="34"/>
      <c r="I946" s="93"/>
      <c r="J946" s="93"/>
      <c r="P946" s="94"/>
      <c r="Q946" s="94"/>
    </row>
    <row r="947" spans="1:17" ht="12.75">
      <c r="A947" s="34"/>
      <c r="B947" s="34"/>
      <c r="I947" s="93"/>
      <c r="J947" s="93"/>
      <c r="P947" s="94"/>
      <c r="Q947" s="94"/>
    </row>
    <row r="948" spans="1:17" ht="12.75">
      <c r="A948" s="34"/>
      <c r="B948" s="34"/>
      <c r="I948" s="93"/>
      <c r="J948" s="93"/>
      <c r="P948" s="94"/>
      <c r="Q948" s="94"/>
    </row>
    <row r="949" spans="1:17" ht="12.75">
      <c r="A949" s="34"/>
      <c r="B949" s="34"/>
      <c r="I949" s="93"/>
      <c r="J949" s="93"/>
      <c r="P949" s="94"/>
      <c r="Q949" s="94"/>
    </row>
    <row r="950" spans="1:17" ht="12.75">
      <c r="A950" s="34"/>
      <c r="B950" s="34"/>
      <c r="I950" s="93"/>
      <c r="J950" s="93"/>
      <c r="P950" s="94"/>
      <c r="Q950" s="94"/>
    </row>
    <row r="951" spans="1:17" ht="12.75">
      <c r="A951" s="34"/>
      <c r="B951" s="34"/>
      <c r="I951" s="93"/>
      <c r="J951" s="93"/>
      <c r="P951" s="94"/>
      <c r="Q951" s="94"/>
    </row>
    <row r="952" spans="1:17" ht="12.75">
      <c r="A952" s="34"/>
      <c r="B952" s="34"/>
      <c r="I952" s="93"/>
      <c r="J952" s="93"/>
      <c r="P952" s="94"/>
      <c r="Q952" s="94"/>
    </row>
    <row r="953" spans="1:17" ht="12.75">
      <c r="A953" s="34"/>
      <c r="B953" s="34"/>
      <c r="I953" s="93"/>
      <c r="J953" s="93"/>
      <c r="P953" s="94"/>
      <c r="Q953" s="94"/>
    </row>
    <row r="954" spans="1:17" ht="12.75">
      <c r="A954" s="34"/>
      <c r="B954" s="34"/>
      <c r="I954" s="93"/>
      <c r="J954" s="93"/>
      <c r="P954" s="94"/>
      <c r="Q954" s="94"/>
    </row>
    <row r="955" spans="1:17" ht="12.75">
      <c r="A955" s="34"/>
      <c r="B955" s="34"/>
      <c r="I955" s="93"/>
      <c r="J955" s="93"/>
      <c r="P955" s="94"/>
      <c r="Q955" s="94"/>
    </row>
    <row r="956" spans="1:17" ht="12.75">
      <c r="A956" s="34"/>
      <c r="B956" s="34"/>
      <c r="I956" s="93"/>
      <c r="J956" s="93"/>
      <c r="P956" s="94"/>
      <c r="Q956" s="94"/>
    </row>
    <row r="957" spans="1:17" ht="12.75">
      <c r="A957" s="34"/>
      <c r="B957" s="34"/>
      <c r="I957" s="93"/>
      <c r="J957" s="93"/>
      <c r="P957" s="94"/>
      <c r="Q957" s="94"/>
    </row>
    <row r="958" spans="1:17" ht="12.75">
      <c r="A958" s="34"/>
      <c r="B958" s="34"/>
      <c r="I958" s="93"/>
      <c r="J958" s="93"/>
      <c r="P958" s="94"/>
      <c r="Q958" s="94"/>
    </row>
    <row r="959" spans="1:17" ht="12.75">
      <c r="A959" s="34"/>
      <c r="B959" s="34"/>
      <c r="I959" s="93"/>
      <c r="J959" s="93"/>
      <c r="P959" s="94"/>
      <c r="Q959" s="94"/>
    </row>
    <row r="960" spans="1:17" ht="12.75">
      <c r="A960" s="34"/>
      <c r="B960" s="34"/>
      <c r="I960" s="93"/>
      <c r="J960" s="93"/>
      <c r="P960" s="94"/>
      <c r="Q960" s="94"/>
    </row>
    <row r="961" spans="1:17" ht="12.75">
      <c r="A961" s="34"/>
      <c r="B961" s="34"/>
      <c r="I961" s="93"/>
      <c r="J961" s="93"/>
      <c r="P961" s="94"/>
      <c r="Q961" s="94"/>
    </row>
    <row r="962" spans="1:17" ht="12.75">
      <c r="A962" s="34"/>
      <c r="B962" s="34"/>
      <c r="I962" s="93"/>
      <c r="J962" s="93"/>
      <c r="P962" s="94"/>
      <c r="Q962" s="94"/>
    </row>
    <row r="963" spans="1:17" ht="12.75">
      <c r="A963" s="34"/>
      <c r="B963" s="34"/>
      <c r="I963" s="93"/>
      <c r="J963" s="93"/>
      <c r="P963" s="94"/>
      <c r="Q963" s="94"/>
    </row>
    <row r="964" spans="1:17" ht="12.75">
      <c r="A964" s="34"/>
      <c r="B964" s="34"/>
      <c r="I964" s="93"/>
      <c r="J964" s="93"/>
      <c r="P964" s="94"/>
      <c r="Q964" s="94"/>
    </row>
    <row r="965" spans="1:17" ht="12.75">
      <c r="A965" s="34"/>
      <c r="B965" s="34"/>
      <c r="I965" s="93"/>
      <c r="J965" s="93"/>
      <c r="P965" s="94"/>
      <c r="Q965" s="94"/>
    </row>
    <row r="966" spans="1:17" ht="12.75">
      <c r="A966" s="34"/>
      <c r="B966" s="34"/>
      <c r="I966" s="93"/>
      <c r="J966" s="93"/>
      <c r="P966" s="94"/>
      <c r="Q966" s="94"/>
    </row>
    <row r="967" spans="1:17" ht="12.75">
      <c r="A967" s="34"/>
      <c r="B967" s="34"/>
      <c r="I967" s="93"/>
      <c r="J967" s="93"/>
      <c r="P967" s="94"/>
      <c r="Q967" s="94"/>
    </row>
    <row r="968" spans="1:17" ht="12.75">
      <c r="A968" s="34"/>
      <c r="B968" s="34"/>
      <c r="I968" s="93"/>
      <c r="J968" s="93"/>
      <c r="P968" s="94"/>
      <c r="Q968" s="94"/>
    </row>
    <row r="969" spans="1:17" ht="12.75">
      <c r="A969" s="34"/>
      <c r="B969" s="34"/>
      <c r="I969" s="93"/>
      <c r="J969" s="93"/>
      <c r="P969" s="94"/>
      <c r="Q969" s="94"/>
    </row>
    <row r="970" spans="1:17" ht="12.75">
      <c r="A970" s="34"/>
      <c r="B970" s="34"/>
      <c r="I970" s="93"/>
      <c r="J970" s="93"/>
      <c r="P970" s="94"/>
      <c r="Q970" s="94"/>
    </row>
    <row r="971" spans="1:17" ht="12.75">
      <c r="A971" s="34"/>
      <c r="B971" s="34"/>
      <c r="I971" s="93"/>
      <c r="J971" s="93"/>
      <c r="P971" s="94"/>
      <c r="Q971" s="94"/>
    </row>
    <row r="972" spans="1:17" ht="12.75">
      <c r="A972" s="34"/>
      <c r="B972" s="34"/>
      <c r="I972" s="93"/>
      <c r="J972" s="93"/>
      <c r="P972" s="94"/>
      <c r="Q972" s="94"/>
    </row>
    <row r="973" spans="1:17" ht="12.75">
      <c r="A973" s="34"/>
      <c r="B973" s="34"/>
      <c r="I973" s="93"/>
      <c r="J973" s="93"/>
      <c r="P973" s="94"/>
      <c r="Q973" s="94"/>
    </row>
    <row r="974" spans="1:17" ht="12.75">
      <c r="A974" s="34"/>
      <c r="B974" s="34"/>
      <c r="I974" s="93"/>
      <c r="J974" s="93"/>
      <c r="P974" s="94"/>
      <c r="Q974" s="94"/>
    </row>
    <row r="975" spans="1:17" ht="12.75">
      <c r="A975" s="34"/>
      <c r="B975" s="34"/>
      <c r="I975" s="93"/>
      <c r="J975" s="93"/>
      <c r="P975" s="94"/>
      <c r="Q975" s="94"/>
    </row>
    <row r="976" spans="1:17" ht="12.75">
      <c r="A976" s="34"/>
      <c r="B976" s="34"/>
      <c r="I976" s="93"/>
      <c r="J976" s="93"/>
      <c r="P976" s="94"/>
      <c r="Q976" s="94"/>
    </row>
    <row r="977" spans="1:17" ht="12.75">
      <c r="A977" s="34"/>
      <c r="B977" s="34"/>
      <c r="I977" s="93"/>
      <c r="J977" s="93"/>
      <c r="P977" s="94"/>
      <c r="Q977" s="94"/>
    </row>
    <row r="978" spans="1:17" ht="12.75">
      <c r="A978" s="34"/>
      <c r="B978" s="34"/>
      <c r="I978" s="93"/>
      <c r="J978" s="93"/>
      <c r="P978" s="94"/>
      <c r="Q978" s="94"/>
    </row>
    <row r="979" spans="1:17" ht="12.75">
      <c r="A979" s="34"/>
      <c r="B979" s="34"/>
      <c r="I979" s="93"/>
      <c r="J979" s="93"/>
      <c r="P979" s="94"/>
      <c r="Q979" s="94"/>
    </row>
    <row r="980" spans="1:17" ht="12.75">
      <c r="A980" s="34"/>
      <c r="B980" s="34"/>
      <c r="I980" s="93"/>
      <c r="J980" s="93"/>
      <c r="P980" s="94"/>
      <c r="Q980" s="94"/>
    </row>
    <row r="981" spans="1:17" ht="12.75">
      <c r="A981" s="34"/>
      <c r="B981" s="34"/>
      <c r="I981" s="93"/>
      <c r="J981" s="93"/>
      <c r="P981" s="94"/>
      <c r="Q981" s="94"/>
    </row>
    <row r="982" spans="1:17" ht="12.75">
      <c r="A982" s="34"/>
      <c r="B982" s="34"/>
      <c r="I982" s="93"/>
      <c r="J982" s="93"/>
      <c r="P982" s="94"/>
      <c r="Q982" s="94"/>
    </row>
    <row r="983" spans="1:17" ht="12.75">
      <c r="A983" s="34"/>
      <c r="B983" s="34"/>
      <c r="I983" s="93"/>
      <c r="J983" s="93"/>
      <c r="P983" s="94"/>
      <c r="Q983" s="94"/>
    </row>
    <row r="984" spans="1:17" ht="12.75">
      <c r="A984" s="34"/>
      <c r="B984" s="34"/>
      <c r="I984" s="93"/>
      <c r="J984" s="93"/>
      <c r="P984" s="94"/>
      <c r="Q984" s="94"/>
    </row>
    <row r="985" spans="1:17" ht="12.75">
      <c r="A985" s="34"/>
      <c r="B985" s="34"/>
      <c r="I985" s="93"/>
      <c r="J985" s="93"/>
      <c r="P985" s="94"/>
      <c r="Q985" s="94"/>
    </row>
    <row r="986" spans="1:17" ht="12.75">
      <c r="A986" s="34"/>
      <c r="B986" s="34"/>
      <c r="I986" s="93"/>
      <c r="J986" s="93"/>
      <c r="P986" s="94"/>
      <c r="Q986" s="94"/>
    </row>
    <row r="987" spans="1:17" ht="12.75">
      <c r="A987" s="34"/>
      <c r="B987" s="34"/>
      <c r="I987" s="93"/>
      <c r="J987" s="93"/>
      <c r="P987" s="94"/>
      <c r="Q987" s="94"/>
    </row>
    <row r="988" spans="1:17" ht="12.75">
      <c r="A988" s="34"/>
      <c r="B988" s="34"/>
      <c r="I988" s="93"/>
      <c r="J988" s="93"/>
      <c r="P988" s="94"/>
      <c r="Q988" s="94"/>
    </row>
    <row r="989" spans="1:17" ht="12.75">
      <c r="A989" s="34"/>
      <c r="B989" s="34"/>
      <c r="I989" s="93"/>
      <c r="J989" s="93"/>
      <c r="P989" s="94"/>
      <c r="Q989" s="94"/>
    </row>
    <row r="990" spans="1:17" ht="12.75">
      <c r="A990" s="34"/>
      <c r="B990" s="34"/>
      <c r="I990" s="93"/>
      <c r="J990" s="93"/>
      <c r="P990" s="94"/>
      <c r="Q990" s="94"/>
    </row>
    <row r="991" spans="1:17" ht="12.75">
      <c r="A991" s="34"/>
      <c r="B991" s="34"/>
      <c r="I991" s="93"/>
      <c r="J991" s="93"/>
      <c r="P991" s="94"/>
      <c r="Q991" s="94"/>
    </row>
    <row r="992" spans="1:17" ht="12.75">
      <c r="A992" s="34"/>
      <c r="B992" s="34"/>
      <c r="I992" s="93"/>
      <c r="J992" s="93"/>
      <c r="P992" s="94"/>
      <c r="Q992" s="94"/>
    </row>
    <row r="993" spans="1:17" ht="12.75">
      <c r="A993" s="34"/>
      <c r="B993" s="34"/>
      <c r="I993" s="93"/>
      <c r="J993" s="93"/>
      <c r="P993" s="94"/>
      <c r="Q993" s="94"/>
    </row>
    <row r="994" spans="1:17" ht="12.75">
      <c r="A994" s="34"/>
      <c r="B994" s="34"/>
      <c r="I994" s="93"/>
      <c r="J994" s="93"/>
      <c r="P994" s="94"/>
      <c r="Q994" s="94"/>
    </row>
    <row r="995" spans="1:17" ht="12.75">
      <c r="A995" s="34"/>
      <c r="B995" s="34"/>
      <c r="I995" s="93"/>
      <c r="J995" s="93"/>
      <c r="P995" s="94"/>
      <c r="Q995" s="94"/>
    </row>
    <row r="996" spans="1:17" ht="12.75">
      <c r="A996" s="34"/>
      <c r="B996" s="34"/>
      <c r="I996" s="93"/>
      <c r="J996" s="93"/>
      <c r="P996" s="94"/>
      <c r="Q996" s="94"/>
    </row>
    <row r="997" spans="1:17" ht="12.75">
      <c r="A997" s="34"/>
      <c r="B997" s="34"/>
      <c r="I997" s="93"/>
      <c r="J997" s="93"/>
      <c r="P997" s="94"/>
      <c r="Q997" s="94"/>
    </row>
    <row r="998" spans="1:17" ht="12.75">
      <c r="A998" s="34"/>
      <c r="B998" s="34"/>
      <c r="I998" s="93"/>
      <c r="J998" s="93"/>
      <c r="P998" s="94"/>
      <c r="Q998" s="94"/>
    </row>
    <row r="999" spans="1:17" ht="12.75">
      <c r="A999" s="34"/>
      <c r="B999" s="34"/>
      <c r="I999" s="93"/>
      <c r="J999" s="93"/>
      <c r="P999" s="94"/>
      <c r="Q999" s="94"/>
    </row>
    <row r="1000" spans="1:17" ht="12.75">
      <c r="A1000" s="34"/>
      <c r="B1000" s="34"/>
      <c r="I1000" s="93"/>
      <c r="J1000" s="93"/>
      <c r="P1000" s="94"/>
      <c r="Q1000" s="94"/>
    </row>
    <row r="1001" spans="1:17" ht="12.75">
      <c r="A1001" s="34"/>
      <c r="B1001" s="34"/>
      <c r="I1001" s="93"/>
      <c r="J1001" s="93"/>
      <c r="P1001" s="94"/>
      <c r="Q1001" s="94"/>
    </row>
    <row r="1002" spans="1:17" ht="12.75">
      <c r="A1002" s="34"/>
      <c r="B1002" s="34"/>
      <c r="I1002" s="93"/>
      <c r="J1002" s="93"/>
      <c r="P1002" s="94"/>
      <c r="Q1002" s="94"/>
    </row>
    <row r="1003" spans="1:17" ht="12.75">
      <c r="A1003" s="34"/>
      <c r="B1003" s="34"/>
      <c r="I1003" s="93"/>
      <c r="J1003" s="93"/>
      <c r="P1003" s="94"/>
      <c r="Q1003" s="94"/>
    </row>
    <row r="1004" spans="1:17" ht="12.75">
      <c r="A1004" s="34"/>
      <c r="B1004" s="34"/>
      <c r="I1004" s="93"/>
      <c r="J1004" s="93"/>
      <c r="P1004" s="94"/>
      <c r="Q1004" s="94"/>
    </row>
    <row r="1005" spans="1:17" ht="12.75">
      <c r="A1005" s="34"/>
      <c r="B1005" s="34"/>
      <c r="I1005" s="93"/>
      <c r="J1005" s="93"/>
      <c r="P1005" s="94"/>
      <c r="Q1005" s="94"/>
    </row>
    <row r="1006" spans="1:17" ht="12.75">
      <c r="A1006" s="34"/>
      <c r="B1006" s="34"/>
      <c r="I1006" s="93"/>
      <c r="J1006" s="93"/>
      <c r="P1006" s="94"/>
      <c r="Q1006" s="94"/>
    </row>
    <row r="1007" spans="1:17" ht="12.75">
      <c r="A1007" s="34"/>
      <c r="B1007" s="34"/>
      <c r="I1007" s="93"/>
      <c r="J1007" s="93"/>
      <c r="P1007" s="94"/>
      <c r="Q1007" s="94"/>
    </row>
    <row r="1008" spans="1:17" ht="12.75">
      <c r="A1008" s="34"/>
      <c r="B1008" s="34"/>
      <c r="I1008" s="93"/>
      <c r="J1008" s="93"/>
      <c r="P1008" s="94"/>
      <c r="Q1008" s="94"/>
    </row>
    <row r="1009" spans="1:17" ht="12.75">
      <c r="A1009" s="34"/>
      <c r="B1009" s="34"/>
      <c r="I1009" s="93"/>
      <c r="J1009" s="93"/>
      <c r="P1009" s="94"/>
      <c r="Q1009" s="94"/>
    </row>
    <row r="1010" spans="1:17" ht="12.75">
      <c r="A1010" s="34"/>
      <c r="B1010" s="34"/>
      <c r="I1010" s="93"/>
      <c r="J1010" s="93"/>
      <c r="P1010" s="94"/>
      <c r="Q1010" s="94"/>
    </row>
    <row r="1011" spans="1:17" ht="12.75">
      <c r="A1011" s="34"/>
      <c r="B1011" s="34"/>
      <c r="I1011" s="93"/>
      <c r="J1011" s="93"/>
      <c r="P1011" s="94"/>
      <c r="Q1011" s="94"/>
    </row>
    <row r="1012" spans="1:17" ht="12.75">
      <c r="A1012" s="34"/>
      <c r="B1012" s="34"/>
      <c r="I1012" s="93"/>
      <c r="J1012" s="93"/>
      <c r="P1012" s="94"/>
      <c r="Q1012" s="94"/>
    </row>
    <row r="1013" spans="1:17" ht="12.75">
      <c r="A1013" s="34"/>
      <c r="B1013" s="34"/>
      <c r="I1013" s="93"/>
      <c r="J1013" s="93"/>
      <c r="P1013" s="94"/>
      <c r="Q1013" s="94"/>
    </row>
    <row r="1014" spans="1:17" ht="12.75">
      <c r="A1014" s="34"/>
      <c r="B1014" s="34"/>
      <c r="I1014" s="93"/>
      <c r="J1014" s="93"/>
      <c r="P1014" s="94"/>
      <c r="Q1014" s="94"/>
    </row>
    <row r="1015" spans="1:17" ht="12.75">
      <c r="A1015" s="34"/>
      <c r="B1015" s="34"/>
      <c r="I1015" s="93"/>
      <c r="J1015" s="93"/>
      <c r="P1015" s="94"/>
      <c r="Q1015" s="94"/>
    </row>
    <row r="1016" spans="1:17" ht="12.75">
      <c r="A1016" s="34"/>
      <c r="B1016" s="34"/>
      <c r="I1016" s="93"/>
      <c r="J1016" s="93"/>
      <c r="P1016" s="94"/>
      <c r="Q1016" s="94"/>
    </row>
    <row r="1017" spans="1:17" ht="12.75">
      <c r="A1017" s="34"/>
      <c r="B1017" s="34"/>
      <c r="I1017" s="93"/>
      <c r="J1017" s="93"/>
      <c r="P1017" s="94"/>
      <c r="Q1017" s="94"/>
    </row>
    <row r="1018" spans="1:17" ht="12.75">
      <c r="A1018" s="34"/>
      <c r="B1018" s="34"/>
      <c r="I1018" s="93"/>
      <c r="J1018" s="93"/>
      <c r="P1018" s="94"/>
      <c r="Q1018" s="94"/>
    </row>
    <row r="1019" spans="1:17" ht="12.75">
      <c r="A1019" s="34"/>
      <c r="B1019" s="34"/>
      <c r="I1019" s="93"/>
      <c r="J1019" s="93"/>
      <c r="P1019" s="94"/>
      <c r="Q1019" s="94"/>
    </row>
    <row r="1020" spans="1:17" ht="12.75">
      <c r="A1020" s="34"/>
      <c r="B1020" s="34"/>
      <c r="I1020" s="93"/>
      <c r="J1020" s="93"/>
      <c r="P1020" s="94"/>
      <c r="Q1020" s="94"/>
    </row>
    <row r="1021" spans="1:17" ht="12.75">
      <c r="A1021" s="34"/>
      <c r="B1021" s="34"/>
      <c r="I1021" s="93"/>
      <c r="J1021" s="93"/>
      <c r="P1021" s="94"/>
      <c r="Q1021" s="94"/>
    </row>
    <row r="1022" spans="1:17" ht="12.75">
      <c r="A1022" s="34"/>
      <c r="B1022" s="34"/>
      <c r="I1022" s="93"/>
      <c r="J1022" s="93"/>
      <c r="P1022" s="94"/>
      <c r="Q1022" s="94"/>
    </row>
    <row r="1023" spans="1:17" ht="12.75">
      <c r="A1023" s="34"/>
      <c r="B1023" s="34"/>
      <c r="I1023" s="93"/>
      <c r="J1023" s="93"/>
      <c r="P1023" s="94"/>
      <c r="Q1023" s="94"/>
    </row>
    <row r="1024" spans="1:17" ht="12.75">
      <c r="A1024" s="34"/>
      <c r="B1024" s="34"/>
      <c r="I1024" s="93"/>
      <c r="J1024" s="93"/>
      <c r="P1024" s="94"/>
      <c r="Q1024" s="94"/>
    </row>
    <row r="1025" spans="1:17" ht="12.75">
      <c r="A1025" s="34"/>
      <c r="B1025" s="34"/>
      <c r="I1025" s="93"/>
      <c r="J1025" s="93"/>
      <c r="P1025" s="94"/>
      <c r="Q1025" s="94"/>
    </row>
    <row r="1026" spans="1:17" ht="12.75">
      <c r="A1026" s="34"/>
      <c r="B1026" s="34"/>
      <c r="I1026" s="93"/>
      <c r="J1026" s="93"/>
      <c r="P1026" s="94"/>
      <c r="Q1026" s="94"/>
    </row>
    <row r="1027" spans="1:17" ht="12.75">
      <c r="A1027" s="34"/>
      <c r="B1027" s="34"/>
      <c r="I1027" s="93"/>
      <c r="J1027" s="93"/>
      <c r="P1027" s="94"/>
      <c r="Q1027" s="94"/>
    </row>
    <row r="1028" spans="1:17" ht="12.75">
      <c r="A1028" s="34"/>
      <c r="B1028" s="34"/>
      <c r="I1028" s="93"/>
      <c r="J1028" s="93"/>
      <c r="P1028" s="94"/>
      <c r="Q1028" s="94"/>
    </row>
    <row r="1029" spans="1:17" ht="12.75">
      <c r="A1029" s="34"/>
      <c r="B1029" s="34"/>
      <c r="I1029" s="93"/>
      <c r="J1029" s="93"/>
      <c r="P1029" s="94"/>
      <c r="Q1029" s="94"/>
    </row>
    <row r="1030" spans="1:17" ht="12.75">
      <c r="A1030" s="34"/>
      <c r="B1030" s="34"/>
      <c r="I1030" s="93"/>
      <c r="J1030" s="93"/>
      <c r="P1030" s="94"/>
      <c r="Q1030" s="94"/>
    </row>
    <row r="1031" spans="1:17" ht="12.75">
      <c r="A1031" s="34"/>
      <c r="B1031" s="34"/>
      <c r="I1031" s="93"/>
      <c r="J1031" s="93"/>
      <c r="P1031" s="94"/>
      <c r="Q1031" s="94"/>
    </row>
    <row r="1032" spans="1:17" ht="12.75">
      <c r="A1032" s="34"/>
      <c r="B1032" s="34"/>
      <c r="I1032" s="93"/>
      <c r="J1032" s="93"/>
      <c r="P1032" s="94"/>
      <c r="Q1032" s="94"/>
    </row>
    <row r="1033" spans="1:17" ht="12.75">
      <c r="A1033" s="34"/>
      <c r="B1033" s="34"/>
      <c r="I1033" s="93"/>
      <c r="J1033" s="93"/>
      <c r="P1033" s="94"/>
      <c r="Q1033" s="94"/>
    </row>
    <row r="1034" spans="1:17" ht="12.75">
      <c r="A1034" s="34"/>
      <c r="B1034" s="34"/>
      <c r="I1034" s="93"/>
      <c r="J1034" s="93"/>
      <c r="P1034" s="94"/>
      <c r="Q1034" s="94"/>
    </row>
    <row r="1035" spans="1:17" ht="12.75">
      <c r="A1035" s="34"/>
      <c r="B1035" s="34"/>
      <c r="I1035" s="93"/>
      <c r="J1035" s="93"/>
      <c r="P1035" s="94"/>
      <c r="Q1035" s="94"/>
    </row>
    <row r="1036" spans="1:17" ht="12.75">
      <c r="A1036" s="34"/>
      <c r="B1036" s="34"/>
      <c r="I1036" s="93"/>
      <c r="J1036" s="93"/>
      <c r="P1036" s="94"/>
      <c r="Q1036" s="94"/>
    </row>
    <row r="1037" spans="1:17" ht="12.75">
      <c r="A1037" s="34"/>
      <c r="B1037" s="34"/>
      <c r="I1037" s="93"/>
      <c r="J1037" s="93"/>
      <c r="P1037" s="94"/>
      <c r="Q1037" s="94"/>
    </row>
    <row r="1038" spans="1:17" ht="12.75">
      <c r="A1038" s="34"/>
      <c r="B1038" s="34"/>
      <c r="I1038" s="93"/>
      <c r="J1038" s="93"/>
      <c r="P1038" s="94"/>
      <c r="Q1038" s="94"/>
    </row>
    <row r="1039" spans="1:17" ht="12.75">
      <c r="A1039" s="34"/>
      <c r="B1039" s="34"/>
      <c r="I1039" s="93"/>
      <c r="J1039" s="93"/>
      <c r="P1039" s="94"/>
      <c r="Q1039" s="94"/>
    </row>
    <row r="1040" spans="1:17" ht="12.75">
      <c r="A1040" s="34"/>
      <c r="B1040" s="34"/>
      <c r="I1040" s="93"/>
      <c r="J1040" s="93"/>
      <c r="P1040" s="94"/>
      <c r="Q1040" s="94"/>
    </row>
    <row r="1041" spans="1:17" ht="12.75">
      <c r="A1041" s="34"/>
      <c r="B1041" s="34"/>
      <c r="I1041" s="93"/>
      <c r="J1041" s="93"/>
      <c r="P1041" s="94"/>
      <c r="Q1041" s="94"/>
    </row>
    <row r="1042" spans="1:17" ht="12.75">
      <c r="A1042" s="34"/>
      <c r="B1042" s="34"/>
      <c r="I1042" s="93"/>
      <c r="J1042" s="93"/>
      <c r="P1042" s="94"/>
      <c r="Q1042" s="94"/>
    </row>
    <row r="1043" spans="1:17" ht="12.75">
      <c r="A1043" s="34"/>
      <c r="B1043" s="34"/>
      <c r="I1043" s="93"/>
      <c r="J1043" s="93"/>
      <c r="P1043" s="94"/>
      <c r="Q1043" s="94"/>
    </row>
    <row r="1044" spans="1:17" ht="12.75">
      <c r="A1044" s="34"/>
      <c r="B1044" s="34"/>
      <c r="I1044" s="93"/>
      <c r="J1044" s="93"/>
      <c r="P1044" s="94"/>
      <c r="Q1044" s="94"/>
    </row>
    <row r="1045" spans="1:17" ht="12.75">
      <c r="A1045" s="34"/>
      <c r="B1045" s="34"/>
      <c r="I1045" s="93"/>
      <c r="J1045" s="93"/>
      <c r="P1045" s="94"/>
      <c r="Q1045" s="94"/>
    </row>
    <row r="1046" spans="1:17" ht="12.75">
      <c r="A1046" s="34"/>
      <c r="B1046" s="34"/>
      <c r="I1046" s="93"/>
      <c r="J1046" s="93"/>
      <c r="P1046" s="94"/>
      <c r="Q1046" s="94"/>
    </row>
    <row r="1047" spans="1:17" ht="12.75">
      <c r="A1047" s="34"/>
      <c r="B1047" s="34"/>
      <c r="I1047" s="93"/>
      <c r="J1047" s="93"/>
      <c r="P1047" s="94"/>
      <c r="Q1047" s="94"/>
    </row>
    <row r="1048" spans="1:17" ht="12.75">
      <c r="A1048" s="34"/>
      <c r="B1048" s="34"/>
      <c r="I1048" s="93"/>
      <c r="J1048" s="93"/>
      <c r="P1048" s="94"/>
      <c r="Q1048" s="94"/>
    </row>
    <row r="1049" spans="1:17" ht="12.75">
      <c r="A1049" s="34"/>
      <c r="B1049" s="34"/>
      <c r="I1049" s="93"/>
      <c r="J1049" s="93"/>
      <c r="P1049" s="94"/>
      <c r="Q1049" s="94"/>
    </row>
    <row r="1050" spans="1:17" ht="12.75">
      <c r="A1050" s="34"/>
      <c r="B1050" s="34"/>
      <c r="I1050" s="93"/>
      <c r="J1050" s="93"/>
      <c r="P1050" s="94"/>
      <c r="Q1050" s="94"/>
    </row>
    <row r="1051" spans="1:17" ht="12.75">
      <c r="A1051" s="34"/>
      <c r="B1051" s="34"/>
      <c r="I1051" s="93"/>
      <c r="J1051" s="93"/>
      <c r="P1051" s="94"/>
      <c r="Q1051" s="94"/>
    </row>
    <row r="1052" spans="1:17" ht="12.75">
      <c r="A1052" s="34"/>
      <c r="B1052" s="34"/>
      <c r="I1052" s="93"/>
      <c r="J1052" s="93"/>
      <c r="P1052" s="94"/>
      <c r="Q1052" s="94"/>
    </row>
    <row r="1053" spans="1:17" ht="12.75">
      <c r="A1053" s="34"/>
      <c r="B1053" s="34"/>
      <c r="I1053" s="93"/>
      <c r="J1053" s="93"/>
      <c r="P1053" s="94"/>
      <c r="Q1053" s="94"/>
    </row>
    <row r="1054" spans="1:17" ht="12.75">
      <c r="A1054" s="34"/>
      <c r="B1054" s="34"/>
      <c r="I1054" s="93"/>
      <c r="J1054" s="93"/>
      <c r="P1054" s="94"/>
      <c r="Q1054" s="94"/>
    </row>
    <row r="1055" spans="1:17" ht="12.75">
      <c r="A1055" s="34"/>
      <c r="B1055" s="34"/>
      <c r="I1055" s="93"/>
      <c r="J1055" s="93"/>
      <c r="P1055" s="94"/>
      <c r="Q1055" s="94"/>
    </row>
    <row r="1056" spans="1:17" ht="12.75">
      <c r="A1056" s="34"/>
      <c r="B1056" s="34"/>
      <c r="I1056" s="93"/>
      <c r="J1056" s="93"/>
      <c r="P1056" s="94"/>
      <c r="Q1056" s="94"/>
    </row>
    <row r="1057" spans="1:17" ht="12.75">
      <c r="A1057" s="34"/>
      <c r="B1057" s="34"/>
      <c r="I1057" s="93"/>
      <c r="J1057" s="93"/>
      <c r="P1057" s="94"/>
      <c r="Q1057" s="94"/>
    </row>
    <row r="1058" spans="1:17" ht="12.75">
      <c r="A1058" s="34"/>
      <c r="B1058" s="34"/>
      <c r="I1058" s="93"/>
      <c r="J1058" s="93"/>
      <c r="P1058" s="94"/>
      <c r="Q1058" s="94"/>
    </row>
    <row r="1059" spans="1:17" ht="12.75">
      <c r="A1059" s="34"/>
      <c r="B1059" s="34"/>
      <c r="I1059" s="93"/>
      <c r="J1059" s="93"/>
      <c r="P1059" s="94"/>
      <c r="Q1059" s="94"/>
    </row>
    <row r="1060" spans="1:17" ht="12.75">
      <c r="A1060" s="34"/>
      <c r="B1060" s="34"/>
      <c r="I1060" s="93"/>
      <c r="J1060" s="93"/>
      <c r="P1060" s="94"/>
      <c r="Q1060" s="94"/>
    </row>
    <row r="1061" spans="1:17" ht="12.75">
      <c r="A1061" s="34"/>
      <c r="B1061" s="34"/>
      <c r="I1061" s="93"/>
      <c r="J1061" s="93"/>
      <c r="P1061" s="94"/>
      <c r="Q1061" s="94"/>
    </row>
    <row r="1062" spans="1:17" ht="12.75">
      <c r="A1062" s="34"/>
      <c r="B1062" s="34"/>
      <c r="I1062" s="93"/>
      <c r="J1062" s="93"/>
      <c r="P1062" s="94"/>
      <c r="Q1062" s="94"/>
    </row>
    <row r="1063" spans="1:17" ht="12.75">
      <c r="A1063" s="34"/>
      <c r="B1063" s="34"/>
      <c r="I1063" s="93"/>
      <c r="J1063" s="93"/>
      <c r="P1063" s="94"/>
      <c r="Q1063" s="94"/>
    </row>
    <row r="1064" spans="1:17" ht="12.75">
      <c r="A1064" s="34"/>
      <c r="B1064" s="34"/>
      <c r="I1064" s="93"/>
      <c r="J1064" s="93"/>
      <c r="P1064" s="94"/>
      <c r="Q1064" s="94"/>
    </row>
    <row r="1065" spans="1:17" ht="12.75">
      <c r="A1065" s="34"/>
      <c r="B1065" s="34"/>
      <c r="I1065" s="93"/>
      <c r="J1065" s="93"/>
      <c r="P1065" s="94"/>
      <c r="Q1065" s="94"/>
    </row>
    <row r="1066" spans="1:17" ht="12.75">
      <c r="A1066" s="34"/>
      <c r="B1066" s="34"/>
      <c r="I1066" s="93"/>
      <c r="J1066" s="93"/>
      <c r="P1066" s="94"/>
      <c r="Q1066" s="94"/>
    </row>
    <row r="1067" spans="1:17" ht="12.75">
      <c r="A1067" s="34"/>
      <c r="B1067" s="34"/>
      <c r="I1067" s="93"/>
      <c r="J1067" s="93"/>
      <c r="P1067" s="94"/>
      <c r="Q1067" s="94"/>
    </row>
    <row r="1068" spans="1:17" ht="12.75">
      <c r="A1068" s="34"/>
      <c r="B1068" s="34"/>
      <c r="I1068" s="93"/>
      <c r="J1068" s="93"/>
      <c r="P1068" s="94"/>
      <c r="Q1068" s="94"/>
    </row>
    <row r="1069" spans="1:17" ht="12.75">
      <c r="A1069" s="34"/>
      <c r="B1069" s="34"/>
      <c r="I1069" s="93"/>
      <c r="J1069" s="93"/>
      <c r="P1069" s="94"/>
      <c r="Q1069" s="94"/>
    </row>
    <row r="1070" spans="1:17" ht="12.75">
      <c r="A1070" s="34"/>
      <c r="B1070" s="34"/>
      <c r="I1070" s="93"/>
      <c r="J1070" s="93"/>
      <c r="P1070" s="94"/>
      <c r="Q1070" s="94"/>
    </row>
    <row r="1071" spans="1:17" ht="12.75">
      <c r="A1071" s="34"/>
      <c r="B1071" s="34"/>
      <c r="I1071" s="93"/>
      <c r="J1071" s="93"/>
      <c r="P1071" s="94"/>
      <c r="Q1071" s="94"/>
    </row>
    <row r="1072" spans="1:17" ht="12.75">
      <c r="A1072" s="34"/>
      <c r="B1072" s="34"/>
      <c r="I1072" s="93"/>
      <c r="J1072" s="93"/>
      <c r="P1072" s="94"/>
      <c r="Q1072" s="94"/>
    </row>
    <row r="1073" spans="1:17" ht="12.75">
      <c r="A1073" s="34"/>
      <c r="B1073" s="34"/>
      <c r="I1073" s="93"/>
      <c r="J1073" s="93"/>
      <c r="P1073" s="94"/>
      <c r="Q1073" s="94"/>
    </row>
    <row r="1074" spans="1:17" ht="12.75">
      <c r="A1074" s="34"/>
      <c r="B1074" s="34"/>
      <c r="I1074" s="93"/>
      <c r="J1074" s="93"/>
      <c r="P1074" s="94"/>
      <c r="Q1074" s="94"/>
    </row>
    <row r="1075" spans="1:17" ht="12.75">
      <c r="A1075" s="34"/>
      <c r="B1075" s="34"/>
      <c r="I1075" s="93"/>
      <c r="J1075" s="93"/>
      <c r="P1075" s="94"/>
      <c r="Q1075" s="94"/>
    </row>
    <row r="1076" spans="1:17" ht="12.75">
      <c r="A1076" s="34"/>
      <c r="B1076" s="34"/>
      <c r="I1076" s="93"/>
      <c r="J1076" s="93"/>
      <c r="P1076" s="94"/>
      <c r="Q1076" s="94"/>
    </row>
    <row r="1077" spans="1:17" ht="12.75">
      <c r="A1077" s="34"/>
      <c r="B1077" s="34"/>
      <c r="I1077" s="93"/>
      <c r="J1077" s="93"/>
      <c r="P1077" s="94"/>
      <c r="Q1077" s="94"/>
    </row>
    <row r="1078" spans="1:17" ht="12.75">
      <c r="A1078" s="34"/>
      <c r="B1078" s="34"/>
      <c r="I1078" s="93"/>
      <c r="J1078" s="93"/>
      <c r="P1078" s="94"/>
      <c r="Q1078" s="94"/>
    </row>
    <row r="1079" spans="1:17" ht="12.75">
      <c r="A1079" s="34"/>
      <c r="B1079" s="34"/>
      <c r="I1079" s="93"/>
      <c r="J1079" s="93"/>
      <c r="P1079" s="94"/>
      <c r="Q1079" s="94"/>
    </row>
    <row r="1080" spans="1:17" ht="12.75">
      <c r="A1080" s="34"/>
      <c r="B1080" s="34"/>
      <c r="I1080" s="93"/>
      <c r="J1080" s="93"/>
      <c r="P1080" s="94"/>
      <c r="Q1080" s="94"/>
    </row>
    <row r="1081" spans="1:17" ht="12.75">
      <c r="A1081" s="34"/>
      <c r="B1081" s="34"/>
      <c r="I1081" s="93"/>
      <c r="J1081" s="93"/>
      <c r="P1081" s="94"/>
      <c r="Q1081" s="94"/>
    </row>
    <row r="1082" spans="1:17" ht="12.75">
      <c r="A1082" s="34"/>
      <c r="B1082" s="34"/>
      <c r="I1082" s="93"/>
      <c r="J1082" s="93"/>
      <c r="P1082" s="94"/>
      <c r="Q1082" s="94"/>
    </row>
    <row r="1083" spans="1:17" ht="12.75">
      <c r="A1083" s="34"/>
      <c r="B1083" s="34"/>
      <c r="I1083" s="93"/>
      <c r="J1083" s="93"/>
      <c r="P1083" s="94"/>
      <c r="Q1083" s="94"/>
    </row>
    <row r="1084" spans="1:17" ht="12.75">
      <c r="A1084" s="34"/>
      <c r="B1084" s="34"/>
      <c r="I1084" s="93"/>
      <c r="J1084" s="93"/>
      <c r="P1084" s="94"/>
      <c r="Q1084" s="94"/>
    </row>
    <row r="1085" spans="1:17" ht="12.75">
      <c r="A1085" s="34"/>
      <c r="B1085" s="34"/>
      <c r="I1085" s="93"/>
      <c r="J1085" s="93"/>
      <c r="P1085" s="94"/>
      <c r="Q1085" s="94"/>
    </row>
    <row r="1086" spans="1:17" ht="12.75">
      <c r="A1086" s="34"/>
      <c r="B1086" s="34"/>
      <c r="I1086" s="93"/>
      <c r="J1086" s="93"/>
      <c r="P1086" s="94"/>
      <c r="Q1086" s="94"/>
    </row>
    <row r="1087" spans="1:17" ht="12.75">
      <c r="A1087" s="34"/>
      <c r="B1087" s="34"/>
      <c r="I1087" s="93"/>
      <c r="J1087" s="93"/>
      <c r="P1087" s="94"/>
      <c r="Q1087" s="94"/>
    </row>
    <row r="1088" spans="1:17" ht="12.75">
      <c r="A1088" s="34"/>
      <c r="B1088" s="34"/>
      <c r="I1088" s="93"/>
      <c r="J1088" s="93"/>
      <c r="P1088" s="94"/>
      <c r="Q1088" s="94"/>
    </row>
    <row r="1089" spans="1:17" ht="12.75">
      <c r="A1089" s="34"/>
      <c r="B1089" s="34"/>
      <c r="I1089" s="93"/>
      <c r="J1089" s="93"/>
      <c r="P1089" s="94"/>
      <c r="Q1089" s="94"/>
    </row>
    <row r="1090" spans="1:17" ht="12.75">
      <c r="A1090" s="34"/>
      <c r="B1090" s="34"/>
      <c r="I1090" s="93"/>
      <c r="J1090" s="93"/>
      <c r="P1090" s="94"/>
      <c r="Q1090" s="94"/>
    </row>
    <row r="1091" spans="1:17" ht="12.75">
      <c r="A1091" s="34"/>
      <c r="B1091" s="34"/>
      <c r="I1091" s="93"/>
      <c r="J1091" s="93"/>
      <c r="P1091" s="94"/>
      <c r="Q1091" s="94"/>
    </row>
    <row r="1092" spans="1:17" ht="12.75">
      <c r="A1092" s="34"/>
      <c r="B1092" s="34"/>
      <c r="I1092" s="93"/>
      <c r="J1092" s="93"/>
      <c r="P1092" s="94"/>
      <c r="Q1092" s="94"/>
    </row>
    <row r="1093" spans="1:17" ht="12.75">
      <c r="A1093" s="34"/>
      <c r="B1093" s="34"/>
      <c r="I1093" s="93"/>
      <c r="J1093" s="93"/>
      <c r="P1093" s="94"/>
      <c r="Q1093" s="94"/>
    </row>
    <row r="1094" spans="1:17" ht="12.75">
      <c r="A1094" s="34"/>
      <c r="B1094" s="34"/>
      <c r="I1094" s="93"/>
      <c r="J1094" s="93"/>
      <c r="P1094" s="94"/>
      <c r="Q1094" s="94"/>
    </row>
    <row r="1095" spans="1:17" ht="12.75">
      <c r="A1095" s="34"/>
      <c r="B1095" s="34"/>
      <c r="I1095" s="93"/>
      <c r="J1095" s="93"/>
      <c r="P1095" s="94"/>
      <c r="Q1095" s="94"/>
    </row>
    <row r="1096" spans="1:17" ht="12.75">
      <c r="A1096" s="34"/>
      <c r="B1096" s="34"/>
      <c r="I1096" s="93"/>
      <c r="J1096" s="93"/>
      <c r="P1096" s="94"/>
      <c r="Q1096" s="94"/>
    </row>
    <row r="1097" spans="1:17" ht="12.75">
      <c r="A1097" s="34"/>
      <c r="B1097" s="34"/>
      <c r="I1097" s="93"/>
      <c r="J1097" s="93"/>
      <c r="P1097" s="94"/>
      <c r="Q1097" s="94"/>
    </row>
    <row r="1098" spans="1:17" ht="12.75">
      <c r="A1098" s="34"/>
      <c r="B1098" s="34"/>
      <c r="I1098" s="93"/>
      <c r="J1098" s="93"/>
      <c r="P1098" s="94"/>
      <c r="Q1098" s="94"/>
    </row>
    <row r="1099" spans="1:17" ht="12.75">
      <c r="A1099" s="34"/>
      <c r="B1099" s="34"/>
      <c r="I1099" s="93"/>
      <c r="J1099" s="93"/>
      <c r="P1099" s="94"/>
      <c r="Q1099" s="94"/>
    </row>
    <row r="1100" spans="1:17" ht="12.75">
      <c r="A1100" s="34"/>
      <c r="B1100" s="34"/>
      <c r="I1100" s="93"/>
      <c r="J1100" s="93"/>
      <c r="P1100" s="94"/>
      <c r="Q1100" s="94"/>
    </row>
    <row r="1101" spans="1:17" ht="12.75">
      <c r="A1101" s="34"/>
      <c r="B1101" s="34"/>
      <c r="I1101" s="93"/>
      <c r="J1101" s="93"/>
      <c r="P1101" s="94"/>
      <c r="Q1101" s="94"/>
    </row>
    <row r="1102" spans="1:17" ht="12.75">
      <c r="A1102" s="34"/>
      <c r="B1102" s="34"/>
      <c r="I1102" s="93"/>
      <c r="J1102" s="93"/>
      <c r="P1102" s="94"/>
      <c r="Q1102" s="94"/>
    </row>
    <row r="1103" spans="1:17" ht="12.75">
      <c r="A1103" s="34"/>
      <c r="B1103" s="34"/>
      <c r="I1103" s="93"/>
      <c r="J1103" s="93"/>
      <c r="P1103" s="94"/>
      <c r="Q1103" s="94"/>
    </row>
    <row r="1104" spans="1:17" ht="12.75">
      <c r="A1104" s="34"/>
      <c r="B1104" s="34"/>
      <c r="I1104" s="93"/>
      <c r="J1104" s="93"/>
      <c r="P1104" s="94"/>
      <c r="Q1104" s="94"/>
    </row>
    <row r="1105" spans="1:17" ht="12.75">
      <c r="A1105" s="34"/>
      <c r="B1105" s="34"/>
      <c r="I1105" s="93"/>
      <c r="J1105" s="93"/>
      <c r="P1105" s="94"/>
      <c r="Q1105" s="94"/>
    </row>
    <row r="1106" spans="1:17" ht="12.75">
      <c r="A1106" s="34"/>
      <c r="B1106" s="34"/>
      <c r="I1106" s="93"/>
      <c r="J1106" s="93"/>
      <c r="P1106" s="94"/>
      <c r="Q1106" s="94"/>
    </row>
    <row r="1107" spans="1:17" ht="12.75">
      <c r="A1107" s="34"/>
      <c r="B1107" s="34"/>
      <c r="I1107" s="93"/>
      <c r="J1107" s="93"/>
      <c r="P1107" s="94"/>
      <c r="Q1107" s="94"/>
    </row>
    <row r="1108" spans="1:17" ht="12.75">
      <c r="A1108" s="34"/>
      <c r="B1108" s="34"/>
      <c r="I1108" s="93"/>
      <c r="J1108" s="93"/>
      <c r="P1108" s="94"/>
      <c r="Q1108" s="94"/>
    </row>
    <row r="1109" spans="1:17" ht="12.75">
      <c r="A1109" s="34"/>
      <c r="B1109" s="34"/>
      <c r="I1109" s="93"/>
      <c r="J1109" s="93"/>
      <c r="P1109" s="94"/>
      <c r="Q1109" s="94"/>
    </row>
    <row r="1110" spans="1:17" ht="12.75">
      <c r="A1110" s="34"/>
      <c r="B1110" s="34"/>
      <c r="I1110" s="93"/>
      <c r="J1110" s="93"/>
      <c r="P1110" s="94"/>
      <c r="Q1110" s="94"/>
    </row>
    <row r="1111" spans="1:17" ht="12.75">
      <c r="A1111" s="34"/>
      <c r="B1111" s="34"/>
      <c r="I1111" s="93"/>
      <c r="J1111" s="93"/>
      <c r="P1111" s="94"/>
      <c r="Q1111" s="94"/>
    </row>
    <row r="1112" spans="1:17" ht="12.75">
      <c r="A1112" s="34"/>
      <c r="B1112" s="34"/>
      <c r="I1112" s="93"/>
      <c r="J1112" s="93"/>
      <c r="P1112" s="94"/>
      <c r="Q1112" s="94"/>
    </row>
    <row r="1113" spans="1:17" ht="12.75">
      <c r="A1113" s="34"/>
      <c r="B1113" s="34"/>
      <c r="I1113" s="93"/>
      <c r="J1113" s="93"/>
      <c r="P1113" s="94"/>
      <c r="Q1113" s="94"/>
    </row>
    <row r="1114" spans="1:17" ht="12.75">
      <c r="A1114" s="34"/>
      <c r="B1114" s="34"/>
      <c r="I1114" s="93"/>
      <c r="J1114" s="93"/>
      <c r="P1114" s="94"/>
      <c r="Q1114" s="94"/>
    </row>
    <row r="1115" spans="1:17" ht="12.75">
      <c r="A1115" s="34"/>
      <c r="B1115" s="34"/>
      <c r="I1115" s="93"/>
      <c r="J1115" s="93"/>
      <c r="P1115" s="94"/>
      <c r="Q1115" s="94"/>
    </row>
    <row r="1116" spans="1:17" ht="12.75">
      <c r="A1116" s="34"/>
      <c r="B1116" s="34"/>
      <c r="I1116" s="93"/>
      <c r="J1116" s="93"/>
      <c r="P1116" s="94"/>
      <c r="Q1116" s="94"/>
    </row>
    <row r="1117" spans="1:17" ht="12.75">
      <c r="A1117" s="34"/>
      <c r="B1117" s="34"/>
      <c r="I1117" s="93"/>
      <c r="J1117" s="93"/>
      <c r="P1117" s="94"/>
      <c r="Q1117" s="94"/>
    </row>
    <row r="1118" spans="1:17" ht="12.75">
      <c r="A1118" s="34"/>
      <c r="B1118" s="34"/>
      <c r="I1118" s="93"/>
      <c r="J1118" s="93"/>
      <c r="P1118" s="94"/>
      <c r="Q1118" s="94"/>
    </row>
    <row r="1119" spans="1:17" ht="12.75">
      <c r="A1119" s="34"/>
      <c r="B1119" s="34"/>
      <c r="I1119" s="93"/>
      <c r="J1119" s="93"/>
      <c r="P1119" s="94"/>
      <c r="Q1119" s="94"/>
    </row>
    <row r="1120" spans="1:17" ht="12.75">
      <c r="A1120" s="34"/>
      <c r="B1120" s="34"/>
      <c r="I1120" s="93"/>
      <c r="J1120" s="93"/>
      <c r="P1120" s="94"/>
      <c r="Q1120" s="94"/>
    </row>
    <row r="1121" spans="1:17" ht="12.75">
      <c r="A1121" s="34"/>
      <c r="B1121" s="34"/>
      <c r="I1121" s="93"/>
      <c r="J1121" s="93"/>
      <c r="P1121" s="94"/>
      <c r="Q1121" s="94"/>
    </row>
    <row r="1122" spans="1:17" ht="12.75">
      <c r="A1122" s="34"/>
      <c r="B1122" s="34"/>
      <c r="I1122" s="93"/>
      <c r="J1122" s="93"/>
      <c r="P1122" s="94"/>
      <c r="Q1122" s="94"/>
    </row>
    <row r="1123" spans="1:17" ht="12.75">
      <c r="A1123" s="34"/>
      <c r="B1123" s="34"/>
      <c r="I1123" s="93"/>
      <c r="J1123" s="93"/>
      <c r="P1123" s="94"/>
      <c r="Q1123" s="94"/>
    </row>
    <row r="1124" spans="1:17" ht="12.75">
      <c r="A1124" s="34"/>
      <c r="B1124" s="34"/>
      <c r="I1124" s="93"/>
      <c r="J1124" s="93"/>
      <c r="P1124" s="94"/>
      <c r="Q1124" s="94"/>
    </row>
    <row r="1125" spans="1:17" ht="12.75">
      <c r="A1125" s="34"/>
      <c r="B1125" s="34"/>
      <c r="I1125" s="93"/>
      <c r="J1125" s="93"/>
      <c r="P1125" s="94"/>
      <c r="Q1125" s="94"/>
    </row>
    <row r="1126" spans="1:17" ht="12.75">
      <c r="A1126" s="34"/>
      <c r="B1126" s="34"/>
      <c r="I1126" s="93"/>
      <c r="J1126" s="93"/>
      <c r="P1126" s="94"/>
      <c r="Q1126" s="94"/>
    </row>
    <row r="1127" spans="1:17" ht="12.75">
      <c r="A1127" s="34"/>
      <c r="B1127" s="34"/>
      <c r="I1127" s="93"/>
      <c r="J1127" s="93"/>
      <c r="P1127" s="94"/>
      <c r="Q1127" s="94"/>
    </row>
    <row r="1128" spans="1:17" ht="12.75">
      <c r="A1128" s="34"/>
      <c r="B1128" s="34"/>
      <c r="I1128" s="93"/>
      <c r="J1128" s="93"/>
      <c r="P1128" s="94"/>
      <c r="Q1128" s="94"/>
    </row>
    <row r="1129" spans="1:17" ht="12.75">
      <c r="A1129" s="34"/>
      <c r="B1129" s="34"/>
      <c r="I1129" s="93"/>
      <c r="J1129" s="93"/>
      <c r="P1129" s="94"/>
      <c r="Q1129" s="94"/>
    </row>
    <row r="1130" spans="1:17" ht="12.75">
      <c r="A1130" s="34"/>
      <c r="B1130" s="34"/>
      <c r="I1130" s="93"/>
      <c r="J1130" s="93"/>
      <c r="P1130" s="94"/>
      <c r="Q1130" s="94"/>
    </row>
    <row r="1131" spans="1:17" ht="12.75">
      <c r="A1131" s="34"/>
      <c r="B1131" s="34"/>
      <c r="I1131" s="93"/>
      <c r="J1131" s="93"/>
      <c r="P1131" s="94"/>
      <c r="Q1131" s="94"/>
    </row>
    <row r="1132" spans="1:17" ht="12.75">
      <c r="A1132" s="34"/>
      <c r="B1132" s="34"/>
      <c r="I1132" s="93"/>
      <c r="J1132" s="93"/>
      <c r="P1132" s="94"/>
      <c r="Q1132" s="94"/>
    </row>
    <row r="1133" spans="1:17" ht="12.75">
      <c r="A1133" s="34"/>
      <c r="B1133" s="34"/>
      <c r="I1133" s="93"/>
      <c r="J1133" s="93"/>
      <c r="P1133" s="94"/>
      <c r="Q1133" s="94"/>
    </row>
    <row r="1134" spans="1:17" ht="12.75">
      <c r="A1134" s="34"/>
      <c r="B1134" s="34"/>
      <c r="I1134" s="93"/>
      <c r="J1134" s="93"/>
      <c r="P1134" s="94"/>
      <c r="Q1134" s="94"/>
    </row>
    <row r="1135" spans="1:17" ht="12.75">
      <c r="A1135" s="34"/>
      <c r="B1135" s="34"/>
      <c r="I1135" s="93"/>
      <c r="J1135" s="93"/>
      <c r="P1135" s="94"/>
      <c r="Q1135" s="94"/>
    </row>
    <row r="1136" spans="1:17" ht="12.75">
      <c r="A1136" s="34"/>
      <c r="B1136" s="34"/>
      <c r="I1136" s="93"/>
      <c r="J1136" s="93"/>
      <c r="P1136" s="94"/>
      <c r="Q1136" s="94"/>
    </row>
    <row r="1137" spans="1:17" ht="12.75">
      <c r="A1137" s="34"/>
      <c r="B1137" s="34"/>
      <c r="I1137" s="93"/>
      <c r="J1137" s="93"/>
      <c r="P1137" s="94"/>
      <c r="Q1137" s="94"/>
    </row>
    <row r="1138" spans="1:17" ht="12.75">
      <c r="A1138" s="34"/>
      <c r="B1138" s="34"/>
      <c r="I1138" s="93"/>
      <c r="J1138" s="93"/>
      <c r="P1138" s="94"/>
      <c r="Q1138" s="94"/>
    </row>
    <row r="1139" spans="1:17" ht="12.75">
      <c r="A1139" s="34"/>
      <c r="B1139" s="34"/>
      <c r="I1139" s="93"/>
      <c r="J1139" s="93"/>
      <c r="P1139" s="94"/>
      <c r="Q1139" s="94"/>
    </row>
    <row r="1140" spans="1:17" ht="12.75">
      <c r="A1140" s="34"/>
      <c r="B1140" s="34"/>
      <c r="I1140" s="93"/>
      <c r="J1140" s="93"/>
      <c r="P1140" s="94"/>
      <c r="Q1140" s="94"/>
    </row>
    <row r="1141" spans="1:17" ht="12.75">
      <c r="A1141" s="34"/>
      <c r="B1141" s="34"/>
      <c r="I1141" s="93"/>
      <c r="J1141" s="93"/>
      <c r="P1141" s="94"/>
      <c r="Q1141" s="94"/>
    </row>
    <row r="1142" spans="1:17" ht="12.75">
      <c r="A1142" s="34"/>
      <c r="B1142" s="34"/>
      <c r="I1142" s="93"/>
      <c r="J1142" s="93"/>
      <c r="P1142" s="94"/>
      <c r="Q1142" s="94"/>
    </row>
    <row r="1143" spans="1:17" ht="12.75">
      <c r="A1143" s="34"/>
      <c r="B1143" s="34"/>
      <c r="I1143" s="93"/>
      <c r="J1143" s="93"/>
      <c r="P1143" s="94"/>
      <c r="Q1143" s="94"/>
    </row>
    <row r="1144" spans="1:17" ht="12.75">
      <c r="A1144" s="34"/>
      <c r="B1144" s="34"/>
      <c r="I1144" s="93"/>
      <c r="J1144" s="93"/>
      <c r="P1144" s="94"/>
      <c r="Q1144" s="94"/>
    </row>
    <row r="1145" spans="1:17" ht="12.75">
      <c r="A1145" s="34"/>
      <c r="B1145" s="34"/>
      <c r="I1145" s="93"/>
      <c r="J1145" s="93"/>
      <c r="P1145" s="94"/>
      <c r="Q1145" s="94"/>
    </row>
    <row r="1146" spans="1:17" ht="12.75">
      <c r="A1146" s="34"/>
      <c r="B1146" s="34"/>
      <c r="I1146" s="93"/>
      <c r="J1146" s="93"/>
      <c r="P1146" s="94"/>
      <c r="Q1146" s="94"/>
    </row>
    <row r="1147" spans="1:17" ht="12.75">
      <c r="A1147" s="34"/>
      <c r="B1147" s="34"/>
      <c r="I1147" s="93"/>
      <c r="J1147" s="93"/>
      <c r="P1147" s="94"/>
      <c r="Q1147" s="94"/>
    </row>
    <row r="1148" spans="1:17" ht="12.75">
      <c r="A1148" s="34"/>
      <c r="B1148" s="34"/>
      <c r="I1148" s="93"/>
      <c r="J1148" s="93"/>
      <c r="P1148" s="94"/>
      <c r="Q1148" s="94"/>
    </row>
    <row r="1149" spans="1:17" ht="12.75">
      <c r="A1149" s="34"/>
      <c r="B1149" s="34"/>
      <c r="I1149" s="93"/>
      <c r="J1149" s="93"/>
      <c r="P1149" s="94"/>
      <c r="Q1149" s="94"/>
    </row>
    <row r="1150" spans="1:17" ht="12.75">
      <c r="A1150" s="34"/>
      <c r="B1150" s="34"/>
      <c r="I1150" s="93"/>
      <c r="J1150" s="93"/>
      <c r="P1150" s="94"/>
      <c r="Q1150" s="94"/>
    </row>
    <row r="1151" spans="1:17" ht="12.75">
      <c r="A1151" s="34"/>
      <c r="B1151" s="34"/>
      <c r="I1151" s="93"/>
      <c r="J1151" s="93"/>
      <c r="P1151" s="94"/>
      <c r="Q1151" s="94"/>
    </row>
    <row r="1152" spans="1:17" ht="12.75">
      <c r="A1152" s="34"/>
      <c r="B1152" s="34"/>
      <c r="I1152" s="93"/>
      <c r="J1152" s="93"/>
      <c r="P1152" s="94"/>
      <c r="Q1152" s="94"/>
    </row>
    <row r="1153" spans="1:17" ht="12.75">
      <c r="A1153" s="34"/>
      <c r="B1153" s="34"/>
      <c r="I1153" s="93"/>
      <c r="J1153" s="93"/>
      <c r="P1153" s="94"/>
      <c r="Q1153" s="94"/>
    </row>
    <row r="1154" spans="1:17" ht="12.75">
      <c r="A1154" s="34"/>
      <c r="B1154" s="34"/>
      <c r="I1154" s="93"/>
      <c r="J1154" s="93"/>
      <c r="P1154" s="94"/>
      <c r="Q1154" s="94"/>
    </row>
    <row r="1155" spans="1:17" ht="12.75">
      <c r="A1155" s="34"/>
      <c r="B1155" s="34"/>
      <c r="I1155" s="93"/>
      <c r="J1155" s="93"/>
      <c r="P1155" s="94"/>
      <c r="Q1155" s="94"/>
    </row>
    <row r="1156" spans="1:17" ht="12.75">
      <c r="A1156" s="34"/>
      <c r="B1156" s="34"/>
      <c r="I1156" s="93"/>
      <c r="J1156" s="93"/>
      <c r="P1156" s="94"/>
      <c r="Q1156" s="94"/>
    </row>
    <row r="1157" spans="1:17" ht="12.75">
      <c r="A1157" s="34"/>
      <c r="B1157" s="34"/>
      <c r="I1157" s="93"/>
      <c r="J1157" s="93"/>
      <c r="P1157" s="94"/>
      <c r="Q1157" s="94"/>
    </row>
    <row r="1158" spans="1:17" ht="12.75">
      <c r="A1158" s="34"/>
      <c r="B1158" s="34"/>
      <c r="I1158" s="93"/>
      <c r="J1158" s="93"/>
      <c r="P1158" s="94"/>
      <c r="Q1158" s="94"/>
    </row>
    <row r="1159" spans="1:17" ht="12.75">
      <c r="A1159" s="34"/>
      <c r="B1159" s="34"/>
      <c r="I1159" s="93"/>
      <c r="J1159" s="93"/>
      <c r="P1159" s="94"/>
      <c r="Q1159" s="94"/>
    </row>
    <row r="1160" spans="1:17" ht="12.75">
      <c r="A1160" s="34"/>
      <c r="B1160" s="34"/>
      <c r="I1160" s="93"/>
      <c r="J1160" s="93"/>
      <c r="P1160" s="94"/>
      <c r="Q1160" s="94"/>
    </row>
    <row r="1161" spans="1:17" ht="12.75">
      <c r="A1161" s="34"/>
      <c r="B1161" s="34"/>
      <c r="I1161" s="93"/>
      <c r="J1161" s="93"/>
      <c r="P1161" s="94"/>
      <c r="Q1161" s="94"/>
    </row>
    <row r="1162" spans="1:17" ht="12.75">
      <c r="A1162" s="34"/>
      <c r="B1162" s="34"/>
      <c r="I1162" s="93"/>
      <c r="J1162" s="93"/>
      <c r="P1162" s="94"/>
      <c r="Q1162" s="94"/>
    </row>
    <row r="1163" spans="1:17" ht="12.75">
      <c r="A1163" s="34"/>
      <c r="B1163" s="34"/>
      <c r="I1163" s="93"/>
      <c r="J1163" s="93"/>
      <c r="P1163" s="94"/>
      <c r="Q1163" s="94"/>
    </row>
    <row r="1164" spans="1:17" ht="12.75">
      <c r="A1164" s="34"/>
      <c r="B1164" s="34"/>
      <c r="I1164" s="93"/>
      <c r="J1164" s="93"/>
      <c r="P1164" s="94"/>
      <c r="Q1164" s="94"/>
    </row>
    <row r="1165" spans="1:17" ht="12.75">
      <c r="A1165" s="34"/>
      <c r="B1165" s="34"/>
      <c r="I1165" s="93"/>
      <c r="J1165" s="93"/>
      <c r="P1165" s="94"/>
      <c r="Q1165" s="94"/>
    </row>
    <row r="1166" spans="1:17" ht="12.75">
      <c r="A1166" s="34"/>
      <c r="B1166" s="34"/>
      <c r="I1166" s="93"/>
      <c r="J1166" s="93"/>
      <c r="P1166" s="94"/>
      <c r="Q1166" s="94"/>
    </row>
    <row r="1167" spans="1:17" ht="12.75">
      <c r="A1167" s="34"/>
      <c r="B1167" s="34"/>
      <c r="I1167" s="93"/>
      <c r="J1167" s="93"/>
      <c r="P1167" s="94"/>
      <c r="Q1167" s="94"/>
    </row>
    <row r="1168" spans="1:17" ht="12.75">
      <c r="A1168" s="34"/>
      <c r="B1168" s="34"/>
      <c r="I1168" s="93"/>
      <c r="J1168" s="93"/>
      <c r="P1168" s="94"/>
      <c r="Q1168" s="94"/>
    </row>
    <row r="1169" spans="1:17" ht="12.75">
      <c r="A1169" s="34"/>
      <c r="B1169" s="34"/>
      <c r="I1169" s="93"/>
      <c r="J1169" s="93"/>
      <c r="P1169" s="94"/>
      <c r="Q1169" s="94"/>
    </row>
    <row r="1170" spans="1:17" ht="12.75">
      <c r="A1170" s="34"/>
      <c r="B1170" s="34"/>
      <c r="I1170" s="93"/>
      <c r="J1170" s="93"/>
      <c r="P1170" s="94"/>
      <c r="Q1170" s="94"/>
    </row>
    <row r="1171" spans="1:17" ht="12.75">
      <c r="A1171" s="34"/>
      <c r="B1171" s="34"/>
      <c r="I1171" s="93"/>
      <c r="J1171" s="93"/>
      <c r="P1171" s="94"/>
      <c r="Q1171" s="94"/>
    </row>
    <row r="1172" spans="1:17" ht="12.75">
      <c r="A1172" s="34"/>
      <c r="B1172" s="34"/>
      <c r="I1172" s="93"/>
      <c r="J1172" s="93"/>
      <c r="P1172" s="94"/>
      <c r="Q1172" s="94"/>
    </row>
    <row r="1173" spans="1:17" ht="12.75">
      <c r="A1173" s="34"/>
      <c r="B1173" s="34"/>
      <c r="I1173" s="93"/>
      <c r="J1173" s="93"/>
      <c r="P1173" s="94"/>
      <c r="Q1173" s="94"/>
    </row>
    <row r="1174" spans="1:17" ht="12.75">
      <c r="A1174" s="34"/>
      <c r="B1174" s="34"/>
      <c r="I1174" s="93"/>
      <c r="J1174" s="93"/>
      <c r="P1174" s="94"/>
      <c r="Q1174" s="94"/>
    </row>
    <row r="1175" spans="1:17" ht="12.75">
      <c r="A1175" s="34"/>
      <c r="B1175" s="34"/>
      <c r="I1175" s="93"/>
      <c r="J1175" s="93"/>
      <c r="P1175" s="94"/>
      <c r="Q1175" s="94"/>
    </row>
    <row r="1176" spans="1:17" ht="12.75">
      <c r="A1176" s="34"/>
      <c r="B1176" s="34"/>
      <c r="I1176" s="93"/>
      <c r="J1176" s="93"/>
      <c r="P1176" s="94"/>
      <c r="Q1176" s="94"/>
    </row>
    <row r="1177" spans="1:17" ht="12.75">
      <c r="A1177" s="34"/>
      <c r="B1177" s="34"/>
      <c r="I1177" s="93"/>
      <c r="J1177" s="93"/>
      <c r="P1177" s="94"/>
      <c r="Q1177" s="94"/>
    </row>
    <row r="1178" spans="1:17" ht="12.75">
      <c r="A1178" s="34"/>
      <c r="B1178" s="34"/>
      <c r="I1178" s="93"/>
      <c r="J1178" s="93"/>
      <c r="P1178" s="94"/>
      <c r="Q1178" s="94"/>
    </row>
    <row r="1179" spans="1:17" ht="12.75">
      <c r="A1179" s="34"/>
      <c r="B1179" s="34"/>
      <c r="I1179" s="93"/>
      <c r="J1179" s="93"/>
      <c r="P1179" s="94"/>
      <c r="Q1179" s="94"/>
    </row>
    <row r="1180" spans="1:17" ht="12.75">
      <c r="A1180" s="34"/>
      <c r="B1180" s="34"/>
      <c r="I1180" s="93"/>
      <c r="J1180" s="93"/>
      <c r="P1180" s="94"/>
      <c r="Q1180" s="94"/>
    </row>
    <row r="1181" spans="1:17" ht="12.75">
      <c r="A1181" s="34"/>
      <c r="B1181" s="34"/>
      <c r="I1181" s="93"/>
      <c r="J1181" s="93"/>
      <c r="P1181" s="94"/>
      <c r="Q1181" s="94"/>
    </row>
    <row r="1182" spans="1:17" ht="12.75">
      <c r="A1182" s="34"/>
      <c r="B1182" s="34"/>
      <c r="I1182" s="93"/>
      <c r="J1182" s="93"/>
      <c r="P1182" s="94"/>
      <c r="Q1182" s="94"/>
    </row>
    <row r="1183" spans="1:17" ht="12.75">
      <c r="A1183" s="34"/>
      <c r="B1183" s="34"/>
      <c r="I1183" s="93"/>
      <c r="J1183" s="93"/>
      <c r="P1183" s="94"/>
      <c r="Q1183" s="94"/>
    </row>
    <row r="1184" spans="1:17" ht="12.75">
      <c r="A1184" s="34"/>
      <c r="B1184" s="34"/>
      <c r="I1184" s="93"/>
      <c r="J1184" s="93"/>
      <c r="P1184" s="94"/>
      <c r="Q1184" s="94"/>
    </row>
    <row r="1185" spans="1:17" ht="12.75">
      <c r="A1185" s="34"/>
      <c r="B1185" s="34"/>
      <c r="I1185" s="93"/>
      <c r="J1185" s="93"/>
      <c r="P1185" s="94"/>
      <c r="Q1185" s="94"/>
    </row>
    <row r="1186" spans="1:17" ht="12.75">
      <c r="A1186" s="34"/>
      <c r="B1186" s="34"/>
      <c r="I1186" s="93"/>
      <c r="J1186" s="93"/>
      <c r="P1186" s="94"/>
      <c r="Q1186" s="94"/>
    </row>
    <row r="1187" spans="1:17" ht="12.75">
      <c r="A1187" s="34"/>
      <c r="B1187" s="34"/>
      <c r="I1187" s="93"/>
      <c r="J1187" s="93"/>
      <c r="P1187" s="94"/>
      <c r="Q1187" s="94"/>
    </row>
    <row r="1188" spans="1:17" ht="12.75">
      <c r="A1188" s="34"/>
      <c r="B1188" s="34"/>
      <c r="I1188" s="93"/>
      <c r="J1188" s="93"/>
      <c r="P1188" s="94"/>
      <c r="Q1188" s="94"/>
    </row>
    <row r="1189" spans="1:17" ht="12.75">
      <c r="A1189" s="34"/>
      <c r="B1189" s="34"/>
      <c r="I1189" s="93"/>
      <c r="J1189" s="93"/>
      <c r="P1189" s="94"/>
      <c r="Q1189" s="94"/>
    </row>
    <row r="1190" spans="1:17" ht="12.75">
      <c r="A1190" s="34"/>
      <c r="B1190" s="34"/>
      <c r="I1190" s="93"/>
      <c r="J1190" s="93"/>
      <c r="P1190" s="94"/>
      <c r="Q1190" s="94"/>
    </row>
    <row r="1191" spans="1:17" ht="12.75">
      <c r="A1191" s="34"/>
      <c r="B1191" s="34"/>
      <c r="I1191" s="93"/>
      <c r="J1191" s="93"/>
      <c r="P1191" s="94"/>
      <c r="Q1191" s="94"/>
    </row>
    <row r="1192" spans="1:17" ht="12.75">
      <c r="A1192" s="34"/>
      <c r="B1192" s="34"/>
      <c r="I1192" s="93"/>
      <c r="J1192" s="93"/>
      <c r="P1192" s="94"/>
      <c r="Q1192" s="94"/>
    </row>
    <row r="1193" spans="1:17" ht="12.75">
      <c r="A1193" s="34"/>
      <c r="B1193" s="34"/>
      <c r="I1193" s="93"/>
      <c r="J1193" s="93"/>
      <c r="P1193" s="94"/>
      <c r="Q1193" s="94"/>
    </row>
    <row r="1194" spans="1:17" ht="12.75">
      <c r="A1194" s="34"/>
      <c r="B1194" s="34"/>
      <c r="I1194" s="93"/>
      <c r="J1194" s="93"/>
      <c r="P1194" s="94"/>
      <c r="Q1194" s="94"/>
    </row>
    <row r="1195" spans="1:17" ht="12.75">
      <c r="A1195" s="34"/>
      <c r="B1195" s="34"/>
      <c r="I1195" s="93"/>
      <c r="J1195" s="93"/>
      <c r="P1195" s="94"/>
      <c r="Q1195" s="94"/>
    </row>
    <row r="1196" spans="1:17" ht="12.75">
      <c r="A1196" s="34"/>
      <c r="B1196" s="34"/>
      <c r="I1196" s="93"/>
      <c r="J1196" s="93"/>
      <c r="P1196" s="94"/>
      <c r="Q1196" s="94"/>
    </row>
    <row r="1197" spans="1:17" ht="12.75">
      <c r="A1197" s="34"/>
      <c r="B1197" s="34"/>
      <c r="I1197" s="93"/>
      <c r="J1197" s="93"/>
      <c r="P1197" s="94"/>
      <c r="Q1197" s="94"/>
    </row>
    <row r="1198" spans="1:17" ht="12.75">
      <c r="A1198" s="34"/>
      <c r="B1198" s="34"/>
      <c r="I1198" s="93"/>
      <c r="J1198" s="93"/>
      <c r="P1198" s="94"/>
      <c r="Q1198" s="94"/>
    </row>
    <row r="1199" spans="1:17" ht="12.75">
      <c r="A1199" s="34"/>
      <c r="B1199" s="34"/>
      <c r="I1199" s="93"/>
      <c r="J1199" s="93"/>
      <c r="P1199" s="94"/>
      <c r="Q1199" s="94"/>
    </row>
    <row r="1200" spans="1:17" ht="12.75">
      <c r="A1200" s="34"/>
      <c r="B1200" s="34"/>
      <c r="I1200" s="93"/>
      <c r="J1200" s="93"/>
      <c r="P1200" s="94"/>
      <c r="Q1200" s="94"/>
    </row>
    <row r="1201" spans="1:17" ht="12.75">
      <c r="A1201" s="34"/>
      <c r="B1201" s="34"/>
      <c r="I1201" s="93"/>
      <c r="J1201" s="93"/>
      <c r="P1201" s="94"/>
      <c r="Q1201" s="94"/>
    </row>
    <row r="1202" spans="1:17" ht="12.75">
      <c r="A1202" s="34"/>
      <c r="B1202" s="34"/>
      <c r="I1202" s="93"/>
      <c r="J1202" s="93"/>
      <c r="P1202" s="94"/>
      <c r="Q1202" s="94"/>
    </row>
    <row r="1203" spans="1:17" ht="12.75">
      <c r="A1203" s="34"/>
      <c r="B1203" s="34"/>
      <c r="I1203" s="93"/>
      <c r="J1203" s="93"/>
      <c r="P1203" s="94"/>
      <c r="Q1203" s="94"/>
    </row>
    <row r="1204" spans="1:17" ht="12.75">
      <c r="A1204" s="34"/>
      <c r="B1204" s="34"/>
      <c r="I1204" s="93"/>
      <c r="J1204" s="93"/>
      <c r="P1204" s="94"/>
      <c r="Q1204" s="94"/>
    </row>
    <row r="1205" spans="1:17" ht="12.75">
      <c r="A1205" s="34"/>
      <c r="B1205" s="34"/>
      <c r="I1205" s="93"/>
      <c r="J1205" s="93"/>
      <c r="P1205" s="94"/>
      <c r="Q1205" s="94"/>
    </row>
    <row r="1206" spans="1:17" ht="12.75">
      <c r="A1206" s="34"/>
      <c r="B1206" s="34"/>
      <c r="I1206" s="93"/>
      <c r="J1206" s="93"/>
      <c r="P1206" s="94"/>
      <c r="Q1206" s="94"/>
    </row>
    <row r="1207" spans="1:17" ht="12.75">
      <c r="A1207" s="34"/>
      <c r="B1207" s="34"/>
      <c r="I1207" s="93"/>
      <c r="J1207" s="93"/>
      <c r="P1207" s="94"/>
      <c r="Q1207" s="94"/>
    </row>
    <row r="1208" spans="1:17" ht="12.75">
      <c r="A1208" s="34"/>
      <c r="B1208" s="34"/>
      <c r="I1208" s="93"/>
      <c r="J1208" s="93"/>
      <c r="P1208" s="94"/>
      <c r="Q1208" s="94"/>
    </row>
    <row r="1209" spans="1:17" ht="12.75">
      <c r="A1209" s="34"/>
      <c r="B1209" s="34"/>
      <c r="I1209" s="93"/>
      <c r="J1209" s="93"/>
      <c r="P1209" s="94"/>
      <c r="Q1209" s="94"/>
    </row>
    <row r="1210" spans="1:17" ht="12.75">
      <c r="A1210" s="34"/>
      <c r="B1210" s="34"/>
      <c r="I1210" s="93"/>
      <c r="J1210" s="93"/>
      <c r="P1210" s="94"/>
      <c r="Q1210" s="94"/>
    </row>
    <row r="1211" spans="1:17" ht="12.75">
      <c r="A1211" s="34"/>
      <c r="B1211" s="34"/>
      <c r="I1211" s="93"/>
      <c r="J1211" s="93"/>
      <c r="P1211" s="94"/>
      <c r="Q1211" s="94"/>
    </row>
    <row r="1212" spans="1:17" ht="12.75">
      <c r="A1212" s="34"/>
      <c r="B1212" s="34"/>
      <c r="I1212" s="93"/>
      <c r="J1212" s="93"/>
      <c r="P1212" s="94"/>
      <c r="Q1212" s="94"/>
    </row>
    <row r="1213" spans="1:17" ht="12.75">
      <c r="A1213" s="34"/>
      <c r="B1213" s="34"/>
      <c r="I1213" s="93"/>
      <c r="J1213" s="93"/>
      <c r="P1213" s="94"/>
      <c r="Q1213" s="94"/>
    </row>
    <row r="1214" spans="1:17" ht="12.75">
      <c r="A1214" s="34"/>
      <c r="B1214" s="34"/>
      <c r="I1214" s="93"/>
      <c r="J1214" s="93"/>
      <c r="P1214" s="94"/>
      <c r="Q1214" s="94"/>
    </row>
    <row r="1215" spans="1:17" ht="12.75">
      <c r="A1215" s="34"/>
      <c r="B1215" s="34"/>
      <c r="I1215" s="93"/>
      <c r="J1215" s="93"/>
      <c r="P1215" s="94"/>
      <c r="Q1215" s="94"/>
    </row>
    <row r="1216" spans="1:17" ht="12.75">
      <c r="A1216" s="34"/>
      <c r="B1216" s="34"/>
      <c r="I1216" s="93"/>
      <c r="J1216" s="93"/>
      <c r="P1216" s="94"/>
      <c r="Q1216" s="94"/>
    </row>
    <row r="1217" spans="1:17" ht="12.75">
      <c r="A1217" s="34"/>
      <c r="B1217" s="34"/>
      <c r="I1217" s="93"/>
      <c r="J1217" s="93"/>
      <c r="P1217" s="94"/>
      <c r="Q1217" s="94"/>
    </row>
    <row r="1218" spans="1:17" ht="12.75">
      <c r="A1218" s="34"/>
      <c r="B1218" s="34"/>
      <c r="I1218" s="93"/>
      <c r="J1218" s="93"/>
      <c r="P1218" s="94"/>
      <c r="Q1218" s="94"/>
    </row>
    <row r="1219" spans="1:17" ht="12.75">
      <c r="A1219" s="34"/>
      <c r="B1219" s="34"/>
      <c r="I1219" s="93"/>
      <c r="J1219" s="93"/>
      <c r="P1219" s="94"/>
      <c r="Q1219" s="94"/>
    </row>
    <row r="1220" spans="1:17" ht="12.75">
      <c r="A1220" s="34"/>
      <c r="B1220" s="34"/>
      <c r="I1220" s="93"/>
      <c r="J1220" s="93"/>
      <c r="P1220" s="94"/>
      <c r="Q1220" s="94"/>
    </row>
    <row r="1221" spans="1:17" ht="12.75">
      <c r="A1221" s="34"/>
      <c r="B1221" s="34"/>
      <c r="I1221" s="93"/>
      <c r="J1221" s="93"/>
      <c r="P1221" s="94"/>
      <c r="Q1221" s="94"/>
    </row>
    <row r="1222" spans="1:17" ht="12.75">
      <c r="A1222" s="34"/>
      <c r="B1222" s="34"/>
      <c r="I1222" s="93"/>
      <c r="J1222" s="93"/>
      <c r="P1222" s="94"/>
      <c r="Q1222" s="94"/>
    </row>
    <row r="1223" spans="1:17" ht="12.75">
      <c r="A1223" s="34"/>
      <c r="B1223" s="34"/>
      <c r="I1223" s="93"/>
      <c r="J1223" s="93"/>
      <c r="P1223" s="94"/>
      <c r="Q1223" s="94"/>
    </row>
    <row r="1224" spans="1:17" ht="12.75">
      <c r="A1224" s="34"/>
      <c r="B1224" s="34"/>
      <c r="I1224" s="93"/>
      <c r="J1224" s="93"/>
      <c r="P1224" s="94"/>
      <c r="Q1224" s="94"/>
    </row>
    <row r="1225" spans="1:17" ht="12.75">
      <c r="A1225" s="34"/>
      <c r="B1225" s="34"/>
      <c r="I1225" s="93"/>
      <c r="J1225" s="93"/>
      <c r="P1225" s="94"/>
      <c r="Q1225" s="94"/>
    </row>
    <row r="1226" spans="1:17" ht="12.75">
      <c r="A1226" s="34"/>
      <c r="B1226" s="34"/>
      <c r="I1226" s="93"/>
      <c r="J1226" s="93"/>
      <c r="P1226" s="94"/>
      <c r="Q1226" s="94"/>
    </row>
    <row r="1227" spans="1:17" ht="12.75">
      <c r="A1227" s="34"/>
      <c r="B1227" s="34"/>
      <c r="I1227" s="93"/>
      <c r="J1227" s="93"/>
      <c r="P1227" s="94"/>
      <c r="Q1227" s="94"/>
    </row>
    <row r="1228" spans="1:17" ht="12.75">
      <c r="A1228" s="34"/>
      <c r="B1228" s="34"/>
      <c r="I1228" s="93"/>
      <c r="J1228" s="93"/>
      <c r="P1228" s="94"/>
      <c r="Q1228" s="94"/>
    </row>
    <row r="1229" spans="1:17" ht="12.75">
      <c r="A1229" s="34"/>
      <c r="B1229" s="34"/>
      <c r="I1229" s="93"/>
      <c r="J1229" s="93"/>
      <c r="P1229" s="94"/>
      <c r="Q1229" s="94"/>
    </row>
    <row r="1230" spans="1:17" ht="12.75">
      <c r="A1230" s="34"/>
      <c r="B1230" s="34"/>
      <c r="I1230" s="93"/>
      <c r="J1230" s="93"/>
      <c r="P1230" s="94"/>
      <c r="Q1230" s="94"/>
    </row>
    <row r="1231" spans="1:17" ht="12.75">
      <c r="A1231" s="34"/>
      <c r="B1231" s="34"/>
      <c r="I1231" s="93"/>
      <c r="J1231" s="93"/>
      <c r="P1231" s="94"/>
      <c r="Q1231" s="94"/>
    </row>
    <row r="1232" spans="1:17" ht="12.75">
      <c r="A1232" s="34"/>
      <c r="B1232" s="34"/>
      <c r="I1232" s="93"/>
      <c r="J1232" s="93"/>
      <c r="P1232" s="94"/>
      <c r="Q1232" s="94"/>
    </row>
    <row r="1233" spans="1:17" ht="12.75">
      <c r="A1233" s="34"/>
      <c r="B1233" s="34"/>
      <c r="I1233" s="93"/>
      <c r="J1233" s="93"/>
      <c r="P1233" s="94"/>
      <c r="Q1233" s="94"/>
    </row>
    <row r="1234" spans="1:17" ht="12.75">
      <c r="A1234" s="34"/>
      <c r="B1234" s="34"/>
      <c r="I1234" s="93"/>
      <c r="J1234" s="93"/>
      <c r="P1234" s="94"/>
      <c r="Q1234" s="94"/>
    </row>
    <row r="1235" spans="1:17" ht="12.75">
      <c r="A1235" s="34"/>
      <c r="B1235" s="34"/>
      <c r="I1235" s="93"/>
      <c r="J1235" s="93"/>
      <c r="P1235" s="94"/>
      <c r="Q1235" s="94"/>
    </row>
    <row r="1236" spans="6:17" ht="12.75">
      <c r="F1236" s="41"/>
      <c r="I1236" s="93"/>
      <c r="J1236" s="93"/>
      <c r="P1236" s="94"/>
      <c r="Q1236" s="94"/>
    </row>
    <row r="1237" spans="6:17" ht="12.75">
      <c r="F1237" s="41"/>
      <c r="I1237" s="93"/>
      <c r="J1237" s="93"/>
      <c r="P1237" s="94"/>
      <c r="Q1237" s="94"/>
    </row>
    <row r="1238" spans="6:17" ht="12.75">
      <c r="F1238" s="41"/>
      <c r="I1238" s="93"/>
      <c r="J1238" s="93"/>
      <c r="P1238" s="94"/>
      <c r="Q1238" s="94"/>
    </row>
    <row r="1239" spans="6:17" ht="12.75">
      <c r="F1239" s="41"/>
      <c r="I1239" s="93"/>
      <c r="J1239" s="93"/>
      <c r="P1239" s="94"/>
      <c r="Q1239" s="94"/>
    </row>
    <row r="1240" spans="6:17" ht="12.75">
      <c r="F1240" s="41"/>
      <c r="I1240" s="93"/>
      <c r="J1240" s="93"/>
      <c r="P1240" s="94"/>
      <c r="Q1240" s="94"/>
    </row>
    <row r="1241" spans="6:17" ht="12.75">
      <c r="F1241" s="41"/>
      <c r="I1241" s="93"/>
      <c r="J1241" s="93"/>
      <c r="P1241" s="94"/>
      <c r="Q1241" s="94"/>
    </row>
    <row r="1242" spans="6:17" ht="12.75">
      <c r="F1242" s="41"/>
      <c r="I1242" s="93"/>
      <c r="J1242" s="93"/>
      <c r="P1242" s="94"/>
      <c r="Q1242" s="94"/>
    </row>
    <row r="1243" spans="6:17" ht="12.75">
      <c r="F1243" s="41"/>
      <c r="I1243" s="93"/>
      <c r="J1243" s="93"/>
      <c r="P1243" s="94"/>
      <c r="Q1243" s="94"/>
    </row>
    <row r="1244" spans="6:17" ht="12.75">
      <c r="F1244" s="41"/>
      <c r="I1244" s="93"/>
      <c r="J1244" s="93"/>
      <c r="P1244" s="94"/>
      <c r="Q1244" s="94"/>
    </row>
    <row r="1245" spans="6:17" ht="12.75">
      <c r="F1245" s="41"/>
      <c r="I1245" s="93"/>
      <c r="J1245" s="93"/>
      <c r="P1245" s="94"/>
      <c r="Q1245" s="94"/>
    </row>
    <row r="1246" spans="6:17" ht="12.75">
      <c r="F1246" s="41"/>
      <c r="I1246" s="93"/>
      <c r="J1246" s="93"/>
      <c r="P1246" s="94"/>
      <c r="Q1246" s="94"/>
    </row>
    <row r="1247" spans="6:17" ht="12.75">
      <c r="F1247" s="41"/>
      <c r="I1247" s="93"/>
      <c r="J1247" s="93"/>
      <c r="P1247" s="94"/>
      <c r="Q1247" s="94"/>
    </row>
    <row r="1248" spans="6:17" ht="12.75">
      <c r="F1248" s="41"/>
      <c r="I1248" s="93"/>
      <c r="J1248" s="93"/>
      <c r="P1248" s="94"/>
      <c r="Q1248" s="94"/>
    </row>
    <row r="1249" spans="6:17" ht="12.75">
      <c r="F1249" s="41"/>
      <c r="I1249" s="93"/>
      <c r="J1249" s="93"/>
      <c r="P1249" s="94"/>
      <c r="Q1249" s="94"/>
    </row>
    <row r="1250" spans="6:17" ht="12.75">
      <c r="F1250" s="41"/>
      <c r="I1250" s="93"/>
      <c r="J1250" s="93"/>
      <c r="P1250" s="94"/>
      <c r="Q1250" s="94"/>
    </row>
    <row r="1251" spans="6:17" ht="12.75">
      <c r="F1251" s="41"/>
      <c r="I1251" s="93"/>
      <c r="J1251" s="93"/>
      <c r="P1251" s="94"/>
      <c r="Q1251" s="94"/>
    </row>
    <row r="1252" spans="6:17" ht="12.75">
      <c r="F1252" s="41"/>
      <c r="I1252" s="93"/>
      <c r="J1252" s="93"/>
      <c r="P1252" s="94"/>
      <c r="Q1252" s="94"/>
    </row>
    <row r="1253" spans="6:17" ht="12.75">
      <c r="F1253" s="41"/>
      <c r="I1253" s="93"/>
      <c r="J1253" s="93"/>
      <c r="P1253" s="94"/>
      <c r="Q1253" s="94"/>
    </row>
    <row r="1254" spans="6:17" ht="12.75">
      <c r="F1254" s="41"/>
      <c r="I1254" s="93"/>
      <c r="J1254" s="93"/>
      <c r="P1254" s="94"/>
      <c r="Q1254" s="94"/>
    </row>
    <row r="1255" spans="6:17" ht="12.75">
      <c r="F1255" s="41"/>
      <c r="I1255" s="93"/>
      <c r="J1255" s="93"/>
      <c r="P1255" s="94"/>
      <c r="Q1255" s="94"/>
    </row>
    <row r="1256" spans="6:17" ht="12.75">
      <c r="F1256" s="41"/>
      <c r="I1256" s="93"/>
      <c r="J1256" s="93"/>
      <c r="P1256" s="94"/>
      <c r="Q1256" s="94"/>
    </row>
    <row r="1257" spans="6:17" ht="12.75">
      <c r="F1257" s="41"/>
      <c r="I1257" s="93"/>
      <c r="J1257" s="93"/>
      <c r="P1257" s="94"/>
      <c r="Q1257" s="94"/>
    </row>
    <row r="1258" spans="6:17" ht="12.75">
      <c r="F1258" s="41"/>
      <c r="I1258" s="93"/>
      <c r="J1258" s="93"/>
      <c r="P1258" s="94"/>
      <c r="Q1258" s="94"/>
    </row>
    <row r="1259" spans="6:17" ht="12.75">
      <c r="F1259" s="41"/>
      <c r="I1259" s="93"/>
      <c r="J1259" s="93"/>
      <c r="P1259" s="94"/>
      <c r="Q1259" s="94"/>
    </row>
    <row r="1260" spans="6:17" ht="12.75">
      <c r="F1260" s="41"/>
      <c r="I1260" s="93"/>
      <c r="J1260" s="93"/>
      <c r="P1260" s="94"/>
      <c r="Q1260" s="94"/>
    </row>
    <row r="1261" spans="6:17" ht="12.75">
      <c r="F1261" s="41"/>
      <c r="I1261" s="93"/>
      <c r="J1261" s="93"/>
      <c r="P1261" s="94"/>
      <c r="Q1261" s="94"/>
    </row>
    <row r="1262" spans="6:17" ht="12.75">
      <c r="F1262" s="41"/>
      <c r="I1262" s="93"/>
      <c r="J1262" s="93"/>
      <c r="P1262" s="94"/>
      <c r="Q1262" s="94"/>
    </row>
    <row r="1263" spans="6:17" ht="12.75">
      <c r="F1263" s="41"/>
      <c r="I1263" s="93"/>
      <c r="J1263" s="93"/>
      <c r="P1263" s="94"/>
      <c r="Q1263" s="94"/>
    </row>
    <row r="1264" spans="6:17" ht="12.75">
      <c r="F1264" s="41"/>
      <c r="I1264" s="93"/>
      <c r="J1264" s="93"/>
      <c r="P1264" s="94"/>
      <c r="Q1264" s="94"/>
    </row>
    <row r="1265" spans="6:17" ht="12.75">
      <c r="F1265" s="41"/>
      <c r="I1265" s="93"/>
      <c r="J1265" s="93"/>
      <c r="P1265" s="94"/>
      <c r="Q1265" s="94"/>
    </row>
    <row r="1266" spans="6:17" ht="12.75">
      <c r="F1266" s="41"/>
      <c r="I1266" s="93"/>
      <c r="J1266" s="93"/>
      <c r="P1266" s="94"/>
      <c r="Q1266" s="94"/>
    </row>
    <row r="1267" spans="6:17" ht="12.75">
      <c r="F1267" s="41"/>
      <c r="I1267" s="93"/>
      <c r="J1267" s="93"/>
      <c r="P1267" s="94"/>
      <c r="Q1267" s="94"/>
    </row>
    <row r="1268" spans="6:17" ht="12.75">
      <c r="F1268" s="41"/>
      <c r="I1268" s="93"/>
      <c r="J1268" s="93"/>
      <c r="P1268" s="94"/>
      <c r="Q1268" s="94"/>
    </row>
    <row r="1269" spans="6:17" ht="12.75">
      <c r="F1269" s="41"/>
      <c r="I1269" s="93"/>
      <c r="J1269" s="93"/>
      <c r="P1269" s="94"/>
      <c r="Q1269" s="94"/>
    </row>
    <row r="1270" spans="6:17" ht="12.75">
      <c r="F1270" s="41"/>
      <c r="I1270" s="93"/>
      <c r="J1270" s="93"/>
      <c r="P1270" s="94"/>
      <c r="Q1270" s="94"/>
    </row>
    <row r="1271" spans="6:17" ht="12.75">
      <c r="F1271" s="41"/>
      <c r="I1271" s="93"/>
      <c r="J1271" s="93"/>
      <c r="P1271" s="94"/>
      <c r="Q1271" s="94"/>
    </row>
    <row r="1272" spans="6:17" ht="12.75">
      <c r="F1272" s="41"/>
      <c r="I1272" s="93"/>
      <c r="J1272" s="93"/>
      <c r="P1272" s="94"/>
      <c r="Q1272" s="94"/>
    </row>
    <row r="1273" spans="6:17" ht="12.75">
      <c r="F1273" s="41"/>
      <c r="I1273" s="93"/>
      <c r="J1273" s="93"/>
      <c r="P1273" s="94"/>
      <c r="Q1273" s="94"/>
    </row>
    <row r="1274" spans="6:17" ht="12.75">
      <c r="F1274" s="41"/>
      <c r="I1274" s="93"/>
      <c r="J1274" s="93"/>
      <c r="P1274" s="94"/>
      <c r="Q1274" s="94"/>
    </row>
    <row r="1275" spans="6:17" ht="12.75">
      <c r="F1275" s="41"/>
      <c r="I1275" s="93"/>
      <c r="J1275" s="93"/>
      <c r="P1275" s="94"/>
      <c r="Q1275" s="94"/>
    </row>
    <row r="1276" spans="6:17" ht="12.75">
      <c r="F1276" s="41"/>
      <c r="I1276" s="93"/>
      <c r="J1276" s="93"/>
      <c r="P1276" s="94"/>
      <c r="Q1276" s="94"/>
    </row>
    <row r="1277" spans="6:17" ht="12.75">
      <c r="F1277" s="41"/>
      <c r="I1277" s="93"/>
      <c r="J1277" s="93"/>
      <c r="P1277" s="94"/>
      <c r="Q1277" s="94"/>
    </row>
    <row r="1278" spans="6:17" ht="12.75">
      <c r="F1278" s="41"/>
      <c r="I1278" s="93"/>
      <c r="J1278" s="93"/>
      <c r="P1278" s="94"/>
      <c r="Q1278" s="94"/>
    </row>
    <row r="1279" spans="6:17" ht="12.75">
      <c r="F1279" s="41"/>
      <c r="I1279" s="93"/>
      <c r="J1279" s="93"/>
      <c r="P1279" s="94"/>
      <c r="Q1279" s="94"/>
    </row>
    <row r="1280" spans="6:17" ht="12.75">
      <c r="F1280" s="41"/>
      <c r="I1280" s="93"/>
      <c r="J1280" s="93"/>
      <c r="P1280" s="94"/>
      <c r="Q1280" s="94"/>
    </row>
    <row r="1281" spans="6:17" ht="12.75">
      <c r="F1281" s="41"/>
      <c r="I1281" s="93"/>
      <c r="J1281" s="93"/>
      <c r="P1281" s="94"/>
      <c r="Q1281" s="94"/>
    </row>
    <row r="1282" spans="6:17" ht="12.75">
      <c r="F1282" s="41"/>
      <c r="I1282" s="93"/>
      <c r="J1282" s="93"/>
      <c r="P1282" s="94"/>
      <c r="Q1282" s="94"/>
    </row>
    <row r="1283" spans="6:17" ht="12.75">
      <c r="F1283" s="41"/>
      <c r="I1283" s="93"/>
      <c r="J1283" s="93"/>
      <c r="P1283" s="94"/>
      <c r="Q1283" s="94"/>
    </row>
    <row r="1284" spans="6:17" ht="12.75">
      <c r="F1284" s="41"/>
      <c r="I1284" s="93"/>
      <c r="J1284" s="93"/>
      <c r="P1284" s="94"/>
      <c r="Q1284" s="94"/>
    </row>
    <row r="1285" spans="6:17" ht="12.75">
      <c r="F1285" s="41"/>
      <c r="I1285" s="93"/>
      <c r="J1285" s="93"/>
      <c r="P1285" s="94"/>
      <c r="Q1285" s="94"/>
    </row>
    <row r="1286" spans="6:17" ht="12.75">
      <c r="F1286" s="41"/>
      <c r="I1286" s="93"/>
      <c r="J1286" s="93"/>
      <c r="P1286" s="94"/>
      <c r="Q1286" s="94"/>
    </row>
    <row r="1287" spans="6:17" ht="12.75">
      <c r="F1287" s="41"/>
      <c r="I1287" s="93"/>
      <c r="J1287" s="93"/>
      <c r="P1287" s="94"/>
      <c r="Q1287" s="94"/>
    </row>
    <row r="1288" spans="6:17" ht="12.75">
      <c r="F1288" s="41"/>
      <c r="I1288" s="93"/>
      <c r="J1288" s="93"/>
      <c r="P1288" s="94"/>
      <c r="Q1288" s="94"/>
    </row>
    <row r="1289" spans="6:17" ht="12.75">
      <c r="F1289" s="41"/>
      <c r="I1289" s="93"/>
      <c r="J1289" s="93"/>
      <c r="P1289" s="94"/>
      <c r="Q1289" s="94"/>
    </row>
    <row r="1290" spans="6:17" ht="12.75">
      <c r="F1290" s="41"/>
      <c r="I1290" s="93"/>
      <c r="J1290" s="93"/>
      <c r="P1290" s="94"/>
      <c r="Q1290" s="94"/>
    </row>
    <row r="1291" spans="6:17" ht="12.75">
      <c r="F1291" s="41"/>
      <c r="I1291" s="93"/>
      <c r="J1291" s="93"/>
      <c r="P1291" s="94"/>
      <c r="Q1291" s="94"/>
    </row>
    <row r="1292" spans="6:17" ht="12.75">
      <c r="F1292" s="41"/>
      <c r="I1292" s="93"/>
      <c r="J1292" s="93"/>
      <c r="P1292" s="94"/>
      <c r="Q1292" s="94"/>
    </row>
    <row r="1293" spans="6:17" ht="12.75">
      <c r="F1293" s="41"/>
      <c r="I1293" s="93"/>
      <c r="J1293" s="93"/>
      <c r="P1293" s="94"/>
      <c r="Q1293" s="94"/>
    </row>
    <row r="1294" spans="6:17" ht="12.75">
      <c r="F1294" s="41"/>
      <c r="I1294" s="93"/>
      <c r="J1294" s="93"/>
      <c r="P1294" s="94"/>
      <c r="Q1294" s="94"/>
    </row>
    <row r="1295" spans="6:17" ht="12.75">
      <c r="F1295" s="41"/>
      <c r="I1295" s="93"/>
      <c r="J1295" s="93"/>
      <c r="P1295" s="94"/>
      <c r="Q1295" s="94"/>
    </row>
    <row r="1296" spans="6:17" ht="12.75">
      <c r="F1296" s="41"/>
      <c r="I1296" s="93"/>
      <c r="J1296" s="93"/>
      <c r="P1296" s="94"/>
      <c r="Q1296" s="94"/>
    </row>
    <row r="1297" spans="6:17" ht="12.75">
      <c r="F1297" s="41"/>
      <c r="I1297" s="93"/>
      <c r="J1297" s="93"/>
      <c r="P1297" s="94"/>
      <c r="Q1297" s="94"/>
    </row>
    <row r="1298" spans="6:17" ht="12.75">
      <c r="F1298" s="41"/>
      <c r="I1298" s="93"/>
      <c r="J1298" s="93"/>
      <c r="P1298" s="94"/>
      <c r="Q1298" s="94"/>
    </row>
    <row r="1299" spans="6:17" ht="12.75">
      <c r="F1299" s="41"/>
      <c r="I1299" s="93"/>
      <c r="J1299" s="93"/>
      <c r="P1299" s="94"/>
      <c r="Q1299" s="94"/>
    </row>
    <row r="1300" spans="6:17" ht="12.75">
      <c r="F1300" s="41"/>
      <c r="I1300" s="93"/>
      <c r="J1300" s="93"/>
      <c r="P1300" s="94"/>
      <c r="Q1300" s="94"/>
    </row>
    <row r="1301" spans="6:17" ht="12.75">
      <c r="F1301" s="41"/>
      <c r="I1301" s="93"/>
      <c r="J1301" s="93"/>
      <c r="P1301" s="94"/>
      <c r="Q1301" s="94"/>
    </row>
    <row r="1302" spans="6:17" ht="12.75">
      <c r="F1302" s="41"/>
      <c r="I1302" s="93"/>
      <c r="J1302" s="93"/>
      <c r="P1302" s="94"/>
      <c r="Q1302" s="94"/>
    </row>
    <row r="1303" spans="6:17" ht="12.75">
      <c r="F1303" s="41"/>
      <c r="I1303" s="93"/>
      <c r="J1303" s="93"/>
      <c r="P1303" s="94"/>
      <c r="Q1303" s="94"/>
    </row>
    <row r="1304" spans="6:17" ht="12.75">
      <c r="F1304" s="41"/>
      <c r="I1304" s="93"/>
      <c r="J1304" s="93"/>
      <c r="P1304" s="94"/>
      <c r="Q1304" s="94"/>
    </row>
    <row r="1305" spans="6:17" ht="12.75">
      <c r="F1305" s="41"/>
      <c r="I1305" s="93"/>
      <c r="J1305" s="93"/>
      <c r="P1305" s="94"/>
      <c r="Q1305" s="94"/>
    </row>
    <row r="1306" spans="6:17" ht="12.75">
      <c r="F1306" s="41"/>
      <c r="I1306" s="93"/>
      <c r="J1306" s="93"/>
      <c r="P1306" s="94"/>
      <c r="Q1306" s="94"/>
    </row>
    <row r="1307" spans="6:17" ht="12.75">
      <c r="F1307" s="41"/>
      <c r="I1307" s="93"/>
      <c r="J1307" s="93"/>
      <c r="P1307" s="94"/>
      <c r="Q1307" s="94"/>
    </row>
    <row r="1308" spans="6:17" ht="12.75">
      <c r="F1308" s="41"/>
      <c r="I1308" s="93"/>
      <c r="J1308" s="93"/>
      <c r="P1308" s="94"/>
      <c r="Q1308" s="94"/>
    </row>
    <row r="1309" spans="6:17" ht="12.75">
      <c r="F1309" s="41"/>
      <c r="I1309" s="93"/>
      <c r="J1309" s="93"/>
      <c r="P1309" s="94"/>
      <c r="Q1309" s="94"/>
    </row>
    <row r="1310" spans="6:17" ht="12.75">
      <c r="F1310" s="41"/>
      <c r="I1310" s="93"/>
      <c r="J1310" s="93"/>
      <c r="P1310" s="94"/>
      <c r="Q1310" s="94"/>
    </row>
    <row r="1311" spans="6:17" ht="12.75">
      <c r="F1311" s="41"/>
      <c r="I1311" s="93"/>
      <c r="J1311" s="93"/>
      <c r="P1311" s="94"/>
      <c r="Q1311" s="94"/>
    </row>
    <row r="1312" spans="6:17" ht="12.75">
      <c r="F1312" s="41"/>
      <c r="I1312" s="93"/>
      <c r="J1312" s="93"/>
      <c r="P1312" s="94"/>
      <c r="Q1312" s="94"/>
    </row>
    <row r="1313" spans="6:17" ht="12.75">
      <c r="F1313" s="41"/>
      <c r="I1313" s="93"/>
      <c r="J1313" s="93"/>
      <c r="P1313" s="94"/>
      <c r="Q1313" s="94"/>
    </row>
    <row r="1314" spans="6:17" ht="12.75">
      <c r="F1314" s="41"/>
      <c r="I1314" s="93"/>
      <c r="J1314" s="93"/>
      <c r="P1314" s="94"/>
      <c r="Q1314" s="94"/>
    </row>
    <row r="1315" spans="6:17" ht="12.75">
      <c r="F1315" s="41"/>
      <c r="I1315" s="93"/>
      <c r="J1315" s="93"/>
      <c r="P1315" s="94"/>
      <c r="Q1315" s="94"/>
    </row>
    <row r="1316" spans="6:17" ht="12.75">
      <c r="F1316" s="41"/>
      <c r="I1316" s="93"/>
      <c r="J1316" s="93"/>
      <c r="P1316" s="94"/>
      <c r="Q1316" s="94"/>
    </row>
    <row r="1317" spans="6:17" ht="12.75">
      <c r="F1317" s="41"/>
      <c r="I1317" s="93"/>
      <c r="J1317" s="93"/>
      <c r="P1317" s="94"/>
      <c r="Q1317" s="94"/>
    </row>
    <row r="1318" spans="6:17" ht="12.75">
      <c r="F1318" s="41"/>
      <c r="I1318" s="93"/>
      <c r="J1318" s="93"/>
      <c r="P1318" s="94"/>
      <c r="Q1318" s="94"/>
    </row>
    <row r="1319" spans="6:17" ht="12.75">
      <c r="F1319" s="41"/>
      <c r="I1319" s="93"/>
      <c r="J1319" s="93"/>
      <c r="P1319" s="94"/>
      <c r="Q1319" s="94"/>
    </row>
    <row r="1320" spans="6:17" ht="12.75">
      <c r="F1320" s="41"/>
      <c r="I1320" s="93"/>
      <c r="J1320" s="93"/>
      <c r="P1320" s="94"/>
      <c r="Q1320" s="94"/>
    </row>
    <row r="1321" spans="6:17" ht="12.75">
      <c r="F1321" s="41"/>
      <c r="I1321" s="93"/>
      <c r="J1321" s="93"/>
      <c r="P1321" s="94"/>
      <c r="Q1321" s="94"/>
    </row>
    <row r="1322" spans="6:17" ht="12.75">
      <c r="F1322" s="41"/>
      <c r="I1322" s="93"/>
      <c r="J1322" s="93"/>
      <c r="P1322" s="94"/>
      <c r="Q1322" s="94"/>
    </row>
    <row r="1323" spans="6:17" ht="12.75">
      <c r="F1323" s="41"/>
      <c r="I1323" s="93"/>
      <c r="J1323" s="93"/>
      <c r="P1323" s="94"/>
      <c r="Q1323" s="94"/>
    </row>
    <row r="1324" spans="6:17" ht="12.75">
      <c r="F1324" s="41"/>
      <c r="I1324" s="93"/>
      <c r="J1324" s="93"/>
      <c r="P1324" s="94"/>
      <c r="Q1324" s="94"/>
    </row>
    <row r="1325" spans="6:17" ht="12.75">
      <c r="F1325" s="41"/>
      <c r="I1325" s="93"/>
      <c r="J1325" s="93"/>
      <c r="P1325" s="94"/>
      <c r="Q1325" s="94"/>
    </row>
    <row r="1326" spans="6:17" ht="12.75">
      <c r="F1326" s="41"/>
      <c r="I1326" s="93"/>
      <c r="J1326" s="93"/>
      <c r="P1326" s="94"/>
      <c r="Q1326" s="94"/>
    </row>
    <row r="1327" spans="6:17" ht="12.75">
      <c r="F1327" s="41"/>
      <c r="I1327" s="93"/>
      <c r="J1327" s="93"/>
      <c r="P1327" s="94"/>
      <c r="Q1327" s="94"/>
    </row>
    <row r="1328" spans="6:17" ht="12.75">
      <c r="F1328" s="41"/>
      <c r="I1328" s="93"/>
      <c r="J1328" s="93"/>
      <c r="P1328" s="94"/>
      <c r="Q1328" s="94"/>
    </row>
    <row r="1329" spans="6:17" ht="12.75">
      <c r="F1329" s="41"/>
      <c r="I1329" s="93"/>
      <c r="J1329" s="93"/>
      <c r="P1329" s="94"/>
      <c r="Q1329" s="94"/>
    </row>
    <row r="1330" spans="6:17" ht="12.75">
      <c r="F1330" s="41"/>
      <c r="I1330" s="93"/>
      <c r="J1330" s="93"/>
      <c r="P1330" s="94"/>
      <c r="Q1330" s="94"/>
    </row>
    <row r="1331" spans="6:17" ht="12.75">
      <c r="F1331" s="41"/>
      <c r="I1331" s="93"/>
      <c r="J1331" s="93"/>
      <c r="P1331" s="94"/>
      <c r="Q1331" s="94"/>
    </row>
    <row r="1332" spans="6:17" ht="12.75">
      <c r="F1332" s="41"/>
      <c r="I1332" s="93"/>
      <c r="J1332" s="93"/>
      <c r="P1332" s="94"/>
      <c r="Q1332" s="94"/>
    </row>
    <row r="1333" spans="6:17" ht="12.75">
      <c r="F1333" s="41"/>
      <c r="I1333" s="93"/>
      <c r="J1333" s="93"/>
      <c r="P1333" s="94"/>
      <c r="Q1333" s="94"/>
    </row>
    <row r="1334" spans="6:17" ht="12.75">
      <c r="F1334" s="41"/>
      <c r="I1334" s="93"/>
      <c r="J1334" s="93"/>
      <c r="P1334" s="94"/>
      <c r="Q1334" s="94"/>
    </row>
    <row r="1335" spans="6:17" ht="12.75">
      <c r="F1335" s="41"/>
      <c r="I1335" s="93"/>
      <c r="J1335" s="93"/>
      <c r="P1335" s="94"/>
      <c r="Q1335" s="94"/>
    </row>
    <row r="1336" spans="6:17" ht="12.75">
      <c r="F1336" s="41"/>
      <c r="I1336" s="93"/>
      <c r="J1336" s="93"/>
      <c r="P1336" s="94"/>
      <c r="Q1336" s="94"/>
    </row>
    <row r="1337" spans="6:17" ht="12.75">
      <c r="F1337" s="41"/>
      <c r="I1337" s="93"/>
      <c r="J1337" s="93"/>
      <c r="P1337" s="94"/>
      <c r="Q1337" s="94"/>
    </row>
    <row r="1338" spans="6:17" ht="12.75">
      <c r="F1338" s="41"/>
      <c r="I1338" s="93"/>
      <c r="J1338" s="93"/>
      <c r="P1338" s="94"/>
      <c r="Q1338" s="94"/>
    </row>
    <row r="1339" spans="6:17" ht="12.75">
      <c r="F1339" s="41"/>
      <c r="I1339" s="93"/>
      <c r="J1339" s="93"/>
      <c r="P1339" s="94"/>
      <c r="Q1339" s="94"/>
    </row>
    <row r="1340" spans="6:17" ht="12.75">
      <c r="F1340" s="41"/>
      <c r="I1340" s="93"/>
      <c r="J1340" s="93"/>
      <c r="P1340" s="94"/>
      <c r="Q1340" s="94"/>
    </row>
    <row r="1341" spans="6:17" ht="12.75">
      <c r="F1341" s="41"/>
      <c r="I1341" s="93"/>
      <c r="J1341" s="93"/>
      <c r="P1341" s="94"/>
      <c r="Q1341" s="94"/>
    </row>
    <row r="1342" spans="6:17" ht="12.75">
      <c r="F1342" s="41"/>
      <c r="I1342" s="93"/>
      <c r="J1342" s="93"/>
      <c r="P1342" s="94"/>
      <c r="Q1342" s="94"/>
    </row>
    <row r="1343" spans="6:17" ht="12.75">
      <c r="F1343" s="41"/>
      <c r="I1343" s="93"/>
      <c r="J1343" s="93"/>
      <c r="P1343" s="94"/>
      <c r="Q1343" s="94"/>
    </row>
    <row r="1344" spans="6:17" ht="12.75">
      <c r="F1344" s="41"/>
      <c r="I1344" s="93"/>
      <c r="J1344" s="93"/>
      <c r="P1344" s="94"/>
      <c r="Q1344" s="94"/>
    </row>
    <row r="1345" spans="6:17" ht="12.75">
      <c r="F1345" s="41"/>
      <c r="I1345" s="93"/>
      <c r="J1345" s="93"/>
      <c r="P1345" s="94"/>
      <c r="Q1345" s="94"/>
    </row>
    <row r="1346" spans="6:17" ht="12.75">
      <c r="F1346" s="41"/>
      <c r="I1346" s="93"/>
      <c r="J1346" s="93"/>
      <c r="P1346" s="94"/>
      <c r="Q1346" s="94"/>
    </row>
    <row r="1347" spans="6:17" ht="12.75">
      <c r="F1347" s="41"/>
      <c r="I1347" s="93"/>
      <c r="J1347" s="93"/>
      <c r="P1347" s="94"/>
      <c r="Q1347" s="94"/>
    </row>
    <row r="1348" spans="6:17" ht="12.75">
      <c r="F1348" s="41"/>
      <c r="I1348" s="93"/>
      <c r="J1348" s="93"/>
      <c r="P1348" s="94"/>
      <c r="Q1348" s="94"/>
    </row>
    <row r="1349" spans="6:17" ht="12.75">
      <c r="F1349" s="41"/>
      <c r="I1349" s="93"/>
      <c r="J1349" s="93"/>
      <c r="P1349" s="94"/>
      <c r="Q1349" s="94"/>
    </row>
    <row r="1350" spans="6:17" ht="12.75">
      <c r="F1350" s="41"/>
      <c r="I1350" s="93"/>
      <c r="J1350" s="93"/>
      <c r="P1350" s="94"/>
      <c r="Q1350" s="94"/>
    </row>
    <row r="1351" spans="6:17" ht="12.75">
      <c r="F1351" s="41"/>
      <c r="I1351" s="93"/>
      <c r="J1351" s="93"/>
      <c r="P1351" s="94"/>
      <c r="Q1351" s="94"/>
    </row>
    <row r="1352" spans="6:17" ht="12.75">
      <c r="F1352" s="41"/>
      <c r="I1352" s="93"/>
      <c r="J1352" s="93"/>
      <c r="P1352" s="94"/>
      <c r="Q1352" s="94"/>
    </row>
    <row r="1353" spans="6:17" ht="12.75">
      <c r="F1353" s="41"/>
      <c r="I1353" s="93"/>
      <c r="J1353" s="93"/>
      <c r="P1353" s="94"/>
      <c r="Q1353" s="94"/>
    </row>
    <row r="1354" spans="6:17" ht="12.75">
      <c r="F1354" s="41"/>
      <c r="I1354" s="93"/>
      <c r="J1354" s="93"/>
      <c r="P1354" s="94"/>
      <c r="Q1354" s="94"/>
    </row>
    <row r="1355" spans="6:17" ht="12.75">
      <c r="F1355" s="41"/>
      <c r="I1355" s="93"/>
      <c r="J1355" s="93"/>
      <c r="P1355" s="94"/>
      <c r="Q1355" s="94"/>
    </row>
    <row r="1356" spans="6:17" ht="12.75">
      <c r="F1356" s="41"/>
      <c r="I1356" s="93"/>
      <c r="J1356" s="93"/>
      <c r="P1356" s="94"/>
      <c r="Q1356" s="94"/>
    </row>
    <row r="1357" spans="6:17" ht="12.75">
      <c r="F1357" s="41"/>
      <c r="I1357" s="93"/>
      <c r="J1357" s="93"/>
      <c r="P1357" s="94"/>
      <c r="Q1357" s="94"/>
    </row>
    <row r="1358" spans="6:17" ht="12.75">
      <c r="F1358" s="41"/>
      <c r="I1358" s="93"/>
      <c r="J1358" s="93"/>
      <c r="P1358" s="94"/>
      <c r="Q1358" s="94"/>
    </row>
    <row r="1359" spans="6:17" ht="12.75">
      <c r="F1359" s="41"/>
      <c r="I1359" s="93"/>
      <c r="J1359" s="93"/>
      <c r="P1359" s="94"/>
      <c r="Q1359" s="94"/>
    </row>
    <row r="1360" spans="6:17" ht="12.75">
      <c r="F1360" s="41"/>
      <c r="I1360" s="93"/>
      <c r="J1360" s="93"/>
      <c r="P1360" s="94"/>
      <c r="Q1360" s="94"/>
    </row>
    <row r="1361" spans="6:17" ht="12.75">
      <c r="F1361" s="41"/>
      <c r="I1361" s="93"/>
      <c r="J1361" s="93"/>
      <c r="P1361" s="94"/>
      <c r="Q1361" s="94"/>
    </row>
    <row r="1362" spans="6:17" ht="12.75">
      <c r="F1362" s="41"/>
      <c r="I1362" s="93"/>
      <c r="J1362" s="93"/>
      <c r="P1362" s="94"/>
      <c r="Q1362" s="94"/>
    </row>
    <row r="1363" spans="6:17" ht="12.75">
      <c r="F1363" s="41"/>
      <c r="I1363" s="93"/>
      <c r="J1363" s="93"/>
      <c r="P1363" s="94"/>
      <c r="Q1363" s="94"/>
    </row>
    <row r="1364" spans="6:17" ht="12.75">
      <c r="F1364" s="41"/>
      <c r="I1364" s="93"/>
      <c r="J1364" s="93"/>
      <c r="P1364" s="94"/>
      <c r="Q1364" s="94"/>
    </row>
    <row r="1365" spans="6:17" ht="12.75">
      <c r="F1365" s="41"/>
      <c r="I1365" s="93"/>
      <c r="J1365" s="93"/>
      <c r="P1365" s="94"/>
      <c r="Q1365" s="94"/>
    </row>
    <row r="1366" spans="6:17" ht="12.75">
      <c r="F1366" s="41"/>
      <c r="I1366" s="93"/>
      <c r="J1366" s="93"/>
      <c r="P1366" s="94"/>
      <c r="Q1366" s="94"/>
    </row>
    <row r="1367" spans="6:17" ht="12.75">
      <c r="F1367" s="41"/>
      <c r="I1367" s="93"/>
      <c r="J1367" s="93"/>
      <c r="P1367" s="94"/>
      <c r="Q1367" s="94"/>
    </row>
    <row r="1368" spans="6:17" ht="12.75">
      <c r="F1368" s="41"/>
      <c r="I1368" s="93"/>
      <c r="J1368" s="93"/>
      <c r="P1368" s="94"/>
      <c r="Q1368" s="94"/>
    </row>
    <row r="1369" spans="6:17" ht="12.75">
      <c r="F1369" s="41"/>
      <c r="I1369" s="93"/>
      <c r="J1369" s="93"/>
      <c r="P1369" s="94"/>
      <c r="Q1369" s="94"/>
    </row>
    <row r="1370" spans="6:17" ht="12.75">
      <c r="F1370" s="41"/>
      <c r="I1370" s="93"/>
      <c r="J1370" s="93"/>
      <c r="P1370" s="94"/>
      <c r="Q1370" s="94"/>
    </row>
    <row r="1371" spans="6:17" ht="12.75">
      <c r="F1371" s="41"/>
      <c r="I1371" s="93"/>
      <c r="J1371" s="93"/>
      <c r="P1371" s="94"/>
      <c r="Q1371" s="94"/>
    </row>
    <row r="1372" spans="6:17" ht="12.75">
      <c r="F1372" s="41"/>
      <c r="I1372" s="93"/>
      <c r="J1372" s="93"/>
      <c r="P1372" s="94"/>
      <c r="Q1372" s="94"/>
    </row>
    <row r="1373" spans="6:17" ht="12.75">
      <c r="F1373" s="41"/>
      <c r="I1373" s="93"/>
      <c r="J1373" s="93"/>
      <c r="P1373" s="94"/>
      <c r="Q1373" s="94"/>
    </row>
    <row r="1374" spans="6:17" ht="12.75">
      <c r="F1374" s="41"/>
      <c r="I1374" s="93"/>
      <c r="J1374" s="93"/>
      <c r="P1374" s="94"/>
      <c r="Q1374" s="94"/>
    </row>
    <row r="1375" spans="6:17" ht="12.75">
      <c r="F1375" s="41"/>
      <c r="I1375" s="93"/>
      <c r="J1375" s="93"/>
      <c r="P1375" s="94"/>
      <c r="Q1375" s="94"/>
    </row>
    <row r="1376" spans="6:17" ht="12.75">
      <c r="F1376" s="41"/>
      <c r="I1376" s="93"/>
      <c r="J1376" s="93"/>
      <c r="P1376" s="94"/>
      <c r="Q1376" s="94"/>
    </row>
    <row r="1377" spans="6:17" ht="12.75">
      <c r="F1377" s="41"/>
      <c r="I1377" s="93"/>
      <c r="J1377" s="93"/>
      <c r="P1377" s="94"/>
      <c r="Q1377" s="94"/>
    </row>
    <row r="1378" spans="6:17" ht="12.75">
      <c r="F1378" s="41"/>
      <c r="I1378" s="93"/>
      <c r="J1378" s="93"/>
      <c r="P1378" s="94"/>
      <c r="Q1378" s="94"/>
    </row>
    <row r="1379" spans="6:17" ht="12.75">
      <c r="F1379" s="41"/>
      <c r="I1379" s="93"/>
      <c r="J1379" s="93"/>
      <c r="P1379" s="94"/>
      <c r="Q1379" s="94"/>
    </row>
    <row r="1380" spans="6:17" ht="12.75">
      <c r="F1380" s="41"/>
      <c r="I1380" s="93"/>
      <c r="J1380" s="93"/>
      <c r="P1380" s="94"/>
      <c r="Q1380" s="94"/>
    </row>
    <row r="1381" spans="6:17" ht="12.75">
      <c r="F1381" s="41"/>
      <c r="I1381" s="93"/>
      <c r="J1381" s="93"/>
      <c r="P1381" s="94"/>
      <c r="Q1381" s="94"/>
    </row>
    <row r="1382" spans="6:17" ht="12.75">
      <c r="F1382" s="41"/>
      <c r="I1382" s="93"/>
      <c r="J1382" s="93"/>
      <c r="P1382" s="94"/>
      <c r="Q1382" s="94"/>
    </row>
    <row r="1383" spans="6:17" ht="12.75">
      <c r="F1383" s="41"/>
      <c r="I1383" s="93"/>
      <c r="J1383" s="93"/>
      <c r="P1383" s="94"/>
      <c r="Q1383" s="94"/>
    </row>
    <row r="1384" spans="6:17" ht="12.75">
      <c r="F1384" s="41"/>
      <c r="I1384" s="93"/>
      <c r="J1384" s="93"/>
      <c r="P1384" s="94"/>
      <c r="Q1384" s="94"/>
    </row>
    <row r="1385" spans="6:17" ht="12.75">
      <c r="F1385" s="41"/>
      <c r="I1385" s="93"/>
      <c r="J1385" s="93"/>
      <c r="P1385" s="94"/>
      <c r="Q1385" s="94"/>
    </row>
    <row r="1386" spans="6:17" ht="12.75">
      <c r="F1386" s="41"/>
      <c r="I1386" s="93"/>
      <c r="J1386" s="93"/>
      <c r="P1386" s="94"/>
      <c r="Q1386" s="94"/>
    </row>
    <row r="1387" spans="6:17" ht="12.75">
      <c r="F1387" s="41"/>
      <c r="I1387" s="93"/>
      <c r="J1387" s="93"/>
      <c r="P1387" s="94"/>
      <c r="Q1387" s="94"/>
    </row>
    <row r="1388" spans="6:17" ht="12.75">
      <c r="F1388" s="41"/>
      <c r="I1388" s="93"/>
      <c r="J1388" s="93"/>
      <c r="P1388" s="94"/>
      <c r="Q1388" s="94"/>
    </row>
    <row r="1389" spans="6:17" ht="12.75">
      <c r="F1389" s="41"/>
      <c r="I1389" s="93"/>
      <c r="J1389" s="93"/>
      <c r="P1389" s="94"/>
      <c r="Q1389" s="94"/>
    </row>
    <row r="1390" spans="6:17" ht="12.75">
      <c r="F1390" s="41"/>
      <c r="I1390" s="93"/>
      <c r="J1390" s="93"/>
      <c r="P1390" s="94"/>
      <c r="Q1390" s="94"/>
    </row>
    <row r="1391" spans="6:17" ht="12.75">
      <c r="F1391" s="41"/>
      <c r="I1391" s="93"/>
      <c r="J1391" s="93"/>
      <c r="P1391" s="94"/>
      <c r="Q1391" s="94"/>
    </row>
    <row r="1392" spans="6:17" ht="12.75">
      <c r="F1392" s="41"/>
      <c r="I1392" s="93"/>
      <c r="J1392" s="93"/>
      <c r="P1392" s="94"/>
      <c r="Q1392" s="94"/>
    </row>
    <row r="1393" spans="6:17" ht="12.75">
      <c r="F1393" s="41"/>
      <c r="I1393" s="93"/>
      <c r="J1393" s="93"/>
      <c r="P1393" s="94"/>
      <c r="Q1393" s="94"/>
    </row>
    <row r="1394" spans="6:17" ht="12.75">
      <c r="F1394" s="41"/>
      <c r="I1394" s="93"/>
      <c r="J1394" s="93"/>
      <c r="P1394" s="94"/>
      <c r="Q1394" s="94"/>
    </row>
    <row r="1395" spans="6:17" ht="12.75">
      <c r="F1395" s="41"/>
      <c r="I1395" s="93"/>
      <c r="J1395" s="93"/>
      <c r="P1395" s="94"/>
      <c r="Q1395" s="94"/>
    </row>
    <row r="1396" spans="6:17" ht="12.75">
      <c r="F1396" s="41"/>
      <c r="I1396" s="93"/>
      <c r="J1396" s="93"/>
      <c r="P1396" s="94"/>
      <c r="Q1396" s="94"/>
    </row>
    <row r="1397" spans="6:17" ht="12.75">
      <c r="F1397" s="41"/>
      <c r="I1397" s="93"/>
      <c r="J1397" s="93"/>
      <c r="P1397" s="94"/>
      <c r="Q1397" s="94"/>
    </row>
    <row r="1398" spans="6:17" ht="12.75">
      <c r="F1398" s="41"/>
      <c r="I1398" s="93"/>
      <c r="J1398" s="93"/>
      <c r="P1398" s="94"/>
      <c r="Q1398" s="94"/>
    </row>
    <row r="1399" spans="6:17" ht="12.75">
      <c r="F1399" s="41"/>
      <c r="I1399" s="93"/>
      <c r="J1399" s="93"/>
      <c r="P1399" s="94"/>
      <c r="Q1399" s="94"/>
    </row>
    <row r="1400" spans="6:17" ht="12.75">
      <c r="F1400" s="41"/>
      <c r="I1400" s="93"/>
      <c r="J1400" s="93"/>
      <c r="P1400" s="94"/>
      <c r="Q1400" s="94"/>
    </row>
    <row r="1401" spans="6:17" ht="12.75">
      <c r="F1401" s="41"/>
      <c r="I1401" s="93"/>
      <c r="J1401" s="93"/>
      <c r="P1401" s="94"/>
      <c r="Q1401" s="94"/>
    </row>
    <row r="1402" spans="6:17" ht="12.75">
      <c r="F1402" s="41"/>
      <c r="I1402" s="93"/>
      <c r="J1402" s="93"/>
      <c r="P1402" s="94"/>
      <c r="Q1402" s="94"/>
    </row>
    <row r="1403" spans="6:17" ht="12.75">
      <c r="F1403" s="41"/>
      <c r="I1403" s="93"/>
      <c r="J1403" s="93"/>
      <c r="P1403" s="94"/>
      <c r="Q1403" s="94"/>
    </row>
    <row r="1404" spans="6:17" ht="12.75">
      <c r="F1404" s="41"/>
      <c r="I1404" s="93"/>
      <c r="J1404" s="93"/>
      <c r="P1404" s="94"/>
      <c r="Q1404" s="94"/>
    </row>
    <row r="1405" spans="6:17" ht="12.75">
      <c r="F1405" s="41"/>
      <c r="I1405" s="93"/>
      <c r="J1405" s="93"/>
      <c r="P1405" s="94"/>
      <c r="Q1405" s="94"/>
    </row>
    <row r="1406" spans="6:17" ht="12.75">
      <c r="F1406" s="41"/>
      <c r="I1406" s="93"/>
      <c r="J1406" s="93"/>
      <c r="P1406" s="94"/>
      <c r="Q1406" s="94"/>
    </row>
    <row r="1407" spans="6:17" ht="12.75">
      <c r="F1407" s="41"/>
      <c r="I1407" s="93"/>
      <c r="J1407" s="93"/>
      <c r="P1407" s="94"/>
      <c r="Q1407" s="94"/>
    </row>
    <row r="1408" spans="6:17" ht="12.75">
      <c r="F1408" s="41"/>
      <c r="I1408" s="93"/>
      <c r="J1408" s="93"/>
      <c r="P1408" s="94"/>
      <c r="Q1408" s="94"/>
    </row>
    <row r="1409" spans="6:17" ht="12.75">
      <c r="F1409" s="41"/>
      <c r="I1409" s="93"/>
      <c r="J1409" s="93"/>
      <c r="P1409" s="94"/>
      <c r="Q1409" s="94"/>
    </row>
    <row r="1410" spans="6:17" ht="12.75">
      <c r="F1410" s="41"/>
      <c r="I1410" s="93"/>
      <c r="J1410" s="93"/>
      <c r="P1410" s="94"/>
      <c r="Q1410" s="94"/>
    </row>
    <row r="1411" spans="6:17" ht="12.75">
      <c r="F1411" s="41"/>
      <c r="I1411" s="93"/>
      <c r="J1411" s="93"/>
      <c r="P1411" s="94"/>
      <c r="Q1411" s="94"/>
    </row>
    <row r="1412" spans="6:17" ht="12.75">
      <c r="F1412" s="41"/>
      <c r="I1412" s="93"/>
      <c r="J1412" s="93"/>
      <c r="P1412" s="94"/>
      <c r="Q1412" s="94"/>
    </row>
    <row r="1413" spans="6:17" ht="12.75">
      <c r="F1413" s="41"/>
      <c r="I1413" s="93"/>
      <c r="J1413" s="93"/>
      <c r="P1413" s="94"/>
      <c r="Q1413" s="94"/>
    </row>
    <row r="1414" spans="6:17" ht="12.75">
      <c r="F1414" s="41"/>
      <c r="I1414" s="93"/>
      <c r="J1414" s="93"/>
      <c r="P1414" s="94"/>
      <c r="Q1414" s="94"/>
    </row>
    <row r="1415" spans="6:17" ht="12.75">
      <c r="F1415" s="41"/>
      <c r="I1415" s="93"/>
      <c r="J1415" s="93"/>
      <c r="P1415" s="94"/>
      <c r="Q1415" s="94"/>
    </row>
    <row r="1416" spans="6:17" ht="12.75">
      <c r="F1416" s="41"/>
      <c r="I1416" s="93"/>
      <c r="J1416" s="93"/>
      <c r="P1416" s="94"/>
      <c r="Q1416" s="94"/>
    </row>
    <row r="1417" spans="6:17" ht="12.75">
      <c r="F1417" s="41"/>
      <c r="I1417" s="93"/>
      <c r="J1417" s="93"/>
      <c r="P1417" s="94"/>
      <c r="Q1417" s="94"/>
    </row>
    <row r="1418" spans="6:17" ht="12.75">
      <c r="F1418" s="41"/>
      <c r="I1418" s="93"/>
      <c r="J1418" s="93"/>
      <c r="P1418" s="94"/>
      <c r="Q1418" s="94"/>
    </row>
    <row r="1419" spans="6:17" ht="12.75">
      <c r="F1419" s="41"/>
      <c r="I1419" s="93"/>
      <c r="J1419" s="93"/>
      <c r="P1419" s="94"/>
      <c r="Q1419" s="94"/>
    </row>
    <row r="1420" spans="6:17" ht="12.75">
      <c r="F1420" s="41"/>
      <c r="I1420" s="93"/>
      <c r="J1420" s="93"/>
      <c r="P1420" s="94"/>
      <c r="Q1420" s="94"/>
    </row>
    <row r="1421" spans="6:17" ht="12.75">
      <c r="F1421" s="41"/>
      <c r="I1421" s="93"/>
      <c r="J1421" s="93"/>
      <c r="P1421" s="94"/>
      <c r="Q1421" s="94"/>
    </row>
    <row r="1422" spans="6:17" ht="12.75">
      <c r="F1422" s="41"/>
      <c r="I1422" s="93"/>
      <c r="J1422" s="93"/>
      <c r="P1422" s="94"/>
      <c r="Q1422" s="94"/>
    </row>
    <row r="1423" spans="6:17" ht="12.75">
      <c r="F1423" s="41"/>
      <c r="I1423" s="93"/>
      <c r="J1423" s="93"/>
      <c r="P1423" s="94"/>
      <c r="Q1423" s="94"/>
    </row>
    <row r="1424" spans="6:17" ht="12.75">
      <c r="F1424" s="41"/>
      <c r="I1424" s="93"/>
      <c r="J1424" s="93"/>
      <c r="P1424" s="94"/>
      <c r="Q1424" s="94"/>
    </row>
    <row r="1425" spans="6:17" ht="12.75">
      <c r="F1425" s="41"/>
      <c r="I1425" s="93"/>
      <c r="J1425" s="93"/>
      <c r="P1425" s="94"/>
      <c r="Q1425" s="94"/>
    </row>
    <row r="1426" spans="6:17" ht="12.75">
      <c r="F1426" s="41"/>
      <c r="I1426" s="93"/>
      <c r="J1426" s="93"/>
      <c r="P1426" s="94"/>
      <c r="Q1426" s="94"/>
    </row>
    <row r="1427" spans="6:17" ht="12.75">
      <c r="F1427" s="41"/>
      <c r="I1427" s="93"/>
      <c r="J1427" s="93"/>
      <c r="P1427" s="94"/>
      <c r="Q1427" s="94"/>
    </row>
    <row r="1428" spans="6:17" ht="12.75">
      <c r="F1428" s="41"/>
      <c r="I1428" s="93"/>
      <c r="J1428" s="93"/>
      <c r="P1428" s="94"/>
      <c r="Q1428" s="94"/>
    </row>
    <row r="1429" spans="6:17" ht="12.75">
      <c r="F1429" s="41"/>
      <c r="I1429" s="93"/>
      <c r="J1429" s="93"/>
      <c r="P1429" s="94"/>
      <c r="Q1429" s="94"/>
    </row>
    <row r="1430" spans="6:17" ht="12.75">
      <c r="F1430" s="41"/>
      <c r="I1430" s="93"/>
      <c r="J1430" s="93"/>
      <c r="P1430" s="94"/>
      <c r="Q1430" s="94"/>
    </row>
    <row r="1431" spans="6:17" ht="12.75">
      <c r="F1431" s="41"/>
      <c r="I1431" s="93"/>
      <c r="J1431" s="93"/>
      <c r="P1431" s="94"/>
      <c r="Q1431" s="94"/>
    </row>
    <row r="1432" spans="6:17" ht="12.75">
      <c r="F1432" s="41"/>
      <c r="I1432" s="93"/>
      <c r="J1432" s="93"/>
      <c r="P1432" s="94"/>
      <c r="Q1432" s="94"/>
    </row>
    <row r="1433" spans="6:17" ht="12.75">
      <c r="F1433" s="41"/>
      <c r="I1433" s="93"/>
      <c r="J1433" s="93"/>
      <c r="P1433" s="94"/>
      <c r="Q1433" s="94"/>
    </row>
    <row r="1434" spans="6:17" ht="12.75">
      <c r="F1434" s="41"/>
      <c r="I1434" s="93"/>
      <c r="J1434" s="93"/>
      <c r="P1434" s="94"/>
      <c r="Q1434" s="94"/>
    </row>
    <row r="1435" spans="6:17" ht="12.75">
      <c r="F1435" s="41"/>
      <c r="I1435" s="93"/>
      <c r="J1435" s="93"/>
      <c r="P1435" s="94"/>
      <c r="Q1435" s="94"/>
    </row>
    <row r="1436" spans="6:17" ht="12.75">
      <c r="F1436" s="41"/>
      <c r="I1436" s="93"/>
      <c r="J1436" s="93"/>
      <c r="P1436" s="94"/>
      <c r="Q1436" s="94"/>
    </row>
    <row r="1437" spans="6:17" ht="12.75">
      <c r="F1437" s="41"/>
      <c r="I1437" s="93"/>
      <c r="J1437" s="93"/>
      <c r="P1437" s="94"/>
      <c r="Q1437" s="94"/>
    </row>
    <row r="1438" spans="6:17" ht="12.75">
      <c r="F1438" s="41"/>
      <c r="I1438" s="93"/>
      <c r="J1438" s="93"/>
      <c r="P1438" s="94"/>
      <c r="Q1438" s="94"/>
    </row>
    <row r="1439" spans="6:17" ht="12.75">
      <c r="F1439" s="41"/>
      <c r="I1439" s="93"/>
      <c r="J1439" s="93"/>
      <c r="P1439" s="94"/>
      <c r="Q1439" s="94"/>
    </row>
    <row r="1440" spans="6:17" ht="12.75">
      <c r="F1440" s="41"/>
      <c r="I1440" s="93"/>
      <c r="J1440" s="93"/>
      <c r="P1440" s="94"/>
      <c r="Q1440" s="94"/>
    </row>
    <row r="1441" spans="6:17" ht="12.75">
      <c r="F1441" s="41"/>
      <c r="I1441" s="93"/>
      <c r="J1441" s="93"/>
      <c r="P1441" s="94"/>
      <c r="Q1441" s="94"/>
    </row>
    <row r="1442" spans="6:17" ht="12.75">
      <c r="F1442" s="41"/>
      <c r="I1442" s="93"/>
      <c r="J1442" s="93"/>
      <c r="P1442" s="94"/>
      <c r="Q1442" s="94"/>
    </row>
    <row r="1443" spans="6:17" ht="12.75">
      <c r="F1443" s="41"/>
      <c r="I1443" s="93"/>
      <c r="J1443" s="93"/>
      <c r="P1443" s="94"/>
      <c r="Q1443" s="94"/>
    </row>
    <row r="1444" spans="6:17" ht="12.75">
      <c r="F1444" s="41"/>
      <c r="I1444" s="93"/>
      <c r="J1444" s="93"/>
      <c r="P1444" s="94"/>
      <c r="Q1444" s="94"/>
    </row>
    <row r="1445" spans="6:17" ht="12.75">
      <c r="F1445" s="41"/>
      <c r="I1445" s="93"/>
      <c r="J1445" s="93"/>
      <c r="P1445" s="94"/>
      <c r="Q1445" s="94"/>
    </row>
    <row r="1446" spans="6:17" ht="12.75">
      <c r="F1446" s="41"/>
      <c r="I1446" s="93"/>
      <c r="J1446" s="93"/>
      <c r="P1446" s="94"/>
      <c r="Q1446" s="94"/>
    </row>
    <row r="1447" spans="6:17" ht="12.75">
      <c r="F1447" s="41"/>
      <c r="I1447" s="93"/>
      <c r="J1447" s="93"/>
      <c r="P1447" s="94"/>
      <c r="Q1447" s="94"/>
    </row>
    <row r="1448" spans="6:17" ht="12.75">
      <c r="F1448" s="41"/>
      <c r="I1448" s="93"/>
      <c r="J1448" s="93"/>
      <c r="P1448" s="94"/>
      <c r="Q1448" s="94"/>
    </row>
    <row r="1449" spans="6:17" ht="12.75">
      <c r="F1449" s="41"/>
      <c r="I1449" s="93"/>
      <c r="J1449" s="93"/>
      <c r="P1449" s="94"/>
      <c r="Q1449" s="94"/>
    </row>
    <row r="1450" spans="6:17" ht="12.75">
      <c r="F1450" s="41"/>
      <c r="I1450" s="93"/>
      <c r="J1450" s="93"/>
      <c r="P1450" s="94"/>
      <c r="Q1450" s="94"/>
    </row>
    <row r="1451" spans="6:17" ht="12.75">
      <c r="F1451" s="41"/>
      <c r="I1451" s="93"/>
      <c r="J1451" s="93"/>
      <c r="P1451" s="94"/>
      <c r="Q1451" s="94"/>
    </row>
    <row r="1452" spans="6:17" ht="12.75">
      <c r="F1452" s="41"/>
      <c r="I1452" s="93"/>
      <c r="J1452" s="93"/>
      <c r="P1452" s="94"/>
      <c r="Q1452" s="94"/>
    </row>
    <row r="1453" spans="6:17" ht="12.75">
      <c r="F1453" s="41"/>
      <c r="I1453" s="93"/>
      <c r="J1453" s="93"/>
      <c r="P1453" s="94"/>
      <c r="Q1453" s="94"/>
    </row>
    <row r="1454" spans="6:17" ht="12.75">
      <c r="F1454" s="41"/>
      <c r="I1454" s="93"/>
      <c r="J1454" s="93"/>
      <c r="P1454" s="94"/>
      <c r="Q1454" s="94"/>
    </row>
    <row r="1455" spans="6:17" ht="12.75">
      <c r="F1455" s="41"/>
      <c r="I1455" s="93"/>
      <c r="J1455" s="93"/>
      <c r="P1455" s="94"/>
      <c r="Q1455" s="94"/>
    </row>
    <row r="1456" spans="6:17" ht="12.75">
      <c r="F1456" s="41"/>
      <c r="I1456" s="93"/>
      <c r="J1456" s="93"/>
      <c r="P1456" s="94"/>
      <c r="Q1456" s="94"/>
    </row>
    <row r="1457" spans="6:17" ht="12.75">
      <c r="F1457" s="41"/>
      <c r="I1457" s="93"/>
      <c r="J1457" s="93"/>
      <c r="P1457" s="94"/>
      <c r="Q1457" s="94"/>
    </row>
    <row r="1458" spans="6:17" ht="12.75">
      <c r="F1458" s="41"/>
      <c r="I1458" s="93"/>
      <c r="J1458" s="93"/>
      <c r="P1458" s="94"/>
      <c r="Q1458" s="94"/>
    </row>
    <row r="1459" spans="6:17" ht="12.75">
      <c r="F1459" s="41"/>
      <c r="I1459" s="93"/>
      <c r="J1459" s="93"/>
      <c r="P1459" s="94"/>
      <c r="Q1459" s="94"/>
    </row>
    <row r="1460" spans="6:17" ht="12.75">
      <c r="F1460" s="41"/>
      <c r="I1460" s="93"/>
      <c r="J1460" s="93"/>
      <c r="P1460" s="94"/>
      <c r="Q1460" s="94"/>
    </row>
    <row r="1461" spans="6:17" ht="12.75">
      <c r="F1461" s="41"/>
      <c r="I1461" s="93"/>
      <c r="J1461" s="93"/>
      <c r="P1461" s="94"/>
      <c r="Q1461" s="94"/>
    </row>
    <row r="1462" spans="6:17" ht="12.75">
      <c r="F1462" s="41"/>
      <c r="I1462" s="93"/>
      <c r="J1462" s="93"/>
      <c r="P1462" s="94"/>
      <c r="Q1462" s="94"/>
    </row>
    <row r="1463" spans="6:17" ht="12.75">
      <c r="F1463" s="41"/>
      <c r="I1463" s="93"/>
      <c r="J1463" s="93"/>
      <c r="P1463" s="94"/>
      <c r="Q1463" s="94"/>
    </row>
    <row r="1464" spans="6:17" ht="12.75">
      <c r="F1464" s="41"/>
      <c r="I1464" s="93"/>
      <c r="J1464" s="93"/>
      <c r="P1464" s="94"/>
      <c r="Q1464" s="94"/>
    </row>
    <row r="1465" spans="6:17" ht="12.75">
      <c r="F1465" s="41"/>
      <c r="I1465" s="93"/>
      <c r="J1465" s="93"/>
      <c r="P1465" s="94"/>
      <c r="Q1465" s="94"/>
    </row>
    <row r="1466" spans="6:17" ht="12.75">
      <c r="F1466" s="41"/>
      <c r="I1466" s="93"/>
      <c r="J1466" s="93"/>
      <c r="P1466" s="94"/>
      <c r="Q1466" s="94"/>
    </row>
    <row r="1467" spans="6:17" ht="12.75">
      <c r="F1467" s="41"/>
      <c r="I1467" s="93"/>
      <c r="J1467" s="93"/>
      <c r="P1467" s="94"/>
      <c r="Q1467" s="94"/>
    </row>
    <row r="1468" spans="6:17" ht="12.75">
      <c r="F1468" s="41"/>
      <c r="I1468" s="93"/>
      <c r="J1468" s="93"/>
      <c r="P1468" s="94"/>
      <c r="Q1468" s="94"/>
    </row>
    <row r="1469" spans="6:17" ht="12.75">
      <c r="F1469" s="41"/>
      <c r="I1469" s="93"/>
      <c r="J1469" s="93"/>
      <c r="P1469" s="94"/>
      <c r="Q1469" s="94"/>
    </row>
    <row r="1470" spans="6:17" ht="12.75">
      <c r="F1470" s="41"/>
      <c r="I1470" s="93"/>
      <c r="J1470" s="93"/>
      <c r="P1470" s="94"/>
      <c r="Q1470" s="94"/>
    </row>
    <row r="1471" spans="6:17" ht="12.75">
      <c r="F1471" s="41"/>
      <c r="I1471" s="93"/>
      <c r="J1471" s="93"/>
      <c r="P1471" s="94"/>
      <c r="Q1471" s="94"/>
    </row>
    <row r="1472" spans="6:17" ht="12.75">
      <c r="F1472" s="41"/>
      <c r="I1472" s="93"/>
      <c r="J1472" s="93"/>
      <c r="P1472" s="94"/>
      <c r="Q1472" s="94"/>
    </row>
    <row r="1473" spans="6:17" ht="12.75">
      <c r="F1473" s="41"/>
      <c r="I1473" s="93"/>
      <c r="J1473" s="93"/>
      <c r="P1473" s="94"/>
      <c r="Q1473" s="94"/>
    </row>
    <row r="1474" spans="6:17" ht="12.75">
      <c r="F1474" s="41"/>
      <c r="I1474" s="93"/>
      <c r="J1474" s="93"/>
      <c r="P1474" s="94"/>
      <c r="Q1474" s="94"/>
    </row>
    <row r="1475" spans="6:17" ht="12.75">
      <c r="F1475" s="41"/>
      <c r="I1475" s="93"/>
      <c r="J1475" s="93"/>
      <c r="P1475" s="94"/>
      <c r="Q1475" s="94"/>
    </row>
    <row r="1476" spans="6:17" ht="12.75">
      <c r="F1476" s="41"/>
      <c r="I1476" s="93"/>
      <c r="J1476" s="93"/>
      <c r="P1476" s="94"/>
      <c r="Q1476" s="94"/>
    </row>
    <row r="1477" spans="6:17" ht="12.75">
      <c r="F1477" s="41"/>
      <c r="I1477" s="93"/>
      <c r="J1477" s="93"/>
      <c r="P1477" s="94"/>
      <c r="Q1477" s="94"/>
    </row>
    <row r="1478" spans="6:17" ht="12.75">
      <c r="F1478" s="41"/>
      <c r="I1478" s="93"/>
      <c r="J1478" s="93"/>
      <c r="P1478" s="94"/>
      <c r="Q1478" s="94"/>
    </row>
    <row r="1479" spans="6:17" ht="12.75">
      <c r="F1479" s="41"/>
      <c r="I1479" s="93"/>
      <c r="J1479" s="93"/>
      <c r="P1479" s="94"/>
      <c r="Q1479" s="94"/>
    </row>
    <row r="1480" spans="6:17" ht="12.75">
      <c r="F1480" s="41"/>
      <c r="I1480" s="93"/>
      <c r="J1480" s="93"/>
      <c r="P1480" s="94"/>
      <c r="Q1480" s="94"/>
    </row>
    <row r="1481" spans="6:17" ht="12.75">
      <c r="F1481" s="41"/>
      <c r="I1481" s="93"/>
      <c r="J1481" s="93"/>
      <c r="P1481" s="94"/>
      <c r="Q1481" s="94"/>
    </row>
    <row r="1482" spans="6:17" ht="12.75">
      <c r="F1482" s="41"/>
      <c r="I1482" s="93"/>
      <c r="J1482" s="93"/>
      <c r="P1482" s="94"/>
      <c r="Q1482" s="94"/>
    </row>
    <row r="1483" spans="6:17" ht="12.75">
      <c r="F1483" s="41"/>
      <c r="I1483" s="93"/>
      <c r="J1483" s="93"/>
      <c r="P1483" s="94"/>
      <c r="Q1483" s="94"/>
    </row>
    <row r="1484" spans="6:17" ht="12.75">
      <c r="F1484" s="41"/>
      <c r="I1484" s="93"/>
      <c r="J1484" s="93"/>
      <c r="P1484" s="94"/>
      <c r="Q1484" s="94"/>
    </row>
    <row r="1485" spans="6:17" ht="12.75">
      <c r="F1485" s="41"/>
      <c r="I1485" s="93"/>
      <c r="J1485" s="93"/>
      <c r="P1485" s="94"/>
      <c r="Q1485" s="94"/>
    </row>
    <row r="1486" spans="6:17" ht="12.75">
      <c r="F1486" s="41"/>
      <c r="I1486" s="93"/>
      <c r="J1486" s="93"/>
      <c r="P1486" s="94"/>
      <c r="Q1486" s="94"/>
    </row>
    <row r="1487" spans="6:17" ht="12.75">
      <c r="F1487" s="41"/>
      <c r="I1487" s="93"/>
      <c r="J1487" s="93"/>
      <c r="P1487" s="94"/>
      <c r="Q1487" s="94"/>
    </row>
    <row r="1488" spans="6:17" ht="12.75">
      <c r="F1488" s="41"/>
      <c r="I1488" s="93"/>
      <c r="J1488" s="93"/>
      <c r="P1488" s="94"/>
      <c r="Q1488" s="94"/>
    </row>
    <row r="1489" spans="6:17" ht="12.75">
      <c r="F1489" s="41"/>
      <c r="I1489" s="93"/>
      <c r="J1489" s="93"/>
      <c r="P1489" s="94"/>
      <c r="Q1489" s="94"/>
    </row>
    <row r="1490" spans="6:17" ht="12.75">
      <c r="F1490" s="41"/>
      <c r="I1490" s="93"/>
      <c r="J1490" s="93"/>
      <c r="P1490" s="94"/>
      <c r="Q1490" s="94"/>
    </row>
    <row r="1491" spans="6:17" ht="12.75">
      <c r="F1491" s="41"/>
      <c r="I1491" s="93"/>
      <c r="J1491" s="93"/>
      <c r="P1491" s="94"/>
      <c r="Q1491" s="94"/>
    </row>
    <row r="1492" spans="6:17" ht="12.75">
      <c r="F1492" s="41"/>
      <c r="I1492" s="93"/>
      <c r="J1492" s="93"/>
      <c r="P1492" s="94"/>
      <c r="Q1492" s="94"/>
    </row>
    <row r="1493" spans="6:17" ht="12.75">
      <c r="F1493" s="41"/>
      <c r="I1493" s="93"/>
      <c r="J1493" s="93"/>
      <c r="P1493" s="94"/>
      <c r="Q1493" s="94"/>
    </row>
    <row r="1494" spans="6:17" ht="12.75">
      <c r="F1494" s="41"/>
      <c r="I1494" s="93"/>
      <c r="J1494" s="93"/>
      <c r="P1494" s="94"/>
      <c r="Q1494" s="94"/>
    </row>
    <row r="1495" spans="6:17" ht="12.75">
      <c r="F1495" s="41"/>
      <c r="I1495" s="93"/>
      <c r="J1495" s="93"/>
      <c r="P1495" s="94"/>
      <c r="Q1495" s="94"/>
    </row>
    <row r="1496" spans="6:17" ht="12.75">
      <c r="F1496" s="41"/>
      <c r="I1496" s="93"/>
      <c r="J1496" s="93"/>
      <c r="P1496" s="94"/>
      <c r="Q1496" s="94"/>
    </row>
    <row r="1497" spans="6:17" ht="12.75">
      <c r="F1497" s="41"/>
      <c r="I1497" s="93"/>
      <c r="J1497" s="93"/>
      <c r="P1497" s="94"/>
      <c r="Q1497" s="94"/>
    </row>
    <row r="1498" spans="6:17" ht="12.75">
      <c r="F1498" s="41"/>
      <c r="I1498" s="93"/>
      <c r="J1498" s="93"/>
      <c r="P1498" s="94"/>
      <c r="Q1498" s="94"/>
    </row>
    <row r="1499" spans="6:17" ht="12.75">
      <c r="F1499" s="41"/>
      <c r="I1499" s="93"/>
      <c r="J1499" s="93"/>
      <c r="P1499" s="94"/>
      <c r="Q1499" s="94"/>
    </row>
    <row r="1500" spans="6:17" ht="12.75">
      <c r="F1500" s="41"/>
      <c r="I1500" s="93"/>
      <c r="J1500" s="93"/>
      <c r="P1500" s="94"/>
      <c r="Q1500" s="94"/>
    </row>
    <row r="1501" spans="6:17" ht="12.75">
      <c r="F1501" s="41"/>
      <c r="I1501" s="93"/>
      <c r="J1501" s="93"/>
      <c r="P1501" s="94"/>
      <c r="Q1501" s="94"/>
    </row>
    <row r="1502" spans="6:17" ht="12.75">
      <c r="F1502" s="41"/>
      <c r="I1502" s="93"/>
      <c r="J1502" s="93"/>
      <c r="P1502" s="94"/>
      <c r="Q1502" s="94"/>
    </row>
    <row r="1503" spans="6:17" ht="12.75">
      <c r="F1503" s="41"/>
      <c r="I1503" s="93"/>
      <c r="J1503" s="93"/>
      <c r="P1503" s="94"/>
      <c r="Q1503" s="94"/>
    </row>
    <row r="1504" spans="6:17" ht="12.75">
      <c r="F1504" s="41"/>
      <c r="I1504" s="93"/>
      <c r="J1504" s="93"/>
      <c r="P1504" s="94"/>
      <c r="Q1504" s="94"/>
    </row>
    <row r="1505" spans="6:17" ht="12.75">
      <c r="F1505" s="41"/>
      <c r="I1505" s="93"/>
      <c r="J1505" s="93"/>
      <c r="P1505" s="94"/>
      <c r="Q1505" s="94"/>
    </row>
    <row r="1506" spans="6:17" ht="12.75">
      <c r="F1506" s="41"/>
      <c r="I1506" s="93"/>
      <c r="J1506" s="93"/>
      <c r="P1506" s="94"/>
      <c r="Q1506" s="94"/>
    </row>
    <row r="1507" spans="6:17" ht="12.75">
      <c r="F1507" s="41"/>
      <c r="I1507" s="93"/>
      <c r="J1507" s="93"/>
      <c r="P1507" s="94"/>
      <c r="Q1507" s="94"/>
    </row>
    <row r="1508" spans="6:17" ht="12.75">
      <c r="F1508" s="41"/>
      <c r="I1508" s="93"/>
      <c r="J1508" s="93"/>
      <c r="P1508" s="94"/>
      <c r="Q1508" s="94"/>
    </row>
    <row r="1509" spans="6:17" ht="12.75">
      <c r="F1509" s="41"/>
      <c r="I1509" s="93"/>
      <c r="J1509" s="93"/>
      <c r="P1509" s="94"/>
      <c r="Q1509" s="94"/>
    </row>
    <row r="1510" spans="6:17" ht="12.75">
      <c r="F1510" s="41"/>
      <c r="I1510" s="93"/>
      <c r="J1510" s="93"/>
      <c r="P1510" s="94"/>
      <c r="Q1510" s="94"/>
    </row>
    <row r="1511" spans="6:17" ht="12.75">
      <c r="F1511" s="41"/>
      <c r="I1511" s="93"/>
      <c r="J1511" s="93"/>
      <c r="P1511" s="94"/>
      <c r="Q1511" s="94"/>
    </row>
    <row r="1512" spans="6:17" ht="12.75">
      <c r="F1512" s="41"/>
      <c r="I1512" s="93"/>
      <c r="J1512" s="93"/>
      <c r="P1512" s="94"/>
      <c r="Q1512" s="94"/>
    </row>
    <row r="1513" spans="6:17" ht="12.75">
      <c r="F1513" s="41"/>
      <c r="I1513" s="93"/>
      <c r="J1513" s="93"/>
      <c r="P1513" s="94"/>
      <c r="Q1513" s="94"/>
    </row>
    <row r="1514" spans="6:17" ht="12.75">
      <c r="F1514" s="41"/>
      <c r="I1514" s="93"/>
      <c r="J1514" s="93"/>
      <c r="P1514" s="94"/>
      <c r="Q1514" s="94"/>
    </row>
    <row r="1515" spans="6:17" ht="12.75">
      <c r="F1515" s="41"/>
      <c r="I1515" s="93"/>
      <c r="J1515" s="93"/>
      <c r="P1515" s="94"/>
      <c r="Q1515" s="94"/>
    </row>
    <row r="1516" spans="6:17" ht="12.75">
      <c r="F1516" s="41"/>
      <c r="I1516" s="93"/>
      <c r="J1516" s="93"/>
      <c r="P1516" s="94"/>
      <c r="Q1516" s="94"/>
    </row>
    <row r="1517" spans="6:17" ht="12.75">
      <c r="F1517" s="41"/>
      <c r="I1517" s="93"/>
      <c r="J1517" s="93"/>
      <c r="P1517" s="94"/>
      <c r="Q1517" s="94"/>
    </row>
    <row r="1518" spans="6:17" ht="12.75">
      <c r="F1518" s="41"/>
      <c r="I1518" s="93"/>
      <c r="J1518" s="93"/>
      <c r="P1518" s="94"/>
      <c r="Q1518" s="94"/>
    </row>
    <row r="1519" spans="6:17" ht="12.75">
      <c r="F1519" s="41"/>
      <c r="I1519" s="93"/>
      <c r="J1519" s="93"/>
      <c r="P1519" s="94"/>
      <c r="Q1519" s="94"/>
    </row>
    <row r="1520" spans="6:17" ht="12.75">
      <c r="F1520" s="41"/>
      <c r="I1520" s="93"/>
      <c r="J1520" s="93"/>
      <c r="P1520" s="94"/>
      <c r="Q1520" s="94"/>
    </row>
    <row r="1521" spans="6:17" ht="12.75">
      <c r="F1521" s="41"/>
      <c r="I1521" s="93"/>
      <c r="J1521" s="93"/>
      <c r="P1521" s="94"/>
      <c r="Q1521" s="94"/>
    </row>
    <row r="1522" spans="6:17" ht="12.75">
      <c r="F1522" s="41"/>
      <c r="I1522" s="93"/>
      <c r="J1522" s="93"/>
      <c r="P1522" s="94"/>
      <c r="Q1522" s="94"/>
    </row>
    <row r="1523" spans="6:17" ht="12.75">
      <c r="F1523" s="41"/>
      <c r="I1523" s="93"/>
      <c r="J1523" s="93"/>
      <c r="P1523" s="94"/>
      <c r="Q1523" s="94"/>
    </row>
    <row r="1524" spans="6:17" ht="12.75">
      <c r="F1524" s="41"/>
      <c r="I1524" s="93"/>
      <c r="J1524" s="93"/>
      <c r="P1524" s="94"/>
      <c r="Q1524" s="94"/>
    </row>
    <row r="1525" spans="6:17" ht="12.75">
      <c r="F1525" s="41"/>
      <c r="I1525" s="93"/>
      <c r="J1525" s="93"/>
      <c r="P1525" s="94"/>
      <c r="Q1525" s="94"/>
    </row>
    <row r="1526" spans="6:17" ht="12.75">
      <c r="F1526" s="41"/>
      <c r="I1526" s="93"/>
      <c r="J1526" s="93"/>
      <c r="P1526" s="94"/>
      <c r="Q1526" s="94"/>
    </row>
    <row r="1527" spans="6:17" ht="12.75">
      <c r="F1527" s="41"/>
      <c r="I1527" s="93"/>
      <c r="J1527" s="93"/>
      <c r="P1527" s="94"/>
      <c r="Q1527" s="94"/>
    </row>
    <row r="1528" spans="6:17" ht="12.75">
      <c r="F1528" s="41"/>
      <c r="I1528" s="93"/>
      <c r="J1528" s="93"/>
      <c r="P1528" s="94"/>
      <c r="Q1528" s="94"/>
    </row>
    <row r="1529" spans="6:17" ht="12.75">
      <c r="F1529" s="41"/>
      <c r="I1529" s="93"/>
      <c r="J1529" s="93"/>
      <c r="P1529" s="94"/>
      <c r="Q1529" s="94"/>
    </row>
    <row r="1530" spans="6:17" ht="12.75">
      <c r="F1530" s="41"/>
      <c r="I1530" s="93"/>
      <c r="J1530" s="93"/>
      <c r="P1530" s="94"/>
      <c r="Q1530" s="94"/>
    </row>
    <row r="1531" spans="6:17" ht="12.75">
      <c r="F1531" s="41"/>
      <c r="I1531" s="93"/>
      <c r="J1531" s="93"/>
      <c r="P1531" s="94"/>
      <c r="Q1531" s="94"/>
    </row>
    <row r="1532" spans="6:17" ht="12.75">
      <c r="F1532" s="41"/>
      <c r="I1532" s="93"/>
      <c r="J1532" s="93"/>
      <c r="P1532" s="94"/>
      <c r="Q1532" s="94"/>
    </row>
    <row r="1533" spans="6:17" ht="12.75">
      <c r="F1533" s="41"/>
      <c r="I1533" s="93"/>
      <c r="J1533" s="93"/>
      <c r="P1533" s="94"/>
      <c r="Q1533" s="94"/>
    </row>
    <row r="1534" spans="6:17" ht="12.75">
      <c r="F1534" s="41"/>
      <c r="I1534" s="93"/>
      <c r="J1534" s="93"/>
      <c r="P1534" s="94"/>
      <c r="Q1534" s="94"/>
    </row>
    <row r="1535" spans="6:17" ht="12.75">
      <c r="F1535" s="41"/>
      <c r="I1535" s="93"/>
      <c r="J1535" s="93"/>
      <c r="P1535" s="94"/>
      <c r="Q1535" s="94"/>
    </row>
    <row r="1536" spans="6:17" ht="12.75">
      <c r="F1536" s="41"/>
      <c r="I1536" s="93"/>
      <c r="J1536" s="93"/>
      <c r="P1536" s="94"/>
      <c r="Q1536" s="94"/>
    </row>
    <row r="1537" spans="6:17" ht="12.75">
      <c r="F1537" s="41"/>
      <c r="I1537" s="93"/>
      <c r="J1537" s="93"/>
      <c r="P1537" s="94"/>
      <c r="Q1537" s="94"/>
    </row>
    <row r="1538" spans="6:17" ht="12.75">
      <c r="F1538" s="41"/>
      <c r="I1538" s="93"/>
      <c r="J1538" s="93"/>
      <c r="P1538" s="94"/>
      <c r="Q1538" s="94"/>
    </row>
    <row r="1539" spans="6:17" ht="12.75">
      <c r="F1539" s="41"/>
      <c r="I1539" s="93"/>
      <c r="J1539" s="93"/>
      <c r="P1539" s="94"/>
      <c r="Q1539" s="94"/>
    </row>
    <row r="1540" spans="6:17" ht="12.75">
      <c r="F1540" s="41"/>
      <c r="I1540" s="93"/>
      <c r="J1540" s="93"/>
      <c r="P1540" s="94"/>
      <c r="Q1540" s="94"/>
    </row>
    <row r="1541" spans="6:17" ht="12.75">
      <c r="F1541" s="41"/>
      <c r="I1541" s="93"/>
      <c r="J1541" s="93"/>
      <c r="P1541" s="94"/>
      <c r="Q1541" s="94"/>
    </row>
    <row r="1542" spans="6:17" ht="12.75">
      <c r="F1542" s="41"/>
      <c r="I1542" s="93"/>
      <c r="J1542" s="93"/>
      <c r="P1542" s="94"/>
      <c r="Q1542" s="94"/>
    </row>
    <row r="1543" spans="6:17" ht="12.75">
      <c r="F1543" s="41"/>
      <c r="I1543" s="93"/>
      <c r="J1543" s="93"/>
      <c r="P1543" s="94"/>
      <c r="Q1543" s="94"/>
    </row>
    <row r="1544" spans="6:17" ht="12.75">
      <c r="F1544" s="41"/>
      <c r="I1544" s="93"/>
      <c r="J1544" s="93"/>
      <c r="P1544" s="94"/>
      <c r="Q1544" s="94"/>
    </row>
    <row r="1545" spans="6:17" ht="12.75">
      <c r="F1545" s="41"/>
      <c r="I1545" s="93"/>
      <c r="J1545" s="93"/>
      <c r="P1545" s="94"/>
      <c r="Q1545" s="94"/>
    </row>
    <row r="1546" spans="6:17" ht="12.75">
      <c r="F1546" s="41"/>
      <c r="I1546" s="93"/>
      <c r="J1546" s="93"/>
      <c r="P1546" s="94"/>
      <c r="Q1546" s="94"/>
    </row>
    <row r="1547" spans="6:17" ht="12.75">
      <c r="F1547" s="41"/>
      <c r="I1547" s="93"/>
      <c r="J1547" s="93"/>
      <c r="P1547" s="94"/>
      <c r="Q1547" s="94"/>
    </row>
    <row r="1548" spans="6:17" ht="12.75">
      <c r="F1548" s="41"/>
      <c r="I1548" s="93"/>
      <c r="J1548" s="93"/>
      <c r="P1548" s="94"/>
      <c r="Q1548" s="94"/>
    </row>
    <row r="1549" spans="6:17" ht="12.75">
      <c r="F1549" s="41"/>
      <c r="I1549" s="93"/>
      <c r="J1549" s="93"/>
      <c r="P1549" s="94"/>
      <c r="Q1549" s="94"/>
    </row>
    <row r="1550" spans="6:17" ht="12.75">
      <c r="F1550" s="41"/>
      <c r="I1550" s="93"/>
      <c r="J1550" s="93"/>
      <c r="P1550" s="94"/>
      <c r="Q1550" s="94"/>
    </row>
    <row r="1551" spans="6:17" ht="12.75">
      <c r="F1551" s="41"/>
      <c r="I1551" s="93"/>
      <c r="J1551" s="93"/>
      <c r="P1551" s="94"/>
      <c r="Q1551" s="94"/>
    </row>
    <row r="1552" spans="6:17" ht="12.75">
      <c r="F1552" s="41"/>
      <c r="I1552" s="93"/>
      <c r="J1552" s="93"/>
      <c r="P1552" s="94"/>
      <c r="Q1552" s="94"/>
    </row>
    <row r="1553" spans="6:17" ht="12.75">
      <c r="F1553" s="41"/>
      <c r="I1553" s="93"/>
      <c r="J1553" s="93"/>
      <c r="P1553" s="94"/>
      <c r="Q1553" s="94"/>
    </row>
    <row r="1554" spans="6:17" ht="12.75">
      <c r="F1554" s="41"/>
      <c r="I1554" s="93"/>
      <c r="J1554" s="93"/>
      <c r="P1554" s="94"/>
      <c r="Q1554" s="94"/>
    </row>
    <row r="1555" spans="6:17" ht="12.75">
      <c r="F1555" s="41"/>
      <c r="I1555" s="93"/>
      <c r="J1555" s="93"/>
      <c r="P1555" s="94"/>
      <c r="Q1555" s="94"/>
    </row>
    <row r="1556" spans="6:17" ht="12.75">
      <c r="F1556" s="41"/>
      <c r="I1556" s="93"/>
      <c r="J1556" s="93"/>
      <c r="P1556" s="94"/>
      <c r="Q1556" s="94"/>
    </row>
    <row r="1557" spans="6:17" ht="12.75">
      <c r="F1557" s="41"/>
      <c r="I1557" s="93"/>
      <c r="J1557" s="93"/>
      <c r="P1557" s="94"/>
      <c r="Q1557" s="94"/>
    </row>
    <row r="1558" spans="6:17" ht="12.75">
      <c r="F1558" s="41"/>
      <c r="I1558" s="93"/>
      <c r="J1558" s="93"/>
      <c r="P1558" s="94"/>
      <c r="Q1558" s="94"/>
    </row>
    <row r="1559" spans="6:17" ht="12.75">
      <c r="F1559" s="41"/>
      <c r="I1559" s="93"/>
      <c r="J1559" s="93"/>
      <c r="P1559" s="94"/>
      <c r="Q1559" s="94"/>
    </row>
    <row r="1560" spans="6:17" ht="12.75">
      <c r="F1560" s="41"/>
      <c r="I1560" s="93"/>
      <c r="J1560" s="93"/>
      <c r="P1560" s="94"/>
      <c r="Q1560" s="94"/>
    </row>
    <row r="1561" spans="6:17" ht="12.75">
      <c r="F1561" s="41"/>
      <c r="I1561" s="93"/>
      <c r="J1561" s="93"/>
      <c r="P1561" s="94"/>
      <c r="Q1561" s="94"/>
    </row>
    <row r="1562" spans="6:17" ht="12.75">
      <c r="F1562" s="41"/>
      <c r="I1562" s="93"/>
      <c r="J1562" s="93"/>
      <c r="P1562" s="94"/>
      <c r="Q1562" s="94"/>
    </row>
    <row r="1563" spans="6:17" ht="12.75">
      <c r="F1563" s="41"/>
      <c r="I1563" s="93"/>
      <c r="J1563" s="93"/>
      <c r="P1563" s="94"/>
      <c r="Q1563" s="94"/>
    </row>
    <row r="1564" spans="6:17" ht="12.75">
      <c r="F1564" s="41"/>
      <c r="I1564" s="93"/>
      <c r="J1564" s="93"/>
      <c r="P1564" s="94"/>
      <c r="Q1564" s="94"/>
    </row>
    <row r="1565" spans="6:17" ht="12.75">
      <c r="F1565" s="41"/>
      <c r="I1565" s="93"/>
      <c r="J1565" s="93"/>
      <c r="P1565" s="94"/>
      <c r="Q1565" s="94"/>
    </row>
    <row r="1566" spans="6:17" ht="12.75">
      <c r="F1566" s="41"/>
      <c r="I1566" s="93"/>
      <c r="J1566" s="93"/>
      <c r="P1566" s="94"/>
      <c r="Q1566" s="94"/>
    </row>
    <row r="1567" spans="6:17" ht="12.75">
      <c r="F1567" s="41"/>
      <c r="I1567" s="93"/>
      <c r="J1567" s="93"/>
      <c r="P1567" s="94"/>
      <c r="Q1567" s="94"/>
    </row>
    <row r="1568" spans="6:17" ht="12.75">
      <c r="F1568" s="41"/>
      <c r="I1568" s="93"/>
      <c r="J1568" s="93"/>
      <c r="P1568" s="94"/>
      <c r="Q1568" s="94"/>
    </row>
    <row r="1569" spans="6:17" ht="12.75">
      <c r="F1569" s="41"/>
      <c r="I1569" s="93"/>
      <c r="J1569" s="93"/>
      <c r="P1569" s="94"/>
      <c r="Q1569" s="94"/>
    </row>
    <row r="1570" spans="6:17" ht="12.75">
      <c r="F1570" s="41"/>
      <c r="I1570" s="93"/>
      <c r="J1570" s="93"/>
      <c r="P1570" s="94"/>
      <c r="Q1570" s="94"/>
    </row>
    <row r="1571" spans="6:17" ht="12.75">
      <c r="F1571" s="41"/>
      <c r="I1571" s="93"/>
      <c r="J1571" s="93"/>
      <c r="P1571" s="94"/>
      <c r="Q1571" s="94"/>
    </row>
    <row r="1572" spans="6:17" ht="12.75">
      <c r="F1572" s="41"/>
      <c r="I1572" s="93"/>
      <c r="J1572" s="93"/>
      <c r="P1572" s="94"/>
      <c r="Q1572" s="94"/>
    </row>
    <row r="1573" spans="6:17" ht="12.75">
      <c r="F1573" s="41"/>
      <c r="I1573" s="93"/>
      <c r="J1573" s="93"/>
      <c r="P1573" s="94"/>
      <c r="Q1573" s="94"/>
    </row>
    <row r="1574" spans="6:17" ht="12.75">
      <c r="F1574" s="41"/>
      <c r="I1574" s="93"/>
      <c r="J1574" s="93"/>
      <c r="P1574" s="94"/>
      <c r="Q1574" s="94"/>
    </row>
    <row r="1575" spans="6:17" ht="12.75">
      <c r="F1575" s="41"/>
      <c r="I1575" s="93"/>
      <c r="J1575" s="93"/>
      <c r="P1575" s="94"/>
      <c r="Q1575" s="94"/>
    </row>
    <row r="1576" spans="6:17" ht="12.75">
      <c r="F1576" s="41"/>
      <c r="I1576" s="93"/>
      <c r="J1576" s="93"/>
      <c r="P1576" s="94"/>
      <c r="Q1576" s="94"/>
    </row>
    <row r="1577" spans="6:17" ht="12.75">
      <c r="F1577" s="41"/>
      <c r="I1577" s="93"/>
      <c r="J1577" s="93"/>
      <c r="P1577" s="94"/>
      <c r="Q1577" s="94"/>
    </row>
    <row r="1578" spans="6:17" ht="12.75">
      <c r="F1578" s="41"/>
      <c r="I1578" s="93"/>
      <c r="J1578" s="93"/>
      <c r="P1578" s="94"/>
      <c r="Q1578" s="94"/>
    </row>
    <row r="1579" spans="6:17" ht="12.75">
      <c r="F1579" s="41"/>
      <c r="I1579" s="93"/>
      <c r="J1579" s="93"/>
      <c r="P1579" s="94"/>
      <c r="Q1579" s="94"/>
    </row>
    <row r="1580" spans="6:17" ht="12.75">
      <c r="F1580" s="41"/>
      <c r="I1580" s="93"/>
      <c r="J1580" s="93"/>
      <c r="P1580" s="94"/>
      <c r="Q1580" s="94"/>
    </row>
    <row r="1581" spans="6:17" ht="12.75">
      <c r="F1581" s="41"/>
      <c r="I1581" s="93"/>
      <c r="J1581" s="93"/>
      <c r="P1581" s="94"/>
      <c r="Q1581" s="94"/>
    </row>
    <row r="1582" spans="6:17" ht="12.75">
      <c r="F1582" s="41"/>
      <c r="I1582" s="93"/>
      <c r="J1582" s="93"/>
      <c r="P1582" s="94"/>
      <c r="Q1582" s="94"/>
    </row>
    <row r="1583" spans="6:17" ht="12.75">
      <c r="F1583" s="41"/>
      <c r="I1583" s="93"/>
      <c r="J1583" s="93"/>
      <c r="P1583" s="94"/>
      <c r="Q1583" s="94"/>
    </row>
    <row r="1584" spans="6:17" ht="12.75">
      <c r="F1584" s="41"/>
      <c r="I1584" s="93"/>
      <c r="J1584" s="93"/>
      <c r="P1584" s="94"/>
      <c r="Q1584" s="94"/>
    </row>
    <row r="1585" spans="6:17" ht="12.75">
      <c r="F1585" s="41"/>
      <c r="I1585" s="93"/>
      <c r="J1585" s="93"/>
      <c r="P1585" s="94"/>
      <c r="Q1585" s="94"/>
    </row>
    <row r="1586" spans="6:17" ht="12.75">
      <c r="F1586" s="41"/>
      <c r="I1586" s="93"/>
      <c r="J1586" s="93"/>
      <c r="P1586" s="94"/>
      <c r="Q1586" s="94"/>
    </row>
    <row r="1587" spans="6:17" ht="12.75">
      <c r="F1587" s="41"/>
      <c r="I1587" s="93"/>
      <c r="J1587" s="93"/>
      <c r="P1587" s="94"/>
      <c r="Q1587" s="94"/>
    </row>
    <row r="1588" spans="6:17" ht="12.75">
      <c r="F1588" s="41"/>
      <c r="I1588" s="93"/>
      <c r="J1588" s="93"/>
      <c r="P1588" s="94"/>
      <c r="Q1588" s="94"/>
    </row>
    <row r="1589" spans="6:17" ht="12.75">
      <c r="F1589" s="41"/>
      <c r="I1589" s="93"/>
      <c r="J1589" s="93"/>
      <c r="P1589" s="94"/>
      <c r="Q1589" s="94"/>
    </row>
    <row r="1590" spans="6:17" ht="12.75">
      <c r="F1590" s="41"/>
      <c r="I1590" s="93"/>
      <c r="J1590" s="93"/>
      <c r="P1590" s="94"/>
      <c r="Q1590" s="94"/>
    </row>
    <row r="1591" spans="6:17" ht="12.75">
      <c r="F1591" s="41"/>
      <c r="I1591" s="93"/>
      <c r="J1591" s="93"/>
      <c r="P1591" s="94"/>
      <c r="Q1591" s="94"/>
    </row>
    <row r="1592" spans="6:17" ht="12.75">
      <c r="F1592" s="41"/>
      <c r="I1592" s="93"/>
      <c r="J1592" s="93"/>
      <c r="P1592" s="94"/>
      <c r="Q1592" s="94"/>
    </row>
    <row r="1593" spans="6:17" ht="12.75">
      <c r="F1593" s="41"/>
      <c r="I1593" s="93"/>
      <c r="J1593" s="93"/>
      <c r="P1593" s="94"/>
      <c r="Q1593" s="94"/>
    </row>
    <row r="1594" spans="6:17" ht="12.75">
      <c r="F1594" s="41"/>
      <c r="I1594" s="93"/>
      <c r="J1594" s="93"/>
      <c r="P1594" s="94"/>
      <c r="Q1594" s="94"/>
    </row>
    <row r="1595" spans="6:17" ht="12.75">
      <c r="F1595" s="41"/>
      <c r="I1595" s="93"/>
      <c r="J1595" s="93"/>
      <c r="P1595" s="94"/>
      <c r="Q1595" s="94"/>
    </row>
    <row r="1596" spans="6:17" ht="12.75">
      <c r="F1596" s="41"/>
      <c r="I1596" s="93"/>
      <c r="J1596" s="93"/>
      <c r="P1596" s="94"/>
      <c r="Q1596" s="94"/>
    </row>
    <row r="1597" spans="6:17" ht="12.75">
      <c r="F1597" s="41"/>
      <c r="I1597" s="93"/>
      <c r="J1597" s="93"/>
      <c r="P1597" s="94"/>
      <c r="Q1597" s="94"/>
    </row>
    <row r="1598" spans="6:17" ht="12.75">
      <c r="F1598" s="41"/>
      <c r="I1598" s="93"/>
      <c r="J1598" s="93"/>
      <c r="P1598" s="94"/>
      <c r="Q1598" s="94"/>
    </row>
    <row r="1599" spans="6:17" ht="12.75">
      <c r="F1599" s="41"/>
      <c r="I1599" s="93"/>
      <c r="J1599" s="93"/>
      <c r="P1599" s="94"/>
      <c r="Q1599" s="94"/>
    </row>
    <row r="1600" spans="6:17" ht="12.75">
      <c r="F1600" s="41"/>
      <c r="I1600" s="93"/>
      <c r="J1600" s="93"/>
      <c r="P1600" s="94"/>
      <c r="Q1600" s="94"/>
    </row>
    <row r="1601" spans="6:17" ht="12.75">
      <c r="F1601" s="41"/>
      <c r="I1601" s="93"/>
      <c r="J1601" s="93"/>
      <c r="P1601" s="94"/>
      <c r="Q1601" s="94"/>
    </row>
    <row r="1602" spans="6:17" ht="12.75">
      <c r="F1602" s="41"/>
      <c r="I1602" s="93"/>
      <c r="J1602" s="93"/>
      <c r="P1602" s="94"/>
      <c r="Q1602" s="94"/>
    </row>
    <row r="1603" spans="6:17" ht="12.75">
      <c r="F1603" s="41"/>
      <c r="I1603" s="93"/>
      <c r="J1603" s="93"/>
      <c r="P1603" s="94"/>
      <c r="Q1603" s="94"/>
    </row>
    <row r="1604" spans="6:17" ht="12.75">
      <c r="F1604" s="41"/>
      <c r="I1604" s="93"/>
      <c r="J1604" s="93"/>
      <c r="P1604" s="94"/>
      <c r="Q1604" s="94"/>
    </row>
    <row r="1605" spans="6:17" ht="12.75">
      <c r="F1605" s="41"/>
      <c r="I1605" s="93"/>
      <c r="J1605" s="93"/>
      <c r="P1605" s="94"/>
      <c r="Q1605" s="94"/>
    </row>
    <row r="1606" spans="6:17" ht="12.75">
      <c r="F1606" s="41"/>
      <c r="I1606" s="93"/>
      <c r="J1606" s="93"/>
      <c r="P1606" s="94"/>
      <c r="Q1606" s="94"/>
    </row>
    <row r="1607" spans="6:17" ht="12.75">
      <c r="F1607" s="41"/>
      <c r="I1607" s="93"/>
      <c r="J1607" s="93"/>
      <c r="P1607" s="94"/>
      <c r="Q1607" s="94"/>
    </row>
    <row r="1608" spans="6:17" ht="12.75">
      <c r="F1608" s="41"/>
      <c r="I1608" s="93"/>
      <c r="J1608" s="93"/>
      <c r="P1608" s="94"/>
      <c r="Q1608" s="94"/>
    </row>
    <row r="1609" spans="6:17" ht="12.75">
      <c r="F1609" s="41"/>
      <c r="I1609" s="93"/>
      <c r="J1609" s="93"/>
      <c r="P1609" s="94"/>
      <c r="Q1609" s="94"/>
    </row>
    <row r="1610" spans="6:17" ht="12.75">
      <c r="F1610" s="41"/>
      <c r="I1610" s="93"/>
      <c r="J1610" s="93"/>
      <c r="P1610" s="94"/>
      <c r="Q1610" s="94"/>
    </row>
    <row r="1611" spans="6:17" ht="12.75">
      <c r="F1611" s="41"/>
      <c r="I1611" s="93"/>
      <c r="J1611" s="93"/>
      <c r="P1611" s="94"/>
      <c r="Q1611" s="94"/>
    </row>
    <row r="1612" spans="6:17" ht="12.75">
      <c r="F1612" s="41"/>
      <c r="I1612" s="93"/>
      <c r="J1612" s="93"/>
      <c r="P1612" s="94"/>
      <c r="Q1612" s="94"/>
    </row>
    <row r="1613" spans="6:17" ht="12.75">
      <c r="F1613" s="41"/>
      <c r="I1613" s="93"/>
      <c r="J1613" s="93"/>
      <c r="P1613" s="94"/>
      <c r="Q1613" s="94"/>
    </row>
    <row r="1614" spans="6:17" ht="12.75">
      <c r="F1614" s="41"/>
      <c r="I1614" s="93"/>
      <c r="J1614" s="93"/>
      <c r="P1614" s="94"/>
      <c r="Q1614" s="94"/>
    </row>
    <row r="1615" spans="6:17" ht="12.75">
      <c r="F1615" s="41"/>
      <c r="I1615" s="93"/>
      <c r="J1615" s="93"/>
      <c r="P1615" s="94"/>
      <c r="Q1615" s="94"/>
    </row>
    <row r="1616" spans="6:17" ht="12.75">
      <c r="F1616" s="41"/>
      <c r="I1616" s="93"/>
      <c r="J1616" s="93"/>
      <c r="P1616" s="94"/>
      <c r="Q1616" s="94"/>
    </row>
    <row r="1617" spans="6:17" ht="12.75">
      <c r="F1617" s="41"/>
      <c r="I1617" s="93"/>
      <c r="J1617" s="93"/>
      <c r="P1617" s="94"/>
      <c r="Q1617" s="94"/>
    </row>
    <row r="1618" spans="6:17" ht="12.75">
      <c r="F1618" s="41"/>
      <c r="I1618" s="93"/>
      <c r="J1618" s="93"/>
      <c r="P1618" s="94"/>
      <c r="Q1618" s="94"/>
    </row>
    <row r="1619" spans="6:17" ht="12.75">
      <c r="F1619" s="41"/>
      <c r="I1619" s="93"/>
      <c r="J1619" s="93"/>
      <c r="P1619" s="94"/>
      <c r="Q1619" s="94"/>
    </row>
    <row r="1620" spans="6:17" ht="12.75">
      <c r="F1620" s="41"/>
      <c r="I1620" s="93"/>
      <c r="J1620" s="93"/>
      <c r="P1620" s="94"/>
      <c r="Q1620" s="94"/>
    </row>
    <row r="1621" spans="6:17" ht="12.75">
      <c r="F1621" s="41"/>
      <c r="I1621" s="93"/>
      <c r="J1621" s="93"/>
      <c r="P1621" s="94"/>
      <c r="Q1621" s="94"/>
    </row>
    <row r="1622" spans="6:17" ht="12.75">
      <c r="F1622" s="41"/>
      <c r="I1622" s="93"/>
      <c r="J1622" s="93"/>
      <c r="P1622" s="94"/>
      <c r="Q1622" s="94"/>
    </row>
    <row r="1623" spans="6:17" ht="12.75">
      <c r="F1623" s="41"/>
      <c r="I1623" s="93"/>
      <c r="J1623" s="93"/>
      <c r="P1623" s="94"/>
      <c r="Q1623" s="94"/>
    </row>
    <row r="1624" spans="6:17" ht="12.75">
      <c r="F1624" s="41"/>
      <c r="I1624" s="93"/>
      <c r="J1624" s="93"/>
      <c r="P1624" s="94"/>
      <c r="Q1624" s="94"/>
    </row>
    <row r="1625" spans="6:17" ht="12.75">
      <c r="F1625" s="41"/>
      <c r="I1625" s="93"/>
      <c r="J1625" s="93"/>
      <c r="P1625" s="94"/>
      <c r="Q1625" s="94"/>
    </row>
    <row r="1626" spans="6:17" ht="12.75">
      <c r="F1626" s="41"/>
      <c r="I1626" s="93"/>
      <c r="J1626" s="93"/>
      <c r="P1626" s="94"/>
      <c r="Q1626" s="94"/>
    </row>
    <row r="1627" spans="6:17" ht="12.75">
      <c r="F1627" s="41"/>
      <c r="I1627" s="93"/>
      <c r="J1627" s="93"/>
      <c r="P1627" s="94"/>
      <c r="Q1627" s="94"/>
    </row>
    <row r="1628" spans="6:17" ht="12.75">
      <c r="F1628" s="41"/>
      <c r="I1628" s="93"/>
      <c r="J1628" s="93"/>
      <c r="P1628" s="94"/>
      <c r="Q1628" s="94"/>
    </row>
    <row r="1629" spans="6:17" ht="12.75">
      <c r="F1629" s="41"/>
      <c r="I1629" s="93"/>
      <c r="J1629" s="93"/>
      <c r="P1629" s="94"/>
      <c r="Q1629" s="94"/>
    </row>
    <row r="1630" spans="6:17" ht="12.75">
      <c r="F1630" s="41"/>
      <c r="I1630" s="93"/>
      <c r="J1630" s="93"/>
      <c r="P1630" s="94"/>
      <c r="Q1630" s="94"/>
    </row>
    <row r="1631" spans="6:17" ht="12.75">
      <c r="F1631" s="41"/>
      <c r="I1631" s="93"/>
      <c r="J1631" s="93"/>
      <c r="P1631" s="94"/>
      <c r="Q1631" s="94"/>
    </row>
    <row r="1632" spans="6:17" ht="12.75">
      <c r="F1632" s="41"/>
      <c r="I1632" s="93"/>
      <c r="J1632" s="93"/>
      <c r="P1632" s="94"/>
      <c r="Q1632" s="94"/>
    </row>
    <row r="1633" spans="6:17" ht="12.75">
      <c r="F1633" s="41"/>
      <c r="I1633" s="93"/>
      <c r="J1633" s="93"/>
      <c r="P1633" s="94"/>
      <c r="Q1633" s="94"/>
    </row>
    <row r="1634" spans="6:17" ht="12.75">
      <c r="F1634" s="41"/>
      <c r="I1634" s="93"/>
      <c r="J1634" s="93"/>
      <c r="P1634" s="94"/>
      <c r="Q1634" s="94"/>
    </row>
    <row r="1635" spans="6:17" ht="12.75">
      <c r="F1635" s="41"/>
      <c r="I1635" s="93"/>
      <c r="J1635" s="93"/>
      <c r="P1635" s="94"/>
      <c r="Q1635" s="94"/>
    </row>
    <row r="1636" spans="6:17" ht="12.75">
      <c r="F1636" s="41"/>
      <c r="I1636" s="93"/>
      <c r="J1636" s="93"/>
      <c r="P1636" s="94"/>
      <c r="Q1636" s="94"/>
    </row>
    <row r="1637" spans="6:17" ht="12.75">
      <c r="F1637" s="41"/>
      <c r="I1637" s="93"/>
      <c r="J1637" s="93"/>
      <c r="P1637" s="94"/>
      <c r="Q1637" s="94"/>
    </row>
    <row r="1638" spans="6:17" ht="12.75">
      <c r="F1638" s="41"/>
      <c r="I1638" s="93"/>
      <c r="J1638" s="93"/>
      <c r="P1638" s="94"/>
      <c r="Q1638" s="94"/>
    </row>
    <row r="1639" spans="6:17" ht="12.75">
      <c r="F1639" s="41"/>
      <c r="I1639" s="93"/>
      <c r="J1639" s="93"/>
      <c r="P1639" s="94"/>
      <c r="Q1639" s="94"/>
    </row>
    <row r="1640" spans="6:17" ht="12.75">
      <c r="F1640" s="41"/>
      <c r="I1640" s="93"/>
      <c r="J1640" s="93"/>
      <c r="P1640" s="94"/>
      <c r="Q1640" s="94"/>
    </row>
    <row r="1641" spans="6:17" ht="12.75">
      <c r="F1641" s="41"/>
      <c r="I1641" s="93"/>
      <c r="J1641" s="93"/>
      <c r="P1641" s="94"/>
      <c r="Q1641" s="94"/>
    </row>
    <row r="1642" spans="6:17" ht="12.75">
      <c r="F1642" s="41"/>
      <c r="I1642" s="93"/>
      <c r="J1642" s="93"/>
      <c r="P1642" s="94"/>
      <c r="Q1642" s="94"/>
    </row>
    <row r="1643" spans="6:17" ht="12.75">
      <c r="F1643" s="41"/>
      <c r="I1643" s="93"/>
      <c r="J1643" s="93"/>
      <c r="P1643" s="94"/>
      <c r="Q1643" s="94"/>
    </row>
    <row r="1644" spans="6:17" ht="12.75">
      <c r="F1644" s="41"/>
      <c r="I1644" s="93"/>
      <c r="J1644" s="93"/>
      <c r="P1644" s="94"/>
      <c r="Q1644" s="94"/>
    </row>
    <row r="1645" spans="6:17" ht="12.75">
      <c r="F1645" s="41"/>
      <c r="I1645" s="93"/>
      <c r="J1645" s="93"/>
      <c r="P1645" s="94"/>
      <c r="Q1645" s="94"/>
    </row>
    <row r="1646" spans="6:17" ht="12.75">
      <c r="F1646" s="41"/>
      <c r="I1646" s="93"/>
      <c r="J1646" s="93"/>
      <c r="P1646" s="94"/>
      <c r="Q1646" s="94"/>
    </row>
    <row r="1647" spans="6:17" ht="12.75">
      <c r="F1647" s="41"/>
      <c r="I1647" s="93"/>
      <c r="J1647" s="93"/>
      <c r="P1647" s="94"/>
      <c r="Q1647" s="94"/>
    </row>
    <row r="1648" spans="6:17" ht="12.75">
      <c r="F1648" s="41"/>
      <c r="I1648" s="93"/>
      <c r="J1648" s="93"/>
      <c r="P1648" s="94"/>
      <c r="Q1648" s="94"/>
    </row>
    <row r="1649" spans="6:17" ht="12.75">
      <c r="F1649" s="41"/>
      <c r="I1649" s="93"/>
      <c r="J1649" s="93"/>
      <c r="P1649" s="94"/>
      <c r="Q1649" s="94"/>
    </row>
    <row r="1650" spans="6:17" ht="12.75">
      <c r="F1650" s="41"/>
      <c r="I1650" s="93"/>
      <c r="J1650" s="93"/>
      <c r="P1650" s="94"/>
      <c r="Q1650" s="94"/>
    </row>
    <row r="1651" spans="6:17" ht="12.75">
      <c r="F1651" s="41"/>
      <c r="I1651" s="93"/>
      <c r="J1651" s="93"/>
      <c r="P1651" s="94"/>
      <c r="Q1651" s="94"/>
    </row>
    <row r="1652" spans="6:17" ht="12.75">
      <c r="F1652" s="41"/>
      <c r="I1652" s="93"/>
      <c r="J1652" s="93"/>
      <c r="P1652" s="94"/>
      <c r="Q1652" s="94"/>
    </row>
    <row r="1653" spans="6:17" ht="12.75">
      <c r="F1653" s="41"/>
      <c r="I1653" s="93"/>
      <c r="J1653" s="93"/>
      <c r="P1653" s="94"/>
      <c r="Q1653" s="94"/>
    </row>
    <row r="1654" spans="6:17" ht="12.75">
      <c r="F1654" s="41"/>
      <c r="I1654" s="93"/>
      <c r="J1654" s="93"/>
      <c r="P1654" s="94"/>
      <c r="Q1654" s="94"/>
    </row>
    <row r="1655" spans="6:17" ht="12.75">
      <c r="F1655" s="41"/>
      <c r="I1655" s="93"/>
      <c r="J1655" s="93"/>
      <c r="P1655" s="94"/>
      <c r="Q1655" s="94"/>
    </row>
    <row r="1656" spans="6:17" ht="12.75">
      <c r="F1656" s="41"/>
      <c r="I1656" s="93"/>
      <c r="J1656" s="93"/>
      <c r="P1656" s="94"/>
      <c r="Q1656" s="94"/>
    </row>
    <row r="1657" spans="6:17" ht="12.75">
      <c r="F1657" s="41"/>
      <c r="I1657" s="93"/>
      <c r="J1657" s="93"/>
      <c r="P1657" s="94"/>
      <c r="Q1657" s="94"/>
    </row>
    <row r="1658" spans="6:17" ht="12.75">
      <c r="F1658" s="41"/>
      <c r="I1658" s="93"/>
      <c r="J1658" s="93"/>
      <c r="P1658" s="94"/>
      <c r="Q1658" s="94"/>
    </row>
    <row r="1659" spans="6:17" ht="12.75">
      <c r="F1659" s="41"/>
      <c r="I1659" s="93"/>
      <c r="J1659" s="93"/>
      <c r="P1659" s="94"/>
      <c r="Q1659" s="94"/>
    </row>
    <row r="1660" spans="6:17" ht="12.75">
      <c r="F1660" s="41"/>
      <c r="I1660" s="93"/>
      <c r="J1660" s="93"/>
      <c r="P1660" s="94"/>
      <c r="Q1660" s="94"/>
    </row>
    <row r="1661" spans="6:17" ht="12.75">
      <c r="F1661" s="41"/>
      <c r="I1661" s="93"/>
      <c r="J1661" s="93"/>
      <c r="P1661" s="94"/>
      <c r="Q1661" s="94"/>
    </row>
    <row r="1662" spans="6:17" ht="12.75">
      <c r="F1662" s="41"/>
      <c r="I1662" s="93"/>
      <c r="J1662" s="93"/>
      <c r="P1662" s="94"/>
      <c r="Q1662" s="94"/>
    </row>
    <row r="1663" spans="6:17" ht="12.75">
      <c r="F1663" s="41"/>
      <c r="I1663" s="93"/>
      <c r="J1663" s="93"/>
      <c r="P1663" s="94"/>
      <c r="Q1663" s="94"/>
    </row>
    <row r="1664" spans="6:17" ht="12.75">
      <c r="F1664" s="41"/>
      <c r="I1664" s="93"/>
      <c r="J1664" s="93"/>
      <c r="P1664" s="94"/>
      <c r="Q1664" s="94"/>
    </row>
    <row r="1665" spans="6:17" ht="12.75">
      <c r="F1665" s="41"/>
      <c r="I1665" s="93"/>
      <c r="J1665" s="93"/>
      <c r="P1665" s="94"/>
      <c r="Q1665" s="94"/>
    </row>
    <row r="1666" spans="6:17" ht="12.75">
      <c r="F1666" s="41"/>
      <c r="I1666" s="93"/>
      <c r="J1666" s="93"/>
      <c r="P1666" s="94"/>
      <c r="Q1666" s="94"/>
    </row>
    <row r="1667" spans="6:17" ht="12.75">
      <c r="F1667" s="41"/>
      <c r="I1667" s="93"/>
      <c r="J1667" s="93"/>
      <c r="P1667" s="94"/>
      <c r="Q1667" s="94"/>
    </row>
    <row r="1668" spans="6:17" ht="12.75">
      <c r="F1668" s="41"/>
      <c r="I1668" s="93"/>
      <c r="J1668" s="93"/>
      <c r="P1668" s="94"/>
      <c r="Q1668" s="94"/>
    </row>
    <row r="1669" spans="6:17" ht="12.75">
      <c r="F1669" s="41"/>
      <c r="I1669" s="93"/>
      <c r="J1669" s="93"/>
      <c r="P1669" s="94"/>
      <c r="Q1669" s="94"/>
    </row>
    <row r="1670" spans="6:17" ht="12.75">
      <c r="F1670" s="41"/>
      <c r="I1670" s="93"/>
      <c r="J1670" s="93"/>
      <c r="P1670" s="94"/>
      <c r="Q1670" s="94"/>
    </row>
    <row r="1671" spans="6:17" ht="12.75">
      <c r="F1671" s="41"/>
      <c r="I1671" s="93"/>
      <c r="J1671" s="93"/>
      <c r="P1671" s="94"/>
      <c r="Q1671" s="94"/>
    </row>
    <row r="1672" spans="6:17" ht="12.75">
      <c r="F1672" s="41"/>
      <c r="I1672" s="93"/>
      <c r="J1672" s="93"/>
      <c r="P1672" s="94"/>
      <c r="Q1672" s="94"/>
    </row>
    <row r="1673" spans="6:17" ht="12.75">
      <c r="F1673" s="41"/>
      <c r="I1673" s="93"/>
      <c r="J1673" s="93"/>
      <c r="P1673" s="94"/>
      <c r="Q1673" s="94"/>
    </row>
    <row r="1674" spans="6:17" ht="12.75">
      <c r="F1674" s="41"/>
      <c r="I1674" s="93"/>
      <c r="J1674" s="93"/>
      <c r="P1674" s="94"/>
      <c r="Q1674" s="94"/>
    </row>
    <row r="1675" spans="6:17" ht="12.75">
      <c r="F1675" s="41"/>
      <c r="I1675" s="93"/>
      <c r="J1675" s="93"/>
      <c r="P1675" s="94"/>
      <c r="Q1675" s="94"/>
    </row>
    <row r="1676" spans="6:17" ht="12.75">
      <c r="F1676" s="41"/>
      <c r="I1676" s="93"/>
      <c r="J1676" s="93"/>
      <c r="P1676" s="94"/>
      <c r="Q1676" s="94"/>
    </row>
    <row r="1677" spans="6:17" ht="12.75">
      <c r="F1677" s="41"/>
      <c r="I1677" s="93"/>
      <c r="J1677" s="93"/>
      <c r="P1677" s="94"/>
      <c r="Q1677" s="94"/>
    </row>
    <row r="1678" spans="6:17" ht="12.75">
      <c r="F1678" s="41"/>
      <c r="I1678" s="93"/>
      <c r="J1678" s="93"/>
      <c r="P1678" s="94"/>
      <c r="Q1678" s="94"/>
    </row>
    <row r="1679" spans="6:17" ht="12.75">
      <c r="F1679" s="41"/>
      <c r="I1679" s="93"/>
      <c r="J1679" s="93"/>
      <c r="P1679" s="94"/>
      <c r="Q1679" s="94"/>
    </row>
    <row r="1680" spans="6:17" ht="12.75">
      <c r="F1680" s="41"/>
      <c r="I1680" s="93"/>
      <c r="J1680" s="93"/>
      <c r="P1680" s="94"/>
      <c r="Q1680" s="94"/>
    </row>
    <row r="1681" spans="6:17" ht="12.75">
      <c r="F1681" s="41"/>
      <c r="I1681" s="93"/>
      <c r="J1681" s="93"/>
      <c r="P1681" s="94"/>
      <c r="Q1681" s="94"/>
    </row>
    <row r="1682" spans="6:17" ht="12.75">
      <c r="F1682" s="41"/>
      <c r="I1682" s="93"/>
      <c r="J1682" s="93"/>
      <c r="P1682" s="94"/>
      <c r="Q1682" s="94"/>
    </row>
    <row r="1683" spans="6:17" ht="12.75">
      <c r="F1683" s="41"/>
      <c r="I1683" s="93"/>
      <c r="J1683" s="93"/>
      <c r="P1683" s="94"/>
      <c r="Q1683" s="94"/>
    </row>
    <row r="1684" spans="6:17" ht="12.75">
      <c r="F1684" s="41"/>
      <c r="I1684" s="93"/>
      <c r="J1684" s="93"/>
      <c r="P1684" s="94"/>
      <c r="Q1684" s="94"/>
    </row>
    <row r="1685" spans="6:17" ht="12.75">
      <c r="F1685" s="41"/>
      <c r="I1685" s="93"/>
      <c r="J1685" s="93"/>
      <c r="P1685" s="94"/>
      <c r="Q1685" s="94"/>
    </row>
    <row r="1686" spans="6:17" ht="12.75">
      <c r="F1686" s="41"/>
      <c r="I1686" s="93"/>
      <c r="J1686" s="93"/>
      <c r="P1686" s="94"/>
      <c r="Q1686" s="94"/>
    </row>
    <row r="1687" spans="6:17" ht="12.75">
      <c r="F1687" s="41"/>
      <c r="I1687" s="93"/>
      <c r="J1687" s="93"/>
      <c r="P1687" s="94"/>
      <c r="Q1687" s="94"/>
    </row>
    <row r="1688" spans="6:17" ht="12.75">
      <c r="F1688" s="41"/>
      <c r="I1688" s="93"/>
      <c r="J1688" s="93"/>
      <c r="P1688" s="94"/>
      <c r="Q1688" s="94"/>
    </row>
    <row r="1689" spans="6:17" ht="12.75">
      <c r="F1689" s="41"/>
      <c r="I1689" s="93"/>
      <c r="J1689" s="93"/>
      <c r="P1689" s="94"/>
      <c r="Q1689" s="94"/>
    </row>
    <row r="1690" spans="6:17" ht="12.75">
      <c r="F1690" s="41"/>
      <c r="I1690" s="93"/>
      <c r="J1690" s="93"/>
      <c r="P1690" s="94"/>
      <c r="Q1690" s="94"/>
    </row>
    <row r="1691" spans="6:17" ht="12.75">
      <c r="F1691" s="41"/>
      <c r="I1691" s="93"/>
      <c r="J1691" s="93"/>
      <c r="P1691" s="94"/>
      <c r="Q1691" s="94"/>
    </row>
    <row r="1692" spans="6:17" ht="12.75">
      <c r="F1692" s="41"/>
      <c r="I1692" s="93"/>
      <c r="J1692" s="93"/>
      <c r="P1692" s="94"/>
      <c r="Q1692" s="94"/>
    </row>
    <row r="1693" spans="6:17" ht="12.75">
      <c r="F1693" s="41"/>
      <c r="I1693" s="93"/>
      <c r="J1693" s="93"/>
      <c r="P1693" s="94"/>
      <c r="Q1693" s="94"/>
    </row>
    <row r="1694" spans="6:17" ht="12.75">
      <c r="F1694" s="41"/>
      <c r="I1694" s="93"/>
      <c r="J1694" s="93"/>
      <c r="P1694" s="94"/>
      <c r="Q1694" s="94"/>
    </row>
    <row r="1695" spans="6:17" ht="12.75">
      <c r="F1695" s="41"/>
      <c r="I1695" s="93"/>
      <c r="J1695" s="93"/>
      <c r="P1695" s="94"/>
      <c r="Q1695" s="94"/>
    </row>
    <row r="1696" spans="6:17" ht="12.75">
      <c r="F1696" s="41"/>
      <c r="I1696" s="93"/>
      <c r="J1696" s="93"/>
      <c r="P1696" s="94"/>
      <c r="Q1696" s="94"/>
    </row>
    <row r="1697" spans="6:17" ht="12.75">
      <c r="F1697" s="41"/>
      <c r="I1697" s="93"/>
      <c r="J1697" s="93"/>
      <c r="P1697" s="94"/>
      <c r="Q1697" s="94"/>
    </row>
    <row r="1698" spans="6:17" ht="12.75">
      <c r="F1698" s="41"/>
      <c r="I1698" s="93"/>
      <c r="J1698" s="93"/>
      <c r="P1698" s="94"/>
      <c r="Q1698" s="94"/>
    </row>
    <row r="1699" spans="6:17" ht="12.75">
      <c r="F1699" s="41"/>
      <c r="I1699" s="93"/>
      <c r="J1699" s="93"/>
      <c r="P1699" s="94"/>
      <c r="Q1699" s="94"/>
    </row>
    <row r="1700" spans="6:17" ht="12.75">
      <c r="F1700" s="41"/>
      <c r="I1700" s="93"/>
      <c r="J1700" s="93"/>
      <c r="P1700" s="94"/>
      <c r="Q1700" s="94"/>
    </row>
    <row r="1701" spans="6:17" ht="12.75">
      <c r="F1701" s="41"/>
      <c r="I1701" s="93"/>
      <c r="J1701" s="93"/>
      <c r="P1701" s="94"/>
      <c r="Q1701" s="94"/>
    </row>
    <row r="1702" spans="6:17" ht="12.75">
      <c r="F1702" s="41"/>
      <c r="I1702" s="93"/>
      <c r="J1702" s="93"/>
      <c r="P1702" s="94"/>
      <c r="Q1702" s="94"/>
    </row>
    <row r="1703" spans="6:17" ht="12.75">
      <c r="F1703" s="41"/>
      <c r="I1703" s="93"/>
      <c r="J1703" s="93"/>
      <c r="P1703" s="94"/>
      <c r="Q1703" s="94"/>
    </row>
    <row r="1704" spans="6:17" ht="12.75">
      <c r="F1704" s="41"/>
      <c r="I1704" s="93"/>
      <c r="J1704" s="93"/>
      <c r="P1704" s="94"/>
      <c r="Q1704" s="94"/>
    </row>
    <row r="1705" spans="6:17" ht="12.75">
      <c r="F1705" s="41"/>
      <c r="I1705" s="93"/>
      <c r="J1705" s="93"/>
      <c r="P1705" s="94"/>
      <c r="Q1705" s="94"/>
    </row>
    <row r="1706" spans="6:17" ht="12.75">
      <c r="F1706" s="41"/>
      <c r="I1706" s="93"/>
      <c r="J1706" s="93"/>
      <c r="P1706" s="94"/>
      <c r="Q1706" s="94"/>
    </row>
    <row r="1707" spans="6:17" ht="12.75">
      <c r="F1707" s="41"/>
      <c r="I1707" s="93"/>
      <c r="J1707" s="93"/>
      <c r="P1707" s="94"/>
      <c r="Q1707" s="94"/>
    </row>
    <row r="1708" spans="6:17" ht="12.75">
      <c r="F1708" s="41"/>
      <c r="I1708" s="93"/>
      <c r="J1708" s="93"/>
      <c r="P1708" s="94"/>
      <c r="Q1708" s="94"/>
    </row>
    <row r="1709" spans="6:17" ht="12.75">
      <c r="F1709" s="41"/>
      <c r="I1709" s="93"/>
      <c r="J1709" s="93"/>
      <c r="P1709" s="94"/>
      <c r="Q1709" s="94"/>
    </row>
    <row r="1710" spans="6:17" ht="12.75">
      <c r="F1710" s="41"/>
      <c r="I1710" s="93"/>
      <c r="J1710" s="93"/>
      <c r="P1710" s="94"/>
      <c r="Q1710" s="94"/>
    </row>
    <row r="1711" spans="6:17" ht="12.75">
      <c r="F1711" s="41"/>
      <c r="I1711" s="93"/>
      <c r="J1711" s="93"/>
      <c r="P1711" s="94"/>
      <c r="Q1711" s="94"/>
    </row>
    <row r="1712" spans="6:17" ht="12.75">
      <c r="F1712" s="41"/>
      <c r="I1712" s="93"/>
      <c r="J1712" s="93"/>
      <c r="P1712" s="94"/>
      <c r="Q1712" s="94"/>
    </row>
    <row r="1713" spans="6:17" ht="12.75">
      <c r="F1713" s="41"/>
      <c r="I1713" s="93"/>
      <c r="J1713" s="93"/>
      <c r="P1713" s="94"/>
      <c r="Q1713" s="94"/>
    </row>
    <row r="1714" spans="6:17" ht="12.75">
      <c r="F1714" s="41"/>
      <c r="I1714" s="93"/>
      <c r="J1714" s="93"/>
      <c r="P1714" s="94"/>
      <c r="Q1714" s="94"/>
    </row>
    <row r="1715" spans="6:17" ht="12.75">
      <c r="F1715" s="41"/>
      <c r="I1715" s="93"/>
      <c r="J1715" s="93"/>
      <c r="P1715" s="94"/>
      <c r="Q1715" s="94"/>
    </row>
    <row r="1716" spans="6:17" ht="12.75">
      <c r="F1716" s="41"/>
      <c r="I1716" s="93"/>
      <c r="J1716" s="93"/>
      <c r="P1716" s="94"/>
      <c r="Q1716" s="94"/>
    </row>
    <row r="1717" spans="6:17" ht="12.75">
      <c r="F1717" s="41"/>
      <c r="I1717" s="93"/>
      <c r="J1717" s="93"/>
      <c r="P1717" s="94"/>
      <c r="Q1717" s="94"/>
    </row>
    <row r="1718" spans="6:17" ht="12.75">
      <c r="F1718" s="41"/>
      <c r="I1718" s="93"/>
      <c r="J1718" s="93"/>
      <c r="P1718" s="94"/>
      <c r="Q1718" s="94"/>
    </row>
    <row r="1719" spans="6:17" ht="12.75">
      <c r="F1719" s="41"/>
      <c r="I1719" s="93"/>
      <c r="J1719" s="93"/>
      <c r="P1719" s="94"/>
      <c r="Q1719" s="94"/>
    </row>
    <row r="1720" spans="6:17" ht="12.75">
      <c r="F1720" s="41"/>
      <c r="I1720" s="93"/>
      <c r="J1720" s="93"/>
      <c r="P1720" s="94"/>
      <c r="Q1720" s="94"/>
    </row>
    <row r="1721" spans="6:17" ht="12.75">
      <c r="F1721" s="41"/>
      <c r="I1721" s="93"/>
      <c r="J1721" s="93"/>
      <c r="P1721" s="94"/>
      <c r="Q1721" s="94"/>
    </row>
    <row r="1722" spans="6:17" ht="12.75">
      <c r="F1722" s="41"/>
      <c r="I1722" s="93"/>
      <c r="J1722" s="93"/>
      <c r="P1722" s="94"/>
      <c r="Q1722" s="94"/>
    </row>
    <row r="1723" spans="6:17" ht="12.75">
      <c r="F1723" s="41"/>
      <c r="I1723" s="93"/>
      <c r="J1723" s="93"/>
      <c r="P1723" s="94"/>
      <c r="Q1723" s="94"/>
    </row>
    <row r="1724" spans="6:17" ht="12.75">
      <c r="F1724" s="41"/>
      <c r="I1724" s="93"/>
      <c r="J1724" s="93"/>
      <c r="P1724" s="94"/>
      <c r="Q1724" s="94"/>
    </row>
    <row r="1725" spans="6:17" ht="12.75">
      <c r="F1725" s="41"/>
      <c r="I1725" s="93"/>
      <c r="J1725" s="93"/>
      <c r="P1725" s="94"/>
      <c r="Q1725" s="94"/>
    </row>
    <row r="1726" spans="6:17" ht="12.75">
      <c r="F1726" s="41"/>
      <c r="I1726" s="93"/>
      <c r="J1726" s="93"/>
      <c r="P1726" s="94"/>
      <c r="Q1726" s="94"/>
    </row>
    <row r="1727" spans="6:17" ht="12.75">
      <c r="F1727" s="41"/>
      <c r="I1727" s="93"/>
      <c r="J1727" s="93"/>
      <c r="P1727" s="94"/>
      <c r="Q1727" s="94"/>
    </row>
    <row r="1728" spans="6:17" ht="12.75">
      <c r="F1728" s="41"/>
      <c r="I1728" s="93"/>
      <c r="J1728" s="93"/>
      <c r="P1728" s="94"/>
      <c r="Q1728" s="94"/>
    </row>
    <row r="1729" spans="6:17" ht="12.75">
      <c r="F1729" s="41"/>
      <c r="I1729" s="93"/>
      <c r="J1729" s="93"/>
      <c r="P1729" s="94"/>
      <c r="Q1729" s="94"/>
    </row>
    <row r="1730" spans="6:17" ht="12.75">
      <c r="F1730" s="41"/>
      <c r="I1730" s="93"/>
      <c r="J1730" s="93"/>
      <c r="P1730" s="94"/>
      <c r="Q1730" s="94"/>
    </row>
    <row r="1731" spans="6:17" ht="12.75">
      <c r="F1731" s="41"/>
      <c r="I1731" s="93"/>
      <c r="J1731" s="93"/>
      <c r="P1731" s="94"/>
      <c r="Q1731" s="94"/>
    </row>
    <row r="1732" spans="6:17" ht="12.75">
      <c r="F1732" s="41"/>
      <c r="I1732" s="93"/>
      <c r="J1732" s="93"/>
      <c r="P1732" s="94"/>
      <c r="Q1732" s="94"/>
    </row>
    <row r="1733" spans="6:17" ht="12.75">
      <c r="F1733" s="41"/>
      <c r="I1733" s="93"/>
      <c r="J1733" s="93"/>
      <c r="P1733" s="94"/>
      <c r="Q1733" s="94"/>
    </row>
    <row r="1734" spans="6:17" ht="12.75">
      <c r="F1734" s="41"/>
      <c r="I1734" s="93"/>
      <c r="J1734" s="93"/>
      <c r="P1734" s="94"/>
      <c r="Q1734" s="94"/>
    </row>
    <row r="1735" spans="6:17" ht="12.75">
      <c r="F1735" s="41"/>
      <c r="I1735" s="93"/>
      <c r="J1735" s="93"/>
      <c r="P1735" s="94"/>
      <c r="Q1735" s="94"/>
    </row>
    <row r="1736" spans="6:17" ht="12.75">
      <c r="F1736" s="41"/>
      <c r="I1736" s="93"/>
      <c r="J1736" s="93"/>
      <c r="P1736" s="94"/>
      <c r="Q1736" s="94"/>
    </row>
    <row r="1737" spans="6:17" ht="12.75">
      <c r="F1737" s="41"/>
      <c r="I1737" s="93"/>
      <c r="J1737" s="93"/>
      <c r="P1737" s="94"/>
      <c r="Q1737" s="94"/>
    </row>
    <row r="1738" spans="6:17" ht="12.75">
      <c r="F1738" s="41"/>
      <c r="I1738" s="93"/>
      <c r="J1738" s="93"/>
      <c r="P1738" s="94"/>
      <c r="Q1738" s="94"/>
    </row>
    <row r="1739" spans="6:17" ht="12.75">
      <c r="F1739" s="41"/>
      <c r="I1739" s="93"/>
      <c r="J1739" s="93"/>
      <c r="P1739" s="94"/>
      <c r="Q1739" s="94"/>
    </row>
    <row r="1740" spans="6:17" ht="12.75">
      <c r="F1740" s="41"/>
      <c r="I1740" s="93"/>
      <c r="J1740" s="93"/>
      <c r="P1740" s="94"/>
      <c r="Q1740" s="94"/>
    </row>
    <row r="1741" spans="6:17" ht="12.75">
      <c r="F1741" s="41"/>
      <c r="I1741" s="93"/>
      <c r="J1741" s="93"/>
      <c r="P1741" s="94"/>
      <c r="Q1741" s="94"/>
    </row>
    <row r="1742" spans="6:17" ht="12.75">
      <c r="F1742" s="41"/>
      <c r="I1742" s="93"/>
      <c r="J1742" s="93"/>
      <c r="P1742" s="94"/>
      <c r="Q1742" s="94"/>
    </row>
    <row r="1743" spans="6:17" ht="12.75">
      <c r="F1743" s="41"/>
      <c r="I1743" s="93"/>
      <c r="J1743" s="93"/>
      <c r="P1743" s="94"/>
      <c r="Q1743" s="94"/>
    </row>
    <row r="1744" spans="6:17" ht="12.75">
      <c r="F1744" s="41"/>
      <c r="I1744" s="93"/>
      <c r="J1744" s="93"/>
      <c r="P1744" s="94"/>
      <c r="Q1744" s="94"/>
    </row>
    <row r="1745" spans="6:17" ht="12.75">
      <c r="F1745" s="41"/>
      <c r="I1745" s="93"/>
      <c r="J1745" s="93"/>
      <c r="P1745" s="94"/>
      <c r="Q1745" s="94"/>
    </row>
    <row r="1746" spans="6:17" ht="12.75">
      <c r="F1746" s="41"/>
      <c r="I1746" s="93"/>
      <c r="J1746" s="93"/>
      <c r="P1746" s="94"/>
      <c r="Q1746" s="94"/>
    </row>
    <row r="1747" spans="6:17" ht="12.75">
      <c r="F1747" s="41"/>
      <c r="I1747" s="93"/>
      <c r="J1747" s="93"/>
      <c r="P1747" s="94"/>
      <c r="Q1747" s="94"/>
    </row>
    <row r="1748" spans="6:17" ht="12.75">
      <c r="F1748" s="41"/>
      <c r="I1748" s="93"/>
      <c r="J1748" s="93"/>
      <c r="P1748" s="94"/>
      <c r="Q1748" s="94"/>
    </row>
    <row r="1749" spans="6:17" ht="12.75">
      <c r="F1749" s="41"/>
      <c r="I1749" s="93"/>
      <c r="J1749" s="93"/>
      <c r="P1749" s="94"/>
      <c r="Q1749" s="94"/>
    </row>
    <row r="1750" spans="6:17" ht="12.75">
      <c r="F1750" s="41"/>
      <c r="I1750" s="93"/>
      <c r="J1750" s="93"/>
      <c r="P1750" s="94"/>
      <c r="Q1750" s="94"/>
    </row>
    <row r="1751" spans="6:17" ht="12.75">
      <c r="F1751" s="41"/>
      <c r="I1751" s="93"/>
      <c r="J1751" s="93"/>
      <c r="P1751" s="94"/>
      <c r="Q1751" s="94"/>
    </row>
    <row r="1752" spans="6:17" ht="12.75">
      <c r="F1752" s="41"/>
      <c r="I1752" s="93"/>
      <c r="J1752" s="93"/>
      <c r="P1752" s="94"/>
      <c r="Q1752" s="94"/>
    </row>
    <row r="1753" spans="6:17" ht="12.75">
      <c r="F1753" s="41"/>
      <c r="I1753" s="93"/>
      <c r="J1753" s="93"/>
      <c r="P1753" s="94"/>
      <c r="Q1753" s="94"/>
    </row>
    <row r="1754" spans="6:17" ht="12.75">
      <c r="F1754" s="41"/>
      <c r="I1754" s="93"/>
      <c r="J1754" s="93"/>
      <c r="P1754" s="94"/>
      <c r="Q1754" s="94"/>
    </row>
    <row r="1755" spans="6:17" ht="12.75">
      <c r="F1755" s="41"/>
      <c r="I1755" s="93"/>
      <c r="J1755" s="93"/>
      <c r="P1755" s="94"/>
      <c r="Q1755" s="94"/>
    </row>
    <row r="1756" spans="6:17" ht="12.75">
      <c r="F1756" s="41"/>
      <c r="I1756" s="93"/>
      <c r="J1756" s="93"/>
      <c r="P1756" s="94"/>
      <c r="Q1756" s="94"/>
    </row>
    <row r="1757" spans="6:17" ht="12.75">
      <c r="F1757" s="41"/>
      <c r="I1757" s="93"/>
      <c r="J1757" s="93"/>
      <c r="P1757" s="94"/>
      <c r="Q1757" s="94"/>
    </row>
    <row r="1758" spans="6:17" ht="12.75">
      <c r="F1758" s="41"/>
      <c r="I1758" s="93"/>
      <c r="J1758" s="93"/>
      <c r="P1758" s="94"/>
      <c r="Q1758" s="94"/>
    </row>
    <row r="1759" spans="6:17" ht="12.75">
      <c r="F1759" s="41"/>
      <c r="I1759" s="93"/>
      <c r="J1759" s="93"/>
      <c r="P1759" s="94"/>
      <c r="Q1759" s="94"/>
    </row>
    <row r="1760" spans="6:17" ht="12.75">
      <c r="F1760" s="41"/>
      <c r="I1760" s="93"/>
      <c r="J1760" s="93"/>
      <c r="P1760" s="94"/>
      <c r="Q1760" s="94"/>
    </row>
    <row r="1761" spans="6:17" ht="12.75">
      <c r="F1761" s="41"/>
      <c r="I1761" s="93"/>
      <c r="J1761" s="93"/>
      <c r="P1761" s="94"/>
      <c r="Q1761" s="94"/>
    </row>
    <row r="1762" spans="6:17" ht="12.75">
      <c r="F1762" s="41"/>
      <c r="I1762" s="93"/>
      <c r="J1762" s="93"/>
      <c r="P1762" s="94"/>
      <c r="Q1762" s="94"/>
    </row>
    <row r="1763" spans="6:17" ht="12.75">
      <c r="F1763" s="41"/>
      <c r="I1763" s="93"/>
      <c r="J1763" s="93"/>
      <c r="P1763" s="94"/>
      <c r="Q1763" s="94"/>
    </row>
    <row r="1764" spans="6:17" ht="12.75">
      <c r="F1764" s="41"/>
      <c r="I1764" s="93"/>
      <c r="J1764" s="93"/>
      <c r="P1764" s="94"/>
      <c r="Q1764" s="94"/>
    </row>
    <row r="1765" spans="6:17" ht="12.75">
      <c r="F1765" s="41"/>
      <c r="I1765" s="93"/>
      <c r="J1765" s="93"/>
      <c r="P1765" s="94"/>
      <c r="Q1765" s="94"/>
    </row>
    <row r="1766" spans="6:17" ht="12.75">
      <c r="F1766" s="41"/>
      <c r="I1766" s="93"/>
      <c r="J1766" s="93"/>
      <c r="P1766" s="94"/>
      <c r="Q1766" s="94"/>
    </row>
    <row r="1767" spans="6:17" ht="12.75">
      <c r="F1767" s="41"/>
      <c r="I1767" s="93"/>
      <c r="J1767" s="93"/>
      <c r="P1767" s="94"/>
      <c r="Q1767" s="94"/>
    </row>
    <row r="1768" spans="6:17" ht="12.75">
      <c r="F1768" s="41"/>
      <c r="I1768" s="93"/>
      <c r="J1768" s="93"/>
      <c r="P1768" s="94"/>
      <c r="Q1768" s="94"/>
    </row>
    <row r="1769" spans="6:17" ht="12.75">
      <c r="F1769" s="41"/>
      <c r="I1769" s="93"/>
      <c r="J1769" s="93"/>
      <c r="P1769" s="94"/>
      <c r="Q1769" s="94"/>
    </row>
    <row r="1770" spans="6:17" ht="12.75">
      <c r="F1770" s="41"/>
      <c r="I1770" s="93"/>
      <c r="J1770" s="93"/>
      <c r="P1770" s="94"/>
      <c r="Q1770" s="94"/>
    </row>
    <row r="1771" spans="6:17" ht="12.75">
      <c r="F1771" s="41"/>
      <c r="I1771" s="93"/>
      <c r="J1771" s="93"/>
      <c r="P1771" s="94"/>
      <c r="Q1771" s="94"/>
    </row>
    <row r="1772" spans="6:17" ht="12.75">
      <c r="F1772" s="41"/>
      <c r="I1772" s="93"/>
      <c r="J1772" s="93"/>
      <c r="P1772" s="94"/>
      <c r="Q1772" s="94"/>
    </row>
    <row r="1773" spans="6:17" ht="12.75">
      <c r="F1773" s="41"/>
      <c r="I1773" s="93"/>
      <c r="J1773" s="93"/>
      <c r="P1773" s="94"/>
      <c r="Q1773" s="94"/>
    </row>
    <row r="1774" spans="6:17" ht="12.75">
      <c r="F1774" s="41"/>
      <c r="I1774" s="93"/>
      <c r="J1774" s="93"/>
      <c r="P1774" s="94"/>
      <c r="Q1774" s="94"/>
    </row>
    <row r="1775" spans="6:17" ht="12.75">
      <c r="F1775" s="41"/>
      <c r="I1775" s="93"/>
      <c r="J1775" s="93"/>
      <c r="P1775" s="94"/>
      <c r="Q1775" s="94"/>
    </row>
    <row r="1776" spans="6:17" ht="12.75">
      <c r="F1776" s="41"/>
      <c r="I1776" s="93"/>
      <c r="J1776" s="93"/>
      <c r="P1776" s="94"/>
      <c r="Q1776" s="94"/>
    </row>
    <row r="1777" spans="6:17" ht="12.75">
      <c r="F1777" s="41"/>
      <c r="I1777" s="93"/>
      <c r="J1777" s="93"/>
      <c r="P1777" s="94"/>
      <c r="Q1777" s="94"/>
    </row>
    <row r="1778" spans="6:17" ht="12.75">
      <c r="F1778" s="41"/>
      <c r="I1778" s="93"/>
      <c r="J1778" s="93"/>
      <c r="P1778" s="94"/>
      <c r="Q1778" s="94"/>
    </row>
    <row r="1779" spans="6:17" ht="12.75">
      <c r="F1779" s="41"/>
      <c r="I1779" s="93"/>
      <c r="J1779" s="93"/>
      <c r="P1779" s="94"/>
      <c r="Q1779" s="94"/>
    </row>
    <row r="1780" spans="6:17" ht="12.75">
      <c r="F1780" s="41"/>
      <c r="I1780" s="93"/>
      <c r="J1780" s="93"/>
      <c r="P1780" s="94"/>
      <c r="Q1780" s="94"/>
    </row>
    <row r="1781" spans="6:17" ht="12.75">
      <c r="F1781" s="41"/>
      <c r="I1781" s="93"/>
      <c r="J1781" s="93"/>
      <c r="P1781" s="94"/>
      <c r="Q1781" s="94"/>
    </row>
    <row r="1782" spans="6:17" ht="12.75">
      <c r="F1782" s="41"/>
      <c r="I1782" s="93"/>
      <c r="J1782" s="93"/>
      <c r="P1782" s="94"/>
      <c r="Q1782" s="94"/>
    </row>
    <row r="1783" spans="6:17" ht="12.75">
      <c r="F1783" s="41"/>
      <c r="I1783" s="93"/>
      <c r="J1783" s="93"/>
      <c r="P1783" s="94"/>
      <c r="Q1783" s="94"/>
    </row>
    <row r="1784" spans="6:17" ht="12.75">
      <c r="F1784" s="41"/>
      <c r="I1784" s="93"/>
      <c r="J1784" s="93"/>
      <c r="P1784" s="94"/>
      <c r="Q1784" s="94"/>
    </row>
    <row r="1785" spans="6:17" ht="12.75">
      <c r="F1785" s="41"/>
      <c r="I1785" s="93"/>
      <c r="J1785" s="93"/>
      <c r="P1785" s="94"/>
      <c r="Q1785" s="94"/>
    </row>
    <row r="1786" spans="6:17" ht="12.75">
      <c r="F1786" s="41"/>
      <c r="I1786" s="93"/>
      <c r="J1786" s="93"/>
      <c r="P1786" s="94"/>
      <c r="Q1786" s="94"/>
    </row>
    <row r="1787" spans="6:17" ht="12.75">
      <c r="F1787" s="41"/>
      <c r="I1787" s="93"/>
      <c r="J1787" s="93"/>
      <c r="P1787" s="94"/>
      <c r="Q1787" s="94"/>
    </row>
    <row r="1788" spans="6:17" ht="12.75">
      <c r="F1788" s="41"/>
      <c r="I1788" s="93"/>
      <c r="J1788" s="93"/>
      <c r="P1788" s="94"/>
      <c r="Q1788" s="94"/>
    </row>
    <row r="1789" spans="6:17" ht="12.75">
      <c r="F1789" s="41"/>
      <c r="I1789" s="93"/>
      <c r="J1789" s="93"/>
      <c r="P1789" s="94"/>
      <c r="Q1789" s="94"/>
    </row>
    <row r="1790" spans="6:17" ht="12.75">
      <c r="F1790" s="41"/>
      <c r="I1790" s="93"/>
      <c r="J1790" s="93"/>
      <c r="P1790" s="94"/>
      <c r="Q1790" s="94"/>
    </row>
    <row r="1791" spans="6:17" ht="12.75">
      <c r="F1791" s="41"/>
      <c r="I1791" s="93"/>
      <c r="J1791" s="93"/>
      <c r="P1791" s="94"/>
      <c r="Q1791" s="94"/>
    </row>
    <row r="1792" spans="6:17" ht="12.75">
      <c r="F1792" s="41"/>
      <c r="I1792" s="93"/>
      <c r="J1792" s="93"/>
      <c r="P1792" s="94"/>
      <c r="Q1792" s="94"/>
    </row>
    <row r="1793" spans="6:17" ht="12.75">
      <c r="F1793" s="41"/>
      <c r="I1793" s="93"/>
      <c r="J1793" s="93"/>
      <c r="P1793" s="94"/>
      <c r="Q1793" s="94"/>
    </row>
    <row r="1794" spans="6:17" ht="12.75">
      <c r="F1794" s="41"/>
      <c r="I1794" s="93"/>
      <c r="J1794" s="93"/>
      <c r="P1794" s="94"/>
      <c r="Q1794" s="94"/>
    </row>
    <row r="1795" spans="6:17" ht="12.75">
      <c r="F1795" s="41"/>
      <c r="I1795" s="93"/>
      <c r="J1795" s="93"/>
      <c r="P1795" s="94"/>
      <c r="Q1795" s="94"/>
    </row>
    <row r="1796" spans="6:17" ht="12.75">
      <c r="F1796" s="41"/>
      <c r="I1796" s="93"/>
      <c r="J1796" s="93"/>
      <c r="P1796" s="94"/>
      <c r="Q1796" s="94"/>
    </row>
    <row r="1797" spans="6:17" ht="12.75">
      <c r="F1797" s="41"/>
      <c r="I1797" s="93"/>
      <c r="J1797" s="93"/>
      <c r="P1797" s="94"/>
      <c r="Q1797" s="94"/>
    </row>
    <row r="1798" spans="6:17" ht="12.75">
      <c r="F1798" s="41"/>
      <c r="I1798" s="93"/>
      <c r="J1798" s="93"/>
      <c r="P1798" s="94"/>
      <c r="Q1798" s="94"/>
    </row>
    <row r="1799" spans="6:17" ht="12.75">
      <c r="F1799" s="41"/>
      <c r="I1799" s="93"/>
      <c r="J1799" s="93"/>
      <c r="P1799" s="94"/>
      <c r="Q1799" s="94"/>
    </row>
    <row r="1800" spans="6:17" ht="12.75">
      <c r="F1800" s="41"/>
      <c r="I1800" s="93"/>
      <c r="J1800" s="93"/>
      <c r="P1800" s="94"/>
      <c r="Q1800" s="94"/>
    </row>
    <row r="1801" spans="6:17" ht="12.75">
      <c r="F1801" s="41"/>
      <c r="I1801" s="93"/>
      <c r="J1801" s="93"/>
      <c r="P1801" s="94"/>
      <c r="Q1801" s="94"/>
    </row>
    <row r="1802" spans="6:17" ht="12.75">
      <c r="F1802" s="41"/>
      <c r="I1802" s="93"/>
      <c r="J1802" s="93"/>
      <c r="P1802" s="94"/>
      <c r="Q1802" s="94"/>
    </row>
    <row r="1803" spans="6:17" ht="12.75">
      <c r="F1803" s="41"/>
      <c r="I1803" s="93"/>
      <c r="J1803" s="93"/>
      <c r="P1803" s="94"/>
      <c r="Q1803" s="94"/>
    </row>
    <row r="1804" spans="6:17" ht="12.75">
      <c r="F1804" s="41"/>
      <c r="I1804" s="93"/>
      <c r="J1804" s="93"/>
      <c r="P1804" s="94"/>
      <c r="Q1804" s="94"/>
    </row>
    <row r="1805" spans="6:17" ht="12.75">
      <c r="F1805" s="41"/>
      <c r="I1805" s="93"/>
      <c r="J1805" s="93"/>
      <c r="P1805" s="94"/>
      <c r="Q1805" s="94"/>
    </row>
    <row r="1806" spans="6:17" ht="12.75">
      <c r="F1806" s="41"/>
      <c r="I1806" s="93"/>
      <c r="J1806" s="93"/>
      <c r="P1806" s="94"/>
      <c r="Q1806" s="94"/>
    </row>
    <row r="1807" spans="6:17" ht="12.75">
      <c r="F1807" s="41"/>
      <c r="I1807" s="93"/>
      <c r="J1807" s="93"/>
      <c r="P1807" s="94"/>
      <c r="Q1807" s="94"/>
    </row>
    <row r="1808" spans="6:17" ht="12.75">
      <c r="F1808" s="41"/>
      <c r="I1808" s="93"/>
      <c r="J1808" s="93"/>
      <c r="P1808" s="94"/>
      <c r="Q1808" s="94"/>
    </row>
    <row r="1809" spans="6:17" ht="12.75">
      <c r="F1809" s="41"/>
      <c r="I1809" s="93"/>
      <c r="J1809" s="93"/>
      <c r="P1809" s="94"/>
      <c r="Q1809" s="94"/>
    </row>
    <row r="1810" spans="6:17" ht="12.75">
      <c r="F1810" s="41"/>
      <c r="I1810" s="93"/>
      <c r="J1810" s="93"/>
      <c r="P1810" s="94"/>
      <c r="Q1810" s="94"/>
    </row>
    <row r="1811" spans="6:17" ht="12.75">
      <c r="F1811" s="41"/>
      <c r="I1811" s="93"/>
      <c r="J1811" s="93"/>
      <c r="P1811" s="94"/>
      <c r="Q1811" s="94"/>
    </row>
    <row r="1812" spans="6:17" ht="12.75">
      <c r="F1812" s="41"/>
      <c r="I1812" s="93"/>
      <c r="J1812" s="93"/>
      <c r="P1812" s="94"/>
      <c r="Q1812" s="94"/>
    </row>
    <row r="1813" spans="6:17" ht="12.75">
      <c r="F1813" s="41"/>
      <c r="I1813" s="93"/>
      <c r="J1813" s="93"/>
      <c r="P1813" s="94"/>
      <c r="Q1813" s="94"/>
    </row>
    <row r="1814" spans="6:17" ht="12.75">
      <c r="F1814" s="41"/>
      <c r="I1814" s="93"/>
      <c r="J1814" s="93"/>
      <c r="P1814" s="94"/>
      <c r="Q1814" s="94"/>
    </row>
    <row r="1815" spans="6:17" ht="12.75">
      <c r="F1815" s="41"/>
      <c r="I1815" s="93"/>
      <c r="J1815" s="93"/>
      <c r="P1815" s="94"/>
      <c r="Q1815" s="94"/>
    </row>
    <row r="1816" spans="6:17" ht="12.75">
      <c r="F1816" s="41"/>
      <c r="I1816" s="93"/>
      <c r="J1816" s="93"/>
      <c r="P1816" s="94"/>
      <c r="Q1816" s="94"/>
    </row>
    <row r="1817" spans="6:17" ht="12.75">
      <c r="F1817" s="41"/>
      <c r="I1817" s="93"/>
      <c r="J1817" s="93"/>
      <c r="P1817" s="94"/>
      <c r="Q1817" s="94"/>
    </row>
    <row r="1818" spans="6:17" ht="12.75">
      <c r="F1818" s="41"/>
      <c r="I1818" s="93"/>
      <c r="J1818" s="93"/>
      <c r="P1818" s="94"/>
      <c r="Q1818" s="94"/>
    </row>
    <row r="1819" spans="6:17" ht="12.75">
      <c r="F1819" s="41"/>
      <c r="I1819" s="93"/>
      <c r="J1819" s="93"/>
      <c r="P1819" s="94"/>
      <c r="Q1819" s="94"/>
    </row>
    <row r="1820" spans="6:17" ht="12.75">
      <c r="F1820" s="41"/>
      <c r="I1820" s="93"/>
      <c r="J1820" s="93"/>
      <c r="P1820" s="94"/>
      <c r="Q1820" s="94"/>
    </row>
    <row r="1821" spans="6:17" ht="12.75">
      <c r="F1821" s="41"/>
      <c r="I1821" s="93"/>
      <c r="J1821" s="93"/>
      <c r="P1821" s="94"/>
      <c r="Q1821" s="94"/>
    </row>
    <row r="1822" spans="6:17" ht="12.75">
      <c r="F1822" s="41"/>
      <c r="I1822" s="93"/>
      <c r="J1822" s="93"/>
      <c r="P1822" s="94"/>
      <c r="Q1822" s="94"/>
    </row>
    <row r="1823" spans="6:17" ht="12.75">
      <c r="F1823" s="41"/>
      <c r="I1823" s="93"/>
      <c r="J1823" s="93"/>
      <c r="P1823" s="94"/>
      <c r="Q1823" s="94"/>
    </row>
    <row r="1824" spans="6:17" ht="12.75">
      <c r="F1824" s="41"/>
      <c r="I1824" s="93"/>
      <c r="J1824" s="93"/>
      <c r="P1824" s="94"/>
      <c r="Q1824" s="94"/>
    </row>
    <row r="1825" spans="6:17" ht="12.75">
      <c r="F1825" s="41"/>
      <c r="I1825" s="93"/>
      <c r="J1825" s="93"/>
      <c r="P1825" s="94"/>
      <c r="Q1825" s="94"/>
    </row>
    <row r="1826" spans="6:17" ht="12.75">
      <c r="F1826" s="41"/>
      <c r="I1826" s="93"/>
      <c r="J1826" s="93"/>
      <c r="P1826" s="94"/>
      <c r="Q1826" s="94"/>
    </row>
    <row r="1827" spans="6:17" ht="12.75">
      <c r="F1827" s="41"/>
      <c r="I1827" s="93"/>
      <c r="J1827" s="93"/>
      <c r="P1827" s="94"/>
      <c r="Q1827" s="94"/>
    </row>
    <row r="1828" spans="6:17" ht="12.75">
      <c r="F1828" s="41"/>
      <c r="I1828" s="93"/>
      <c r="J1828" s="93"/>
      <c r="P1828" s="94"/>
      <c r="Q1828" s="94"/>
    </row>
    <row r="1829" spans="6:17" ht="12.75">
      <c r="F1829" s="41"/>
      <c r="I1829" s="93"/>
      <c r="J1829" s="93"/>
      <c r="P1829" s="94"/>
      <c r="Q1829" s="94"/>
    </row>
    <row r="1830" spans="6:17" ht="12.75">
      <c r="F1830" s="41"/>
      <c r="I1830" s="93"/>
      <c r="J1830" s="93"/>
      <c r="P1830" s="94"/>
      <c r="Q1830" s="94"/>
    </row>
    <row r="1831" spans="6:17" ht="12.75">
      <c r="F1831" s="41"/>
      <c r="I1831" s="93"/>
      <c r="J1831" s="93"/>
      <c r="P1831" s="94"/>
      <c r="Q1831" s="94"/>
    </row>
    <row r="1832" spans="6:17" ht="12.75">
      <c r="F1832" s="41"/>
      <c r="I1832" s="93"/>
      <c r="J1832" s="93"/>
      <c r="P1832" s="94"/>
      <c r="Q1832" s="94"/>
    </row>
    <row r="1833" spans="6:17" ht="12.75">
      <c r="F1833" s="41"/>
      <c r="I1833" s="93"/>
      <c r="J1833" s="93"/>
      <c r="P1833" s="94"/>
      <c r="Q1833" s="94"/>
    </row>
    <row r="1834" spans="6:17" ht="12.75">
      <c r="F1834" s="41"/>
      <c r="I1834" s="93"/>
      <c r="J1834" s="93"/>
      <c r="P1834" s="94"/>
      <c r="Q1834" s="94"/>
    </row>
    <row r="1835" spans="6:17" ht="12.75">
      <c r="F1835" s="41"/>
      <c r="I1835" s="93"/>
      <c r="J1835" s="93"/>
      <c r="P1835" s="94"/>
      <c r="Q1835" s="94"/>
    </row>
    <row r="1836" spans="6:17" ht="12.75">
      <c r="F1836" s="41"/>
      <c r="I1836" s="93"/>
      <c r="J1836" s="93"/>
      <c r="P1836" s="94"/>
      <c r="Q1836" s="94"/>
    </row>
    <row r="1837" spans="6:17" ht="12.75">
      <c r="F1837" s="41"/>
      <c r="I1837" s="93"/>
      <c r="J1837" s="93"/>
      <c r="P1837" s="94"/>
      <c r="Q1837" s="94"/>
    </row>
    <row r="1838" spans="6:17" ht="12.75">
      <c r="F1838" s="41"/>
      <c r="I1838" s="93"/>
      <c r="J1838" s="93"/>
      <c r="P1838" s="94"/>
      <c r="Q1838" s="94"/>
    </row>
    <row r="1839" spans="6:17" ht="12.75">
      <c r="F1839" s="41"/>
      <c r="I1839" s="93"/>
      <c r="J1839" s="93"/>
      <c r="P1839" s="94"/>
      <c r="Q1839" s="94"/>
    </row>
    <row r="1840" spans="6:17" ht="12.75">
      <c r="F1840" s="41"/>
      <c r="I1840" s="93"/>
      <c r="J1840" s="93"/>
      <c r="P1840" s="94"/>
      <c r="Q1840" s="94"/>
    </row>
    <row r="1841" spans="6:17" ht="12.75">
      <c r="F1841" s="41"/>
      <c r="I1841" s="93"/>
      <c r="J1841" s="93"/>
      <c r="P1841" s="94"/>
      <c r="Q1841" s="94"/>
    </row>
    <row r="1842" spans="6:17" ht="12.75">
      <c r="F1842" s="41"/>
      <c r="I1842" s="93"/>
      <c r="J1842" s="93"/>
      <c r="P1842" s="94"/>
      <c r="Q1842" s="94"/>
    </row>
    <row r="1843" spans="6:17" ht="12.75">
      <c r="F1843" s="41"/>
      <c r="I1843" s="93"/>
      <c r="J1843" s="93"/>
      <c r="P1843" s="94"/>
      <c r="Q1843" s="94"/>
    </row>
    <row r="1844" spans="6:17" ht="12.75">
      <c r="F1844" s="41"/>
      <c r="I1844" s="93"/>
      <c r="J1844" s="93"/>
      <c r="P1844" s="94"/>
      <c r="Q1844" s="94"/>
    </row>
    <row r="1845" spans="6:17" ht="12.75">
      <c r="F1845" s="41"/>
      <c r="I1845" s="93"/>
      <c r="J1845" s="93"/>
      <c r="P1845" s="94"/>
      <c r="Q1845" s="94"/>
    </row>
    <row r="1846" spans="6:17" ht="12.75">
      <c r="F1846" s="41"/>
      <c r="I1846" s="93"/>
      <c r="J1846" s="93"/>
      <c r="P1846" s="94"/>
      <c r="Q1846" s="94"/>
    </row>
    <row r="1847" spans="6:17" ht="12.75">
      <c r="F1847" s="41"/>
      <c r="I1847" s="93"/>
      <c r="J1847" s="93"/>
      <c r="P1847" s="94"/>
      <c r="Q1847" s="94"/>
    </row>
    <row r="1848" spans="6:17" ht="12.75">
      <c r="F1848" s="41"/>
      <c r="I1848" s="93"/>
      <c r="J1848" s="93"/>
      <c r="P1848" s="94"/>
      <c r="Q1848" s="94"/>
    </row>
    <row r="1849" spans="6:17" ht="12.75">
      <c r="F1849" s="41"/>
      <c r="I1849" s="93"/>
      <c r="J1849" s="93"/>
      <c r="P1849" s="94"/>
      <c r="Q1849" s="94"/>
    </row>
    <row r="1850" spans="6:17" ht="12.75">
      <c r="F1850" s="41"/>
      <c r="I1850" s="93"/>
      <c r="J1850" s="93"/>
      <c r="P1850" s="94"/>
      <c r="Q1850" s="94"/>
    </row>
    <row r="1851" spans="6:17" ht="12.75">
      <c r="F1851" s="41"/>
      <c r="I1851" s="93"/>
      <c r="J1851" s="93"/>
      <c r="P1851" s="94"/>
      <c r="Q1851" s="94"/>
    </row>
    <row r="1852" spans="6:17" ht="12.75">
      <c r="F1852" s="41"/>
      <c r="I1852" s="93"/>
      <c r="J1852" s="93"/>
      <c r="P1852" s="94"/>
      <c r="Q1852" s="94"/>
    </row>
    <row r="1853" spans="6:17" ht="12.75">
      <c r="F1853" s="41"/>
      <c r="I1853" s="93"/>
      <c r="J1853" s="93"/>
      <c r="P1853" s="94"/>
      <c r="Q1853" s="94"/>
    </row>
    <row r="1854" spans="6:17" ht="12.75">
      <c r="F1854" s="41"/>
      <c r="I1854" s="93"/>
      <c r="J1854" s="93"/>
      <c r="P1854" s="94"/>
      <c r="Q1854" s="94"/>
    </row>
    <row r="1855" spans="6:17" ht="12.75">
      <c r="F1855" s="41"/>
      <c r="I1855" s="93"/>
      <c r="J1855" s="93"/>
      <c r="P1855" s="94"/>
      <c r="Q1855" s="94"/>
    </row>
    <row r="1856" spans="6:17" ht="12.75">
      <c r="F1856" s="41"/>
      <c r="I1856" s="93"/>
      <c r="J1856" s="93"/>
      <c r="P1856" s="94"/>
      <c r="Q1856" s="94"/>
    </row>
    <row r="1857" spans="6:17" ht="12.75">
      <c r="F1857" s="41"/>
      <c r="I1857" s="93"/>
      <c r="J1857" s="93"/>
      <c r="P1857" s="94"/>
      <c r="Q1857" s="94"/>
    </row>
    <row r="1858" spans="6:17" ht="12.75">
      <c r="F1858" s="41"/>
      <c r="I1858" s="93"/>
      <c r="J1858" s="93"/>
      <c r="P1858" s="94"/>
      <c r="Q1858" s="94"/>
    </row>
    <row r="1859" spans="6:17" ht="12.75">
      <c r="F1859" s="41"/>
      <c r="I1859" s="93"/>
      <c r="J1859" s="93"/>
      <c r="P1859" s="94"/>
      <c r="Q1859" s="94"/>
    </row>
    <row r="1860" spans="6:17" ht="12.75">
      <c r="F1860" s="41"/>
      <c r="I1860" s="93"/>
      <c r="J1860" s="93"/>
      <c r="P1860" s="94"/>
      <c r="Q1860" s="94"/>
    </row>
    <row r="1861" spans="6:17" ht="12.75">
      <c r="F1861" s="41"/>
      <c r="I1861" s="93"/>
      <c r="J1861" s="93"/>
      <c r="P1861" s="94"/>
      <c r="Q1861" s="94"/>
    </row>
    <row r="1862" spans="6:17" ht="12.75">
      <c r="F1862" s="41"/>
      <c r="I1862" s="93"/>
      <c r="J1862" s="93"/>
      <c r="P1862" s="94"/>
      <c r="Q1862" s="94"/>
    </row>
    <row r="1863" spans="6:17" ht="12.75">
      <c r="F1863" s="41"/>
      <c r="I1863" s="93"/>
      <c r="J1863" s="93"/>
      <c r="P1863" s="94"/>
      <c r="Q1863" s="94"/>
    </row>
    <row r="1864" spans="6:17" ht="12.75">
      <c r="F1864" s="41"/>
      <c r="I1864" s="93"/>
      <c r="J1864" s="93"/>
      <c r="P1864" s="94"/>
      <c r="Q1864" s="94"/>
    </row>
    <row r="1865" spans="6:17" ht="12.75">
      <c r="F1865" s="41"/>
      <c r="I1865" s="93"/>
      <c r="J1865" s="93"/>
      <c r="P1865" s="94"/>
      <c r="Q1865" s="94"/>
    </row>
    <row r="1866" spans="6:17" ht="12.75">
      <c r="F1866" s="41"/>
      <c r="I1866" s="93"/>
      <c r="J1866" s="93"/>
      <c r="P1866" s="94"/>
      <c r="Q1866" s="94"/>
    </row>
    <row r="1867" spans="6:17" ht="12.75">
      <c r="F1867" s="41"/>
      <c r="I1867" s="93"/>
      <c r="J1867" s="93"/>
      <c r="P1867" s="94"/>
      <c r="Q1867" s="94"/>
    </row>
    <row r="1868" spans="6:17" ht="12.75">
      <c r="F1868" s="41"/>
      <c r="I1868" s="93"/>
      <c r="J1868" s="93"/>
      <c r="P1868" s="94"/>
      <c r="Q1868" s="94"/>
    </row>
    <row r="1869" spans="6:17" ht="12.75">
      <c r="F1869" s="41"/>
      <c r="I1869" s="93"/>
      <c r="J1869" s="93"/>
      <c r="P1869" s="94"/>
      <c r="Q1869" s="94"/>
    </row>
    <row r="1870" spans="6:17" ht="12.75">
      <c r="F1870" s="41"/>
      <c r="I1870" s="93"/>
      <c r="J1870" s="93"/>
      <c r="P1870" s="94"/>
      <c r="Q1870" s="94"/>
    </row>
    <row r="1871" spans="6:17" ht="12.75">
      <c r="F1871" s="41"/>
      <c r="I1871" s="93"/>
      <c r="J1871" s="93"/>
      <c r="P1871" s="94"/>
      <c r="Q1871" s="94"/>
    </row>
    <row r="1872" spans="6:17" ht="12.75">
      <c r="F1872" s="41"/>
      <c r="I1872" s="93"/>
      <c r="J1872" s="93"/>
      <c r="P1872" s="94"/>
      <c r="Q1872" s="94"/>
    </row>
    <row r="1873" spans="6:17" ht="12.75">
      <c r="F1873" s="41"/>
      <c r="I1873" s="93"/>
      <c r="J1873" s="93"/>
      <c r="P1873" s="94"/>
      <c r="Q1873" s="94"/>
    </row>
    <row r="1874" spans="6:17" ht="12.75">
      <c r="F1874" s="41"/>
      <c r="I1874" s="93"/>
      <c r="J1874" s="93"/>
      <c r="P1874" s="94"/>
      <c r="Q1874" s="94"/>
    </row>
    <row r="1875" spans="6:17" ht="12.75">
      <c r="F1875" s="41"/>
      <c r="I1875" s="93"/>
      <c r="J1875" s="93"/>
      <c r="P1875" s="94"/>
      <c r="Q1875" s="94"/>
    </row>
    <row r="1876" spans="6:17" ht="12.75">
      <c r="F1876" s="41"/>
      <c r="I1876" s="93"/>
      <c r="J1876" s="93"/>
      <c r="P1876" s="94"/>
      <c r="Q1876" s="94"/>
    </row>
    <row r="1877" spans="6:17" ht="12.75">
      <c r="F1877" s="41"/>
      <c r="I1877" s="93"/>
      <c r="J1877" s="93"/>
      <c r="P1877" s="94"/>
      <c r="Q1877" s="94"/>
    </row>
    <row r="1878" spans="6:17" ht="12.75">
      <c r="F1878" s="41"/>
      <c r="I1878" s="93"/>
      <c r="J1878" s="93"/>
      <c r="P1878" s="94"/>
      <c r="Q1878" s="94"/>
    </row>
    <row r="1879" spans="6:17" ht="12.75">
      <c r="F1879" s="41"/>
      <c r="I1879" s="93"/>
      <c r="J1879" s="93"/>
      <c r="P1879" s="94"/>
      <c r="Q1879" s="94"/>
    </row>
    <row r="1880" spans="6:17" ht="12.75">
      <c r="F1880" s="41"/>
      <c r="I1880" s="93"/>
      <c r="J1880" s="93"/>
      <c r="P1880" s="94"/>
      <c r="Q1880" s="94"/>
    </row>
    <row r="1881" spans="6:17" ht="12.75">
      <c r="F1881" s="41"/>
      <c r="I1881" s="93"/>
      <c r="J1881" s="93"/>
      <c r="P1881" s="94"/>
      <c r="Q1881" s="94"/>
    </row>
    <row r="1882" spans="6:17" ht="12.75">
      <c r="F1882" s="41"/>
      <c r="I1882" s="93"/>
      <c r="J1882" s="93"/>
      <c r="P1882" s="94"/>
      <c r="Q1882" s="94"/>
    </row>
    <row r="1883" spans="6:17" ht="12.75">
      <c r="F1883" s="41"/>
      <c r="I1883" s="93"/>
      <c r="J1883" s="93"/>
      <c r="P1883" s="94"/>
      <c r="Q1883" s="94"/>
    </row>
    <row r="1884" spans="6:17" ht="12.75">
      <c r="F1884" s="41"/>
      <c r="I1884" s="93"/>
      <c r="J1884" s="93"/>
      <c r="P1884" s="94"/>
      <c r="Q1884" s="94"/>
    </row>
    <row r="1885" spans="6:17" ht="12.75">
      <c r="F1885" s="41"/>
      <c r="I1885" s="93"/>
      <c r="J1885" s="93"/>
      <c r="P1885" s="94"/>
      <c r="Q1885" s="94"/>
    </row>
    <row r="1886" spans="6:17" ht="12.75">
      <c r="F1886" s="41"/>
      <c r="I1886" s="93"/>
      <c r="J1886" s="93"/>
      <c r="P1886" s="94"/>
      <c r="Q1886" s="94"/>
    </row>
    <row r="1887" spans="6:17" ht="12.75">
      <c r="F1887" s="41"/>
      <c r="I1887" s="93"/>
      <c r="J1887" s="93"/>
      <c r="P1887" s="94"/>
      <c r="Q1887" s="94"/>
    </row>
    <row r="1888" spans="6:17" ht="12.75">
      <c r="F1888" s="41"/>
      <c r="I1888" s="93"/>
      <c r="J1888" s="93"/>
      <c r="P1888" s="94"/>
      <c r="Q1888" s="94"/>
    </row>
    <row r="1889" spans="6:17" ht="12.75">
      <c r="F1889" s="41"/>
      <c r="I1889" s="93"/>
      <c r="J1889" s="93"/>
      <c r="P1889" s="94"/>
      <c r="Q1889" s="94"/>
    </row>
    <row r="1890" spans="6:17" ht="12.75">
      <c r="F1890" s="41"/>
      <c r="I1890" s="93"/>
      <c r="J1890" s="93"/>
      <c r="P1890" s="94"/>
      <c r="Q1890" s="94"/>
    </row>
    <row r="1891" spans="6:17" ht="12.75">
      <c r="F1891" s="41"/>
      <c r="I1891" s="93"/>
      <c r="J1891" s="93"/>
      <c r="P1891" s="94"/>
      <c r="Q1891" s="94"/>
    </row>
    <row r="1892" spans="6:17" ht="12.75">
      <c r="F1892" s="41"/>
      <c r="I1892" s="93"/>
      <c r="J1892" s="93"/>
      <c r="P1892" s="94"/>
      <c r="Q1892" s="94"/>
    </row>
    <row r="1893" spans="6:17" ht="12.75">
      <c r="F1893" s="41"/>
      <c r="I1893" s="93"/>
      <c r="J1893" s="93"/>
      <c r="P1893" s="94"/>
      <c r="Q1893" s="94"/>
    </row>
    <row r="1894" spans="6:17" ht="12.75">
      <c r="F1894" s="41"/>
      <c r="I1894" s="93"/>
      <c r="J1894" s="93"/>
      <c r="P1894" s="94"/>
      <c r="Q1894" s="94"/>
    </row>
    <row r="1895" spans="6:17" ht="12.75">
      <c r="F1895" s="41"/>
      <c r="I1895" s="93"/>
      <c r="J1895" s="93"/>
      <c r="P1895" s="94"/>
      <c r="Q1895" s="94"/>
    </row>
    <row r="1896" spans="6:17" ht="12.75">
      <c r="F1896" s="41"/>
      <c r="I1896" s="93"/>
      <c r="J1896" s="93"/>
      <c r="P1896" s="94"/>
      <c r="Q1896" s="94"/>
    </row>
    <row r="1897" spans="6:17" ht="12.75">
      <c r="F1897" s="41"/>
      <c r="I1897" s="93"/>
      <c r="J1897" s="93"/>
      <c r="P1897" s="94"/>
      <c r="Q1897" s="94"/>
    </row>
    <row r="1898" spans="6:17" ht="12.75">
      <c r="F1898" s="41"/>
      <c r="I1898" s="93"/>
      <c r="J1898" s="93"/>
      <c r="P1898" s="94"/>
      <c r="Q1898" s="94"/>
    </row>
    <row r="1899" spans="6:17" ht="12.75">
      <c r="F1899" s="41"/>
      <c r="I1899" s="93"/>
      <c r="J1899" s="93"/>
      <c r="P1899" s="94"/>
      <c r="Q1899" s="94"/>
    </row>
    <row r="1900" spans="6:17" ht="12.75">
      <c r="F1900" s="41"/>
      <c r="I1900" s="93"/>
      <c r="J1900" s="93"/>
      <c r="P1900" s="94"/>
      <c r="Q1900" s="94"/>
    </row>
    <row r="1901" spans="6:17" ht="12.75">
      <c r="F1901" s="41"/>
      <c r="I1901" s="93"/>
      <c r="J1901" s="93"/>
      <c r="P1901" s="94"/>
      <c r="Q1901" s="94"/>
    </row>
    <row r="1902" spans="6:17" ht="12.75">
      <c r="F1902" s="41"/>
      <c r="I1902" s="93"/>
      <c r="J1902" s="93"/>
      <c r="P1902" s="94"/>
      <c r="Q1902" s="94"/>
    </row>
    <row r="1903" spans="6:17" ht="12.75">
      <c r="F1903" s="41"/>
      <c r="I1903" s="93"/>
      <c r="J1903" s="93"/>
      <c r="P1903" s="94"/>
      <c r="Q1903" s="94"/>
    </row>
    <row r="1904" spans="6:17" ht="12.75">
      <c r="F1904" s="41"/>
      <c r="I1904" s="93"/>
      <c r="J1904" s="93"/>
      <c r="P1904" s="94"/>
      <c r="Q1904" s="94"/>
    </row>
    <row r="1905" spans="6:17" ht="12.75">
      <c r="F1905" s="41"/>
      <c r="I1905" s="93"/>
      <c r="J1905" s="93"/>
      <c r="P1905" s="94"/>
      <c r="Q1905" s="94"/>
    </row>
    <row r="1906" spans="6:17" ht="12.75">
      <c r="F1906" s="41"/>
      <c r="I1906" s="93"/>
      <c r="J1906" s="93"/>
      <c r="P1906" s="94"/>
      <c r="Q1906" s="94"/>
    </row>
    <row r="1907" spans="6:17" ht="12.75">
      <c r="F1907" s="41"/>
      <c r="I1907" s="93"/>
      <c r="J1907" s="93"/>
      <c r="P1907" s="94"/>
      <c r="Q1907" s="94"/>
    </row>
    <row r="1908" spans="6:17" ht="12.75">
      <c r="F1908" s="41"/>
      <c r="I1908" s="93"/>
      <c r="J1908" s="93"/>
      <c r="P1908" s="94"/>
      <c r="Q1908" s="94"/>
    </row>
    <row r="1909" spans="6:17" ht="12.75">
      <c r="F1909" s="41"/>
      <c r="I1909" s="93"/>
      <c r="J1909" s="93"/>
      <c r="P1909" s="94"/>
      <c r="Q1909" s="94"/>
    </row>
    <row r="1910" spans="6:17" ht="12.75">
      <c r="F1910" s="41"/>
      <c r="I1910" s="93"/>
      <c r="J1910" s="93"/>
      <c r="P1910" s="94"/>
      <c r="Q1910" s="94"/>
    </row>
    <row r="1911" spans="6:17" ht="12.75">
      <c r="F1911" s="41"/>
      <c r="I1911" s="93"/>
      <c r="J1911" s="93"/>
      <c r="P1911" s="94"/>
      <c r="Q1911" s="94"/>
    </row>
    <row r="1912" spans="6:17" ht="12.75">
      <c r="F1912" s="41"/>
      <c r="I1912" s="93"/>
      <c r="J1912" s="93"/>
      <c r="P1912" s="94"/>
      <c r="Q1912" s="94"/>
    </row>
    <row r="1913" spans="6:17" ht="12.75">
      <c r="F1913" s="41"/>
      <c r="I1913" s="93"/>
      <c r="J1913" s="93"/>
      <c r="P1913" s="94"/>
      <c r="Q1913" s="94"/>
    </row>
    <row r="1914" spans="6:17" ht="12.75">
      <c r="F1914" s="41"/>
      <c r="I1914" s="93"/>
      <c r="J1914" s="93"/>
      <c r="P1914" s="94"/>
      <c r="Q1914" s="94"/>
    </row>
    <row r="1915" spans="6:17" ht="12.75">
      <c r="F1915" s="41"/>
      <c r="I1915" s="93"/>
      <c r="J1915" s="93"/>
      <c r="P1915" s="94"/>
      <c r="Q1915" s="94"/>
    </row>
    <row r="1916" spans="6:17" ht="12.75">
      <c r="F1916" s="41"/>
      <c r="I1916" s="93"/>
      <c r="J1916" s="93"/>
      <c r="P1916" s="94"/>
      <c r="Q1916" s="94"/>
    </row>
    <row r="1917" spans="6:17" ht="12.75">
      <c r="F1917" s="41"/>
      <c r="I1917" s="93"/>
      <c r="J1917" s="93"/>
      <c r="P1917" s="94"/>
      <c r="Q1917" s="94"/>
    </row>
    <row r="1918" spans="6:17" ht="12.75">
      <c r="F1918" s="41"/>
      <c r="I1918" s="93"/>
      <c r="J1918" s="93"/>
      <c r="P1918" s="94"/>
      <c r="Q1918" s="94"/>
    </row>
    <row r="1919" spans="6:17" ht="12.75">
      <c r="F1919" s="41"/>
      <c r="I1919" s="93"/>
      <c r="J1919" s="93"/>
      <c r="P1919" s="94"/>
      <c r="Q1919" s="94"/>
    </row>
    <row r="1920" spans="6:17" ht="12.75">
      <c r="F1920" s="41"/>
      <c r="I1920" s="93"/>
      <c r="J1920" s="93"/>
      <c r="P1920" s="94"/>
      <c r="Q1920" s="94"/>
    </row>
    <row r="1921" spans="6:17" ht="12.75">
      <c r="F1921" s="41"/>
      <c r="I1921" s="93"/>
      <c r="J1921" s="93"/>
      <c r="P1921" s="94"/>
      <c r="Q1921" s="94"/>
    </row>
    <row r="1922" spans="6:17" ht="12.75">
      <c r="F1922" s="41"/>
      <c r="I1922" s="93"/>
      <c r="J1922" s="93"/>
      <c r="P1922" s="94"/>
      <c r="Q1922" s="94"/>
    </row>
    <row r="1923" spans="6:17" ht="12.75">
      <c r="F1923" s="41"/>
      <c r="I1923" s="93"/>
      <c r="J1923" s="93"/>
      <c r="P1923" s="94"/>
      <c r="Q1923" s="94"/>
    </row>
    <row r="1924" spans="6:17" ht="12.75">
      <c r="F1924" s="41"/>
      <c r="I1924" s="93"/>
      <c r="J1924" s="93"/>
      <c r="P1924" s="94"/>
      <c r="Q1924" s="94"/>
    </row>
    <row r="1925" spans="6:17" ht="12.75">
      <c r="F1925" s="41"/>
      <c r="I1925" s="93"/>
      <c r="J1925" s="93"/>
      <c r="P1925" s="94"/>
      <c r="Q1925" s="94"/>
    </row>
    <row r="1926" spans="6:17" ht="12.75">
      <c r="F1926" s="41"/>
      <c r="I1926" s="93"/>
      <c r="J1926" s="93"/>
      <c r="P1926" s="94"/>
      <c r="Q1926" s="94"/>
    </row>
    <row r="1927" spans="6:17" ht="12.75">
      <c r="F1927" s="41"/>
      <c r="I1927" s="93"/>
      <c r="J1927" s="93"/>
      <c r="P1927" s="94"/>
      <c r="Q1927" s="94"/>
    </row>
    <row r="1928" spans="6:17" ht="12.75">
      <c r="F1928" s="41"/>
      <c r="I1928" s="93"/>
      <c r="J1928" s="93"/>
      <c r="P1928" s="94"/>
      <c r="Q1928" s="94"/>
    </row>
    <row r="1929" spans="6:17" ht="12.75">
      <c r="F1929" s="41"/>
      <c r="I1929" s="93"/>
      <c r="J1929" s="93"/>
      <c r="P1929" s="94"/>
      <c r="Q1929" s="94"/>
    </row>
    <row r="1930" spans="6:17" ht="12.75">
      <c r="F1930" s="41"/>
      <c r="I1930" s="93"/>
      <c r="J1930" s="93"/>
      <c r="P1930" s="94"/>
      <c r="Q1930" s="94"/>
    </row>
    <row r="1931" spans="6:17" ht="12.75">
      <c r="F1931" s="41"/>
      <c r="I1931" s="93"/>
      <c r="J1931" s="93"/>
      <c r="P1931" s="94"/>
      <c r="Q1931" s="94"/>
    </row>
    <row r="1932" spans="6:17" ht="12.75">
      <c r="F1932" s="41"/>
      <c r="I1932" s="93"/>
      <c r="J1932" s="93"/>
      <c r="P1932" s="94"/>
      <c r="Q1932" s="94"/>
    </row>
    <row r="1933" spans="6:17" ht="12.75">
      <c r="F1933" s="41"/>
      <c r="I1933" s="93"/>
      <c r="J1933" s="93"/>
      <c r="P1933" s="94"/>
      <c r="Q1933" s="94"/>
    </row>
    <row r="1934" spans="6:17" ht="12.75">
      <c r="F1934" s="41"/>
      <c r="I1934" s="93"/>
      <c r="J1934" s="93"/>
      <c r="P1934" s="94"/>
      <c r="Q1934" s="94"/>
    </row>
    <row r="1935" spans="6:17" ht="12.75">
      <c r="F1935" s="41"/>
      <c r="I1935" s="93"/>
      <c r="J1935" s="93"/>
      <c r="P1935" s="94"/>
      <c r="Q1935" s="94"/>
    </row>
    <row r="1936" spans="6:17" ht="12.75">
      <c r="F1936" s="41"/>
      <c r="I1936" s="93"/>
      <c r="J1936" s="93"/>
      <c r="P1936" s="94"/>
      <c r="Q1936" s="94"/>
    </row>
    <row r="1937" spans="6:17" ht="12.75">
      <c r="F1937" s="41"/>
      <c r="I1937" s="93"/>
      <c r="J1937" s="93"/>
      <c r="P1937" s="94"/>
      <c r="Q1937" s="94"/>
    </row>
    <row r="1938" spans="6:17" ht="12.75">
      <c r="F1938" s="41"/>
      <c r="I1938" s="93"/>
      <c r="J1938" s="93"/>
      <c r="P1938" s="94"/>
      <c r="Q1938" s="94"/>
    </row>
    <row r="1939" spans="6:17" ht="12.75">
      <c r="F1939" s="41"/>
      <c r="I1939" s="93"/>
      <c r="J1939" s="93"/>
      <c r="P1939" s="94"/>
      <c r="Q1939" s="94"/>
    </row>
    <row r="1940" spans="6:17" ht="12.75">
      <c r="F1940" s="41"/>
      <c r="I1940" s="93"/>
      <c r="J1940" s="93"/>
      <c r="P1940" s="94"/>
      <c r="Q1940" s="94"/>
    </row>
    <row r="1941" spans="6:17" ht="12.75">
      <c r="F1941" s="41"/>
      <c r="I1941" s="93"/>
      <c r="J1941" s="93"/>
      <c r="P1941" s="94"/>
      <c r="Q1941" s="94"/>
    </row>
    <row r="1942" spans="6:17" ht="12.75">
      <c r="F1942" s="41"/>
      <c r="I1942" s="93"/>
      <c r="J1942" s="93"/>
      <c r="P1942" s="94"/>
      <c r="Q1942" s="94"/>
    </row>
    <row r="1943" spans="6:17" ht="12.75">
      <c r="F1943" s="41"/>
      <c r="I1943" s="93"/>
      <c r="J1943" s="93"/>
      <c r="P1943" s="94"/>
      <c r="Q1943" s="94"/>
    </row>
    <row r="1944" spans="6:17" ht="12.75">
      <c r="F1944" s="41"/>
      <c r="I1944" s="93"/>
      <c r="J1944" s="93"/>
      <c r="P1944" s="94"/>
      <c r="Q1944" s="94"/>
    </row>
    <row r="1945" spans="6:17" ht="12.75">
      <c r="F1945" s="41"/>
      <c r="I1945" s="93"/>
      <c r="J1945" s="93"/>
      <c r="P1945" s="94"/>
      <c r="Q1945" s="94"/>
    </row>
    <row r="1946" spans="6:17" ht="12.75">
      <c r="F1946" s="41"/>
      <c r="I1946" s="93"/>
      <c r="J1946" s="93"/>
      <c r="P1946" s="94"/>
      <c r="Q1946" s="94"/>
    </row>
    <row r="1947" spans="6:17" ht="12.75">
      <c r="F1947" s="41"/>
      <c r="I1947" s="93"/>
      <c r="J1947" s="93"/>
      <c r="P1947" s="94"/>
      <c r="Q1947" s="94"/>
    </row>
    <row r="1948" spans="6:17" ht="12.75">
      <c r="F1948" s="41"/>
      <c r="I1948" s="93"/>
      <c r="J1948" s="93"/>
      <c r="P1948" s="94"/>
      <c r="Q1948" s="94"/>
    </row>
    <row r="1949" spans="6:17" ht="12.75">
      <c r="F1949" s="41"/>
      <c r="I1949" s="93"/>
      <c r="J1949" s="93"/>
      <c r="P1949" s="94"/>
      <c r="Q1949" s="94"/>
    </row>
    <row r="1950" spans="6:17" ht="12.75">
      <c r="F1950" s="41"/>
      <c r="I1950" s="93"/>
      <c r="J1950" s="93"/>
      <c r="P1950" s="94"/>
      <c r="Q1950" s="94"/>
    </row>
    <row r="1951" spans="6:17" ht="12.75">
      <c r="F1951" s="41"/>
      <c r="I1951" s="93"/>
      <c r="J1951" s="93"/>
      <c r="P1951" s="94"/>
      <c r="Q1951" s="94"/>
    </row>
    <row r="1952" spans="6:17" ht="12.75">
      <c r="F1952" s="41"/>
      <c r="I1952" s="93"/>
      <c r="J1952" s="93"/>
      <c r="P1952" s="94"/>
      <c r="Q1952" s="94"/>
    </row>
    <row r="1953" spans="6:17" ht="12.75">
      <c r="F1953" s="41"/>
      <c r="I1953" s="93"/>
      <c r="J1953" s="93"/>
      <c r="P1953" s="94"/>
      <c r="Q1953" s="94"/>
    </row>
    <row r="1954" spans="6:17" ht="12.75">
      <c r="F1954" s="41"/>
      <c r="I1954" s="93"/>
      <c r="J1954" s="93"/>
      <c r="P1954" s="94"/>
      <c r="Q1954" s="94"/>
    </row>
    <row r="1955" spans="6:17" ht="12.75">
      <c r="F1955" s="41"/>
      <c r="P1955" s="94"/>
      <c r="Q1955" s="94"/>
    </row>
    <row r="1956" spans="6:17" ht="12.75">
      <c r="F1956" s="41"/>
      <c r="P1956" s="94"/>
      <c r="Q1956" s="94"/>
    </row>
    <row r="1957" spans="6:17" ht="12.75">
      <c r="F1957" s="41"/>
      <c r="P1957" s="94"/>
      <c r="Q1957" s="94"/>
    </row>
    <row r="1958" spans="6:17" ht="12.75">
      <c r="F1958" s="41"/>
      <c r="P1958" s="94"/>
      <c r="Q1958" s="94"/>
    </row>
    <row r="1959" spans="6:17" ht="12.75">
      <c r="F1959" s="41"/>
      <c r="P1959" s="94"/>
      <c r="Q1959" s="94"/>
    </row>
    <row r="1960" spans="6:17" ht="12.75">
      <c r="F1960" s="41"/>
      <c r="P1960" s="94"/>
      <c r="Q1960" s="94"/>
    </row>
    <row r="1961" spans="6:17" ht="12.75">
      <c r="F1961" s="41"/>
      <c r="P1961" s="94"/>
      <c r="Q1961" s="94"/>
    </row>
    <row r="1962" spans="6:17" ht="12.75">
      <c r="F1962" s="41"/>
      <c r="P1962" s="94"/>
      <c r="Q1962" s="94"/>
    </row>
    <row r="1963" spans="6:17" ht="12.75">
      <c r="F1963" s="41"/>
      <c r="P1963" s="94"/>
      <c r="Q1963" s="94"/>
    </row>
    <row r="1964" spans="6:17" ht="12.75">
      <c r="F1964" s="41"/>
      <c r="P1964" s="94"/>
      <c r="Q1964" s="94"/>
    </row>
    <row r="1965" spans="6:17" ht="12.75">
      <c r="F1965" s="41"/>
      <c r="P1965" s="94"/>
      <c r="Q1965" s="94"/>
    </row>
    <row r="1966" spans="6:17" ht="12.75">
      <c r="F1966" s="41"/>
      <c r="P1966" s="94"/>
      <c r="Q1966" s="94"/>
    </row>
    <row r="1967" spans="6:17" ht="12.75">
      <c r="F1967" s="41"/>
      <c r="P1967" s="94"/>
      <c r="Q1967" s="94"/>
    </row>
    <row r="1968" spans="6:17" ht="12.75">
      <c r="F1968" s="41"/>
      <c r="P1968" s="94"/>
      <c r="Q1968" s="94"/>
    </row>
    <row r="1969" spans="6:17" ht="12.75">
      <c r="F1969" s="41"/>
      <c r="P1969" s="94"/>
      <c r="Q1969" s="94"/>
    </row>
    <row r="1970" spans="6:17" ht="12.75">
      <c r="F1970" s="41"/>
      <c r="P1970" s="94"/>
      <c r="Q1970" s="94"/>
    </row>
    <row r="1971" spans="6:17" ht="12.75">
      <c r="F1971" s="41"/>
      <c r="P1971" s="94"/>
      <c r="Q1971" s="94"/>
    </row>
    <row r="1972" spans="6:17" ht="12.75">
      <c r="F1972" s="41"/>
      <c r="P1972" s="94"/>
      <c r="Q1972" s="94"/>
    </row>
    <row r="1973" spans="6:17" ht="12.75">
      <c r="F1973" s="41"/>
      <c r="P1973" s="94"/>
      <c r="Q1973" s="94"/>
    </row>
    <row r="1974" spans="6:17" ht="12.75">
      <c r="F1974" s="41"/>
      <c r="P1974" s="94"/>
      <c r="Q1974" s="94"/>
    </row>
    <row r="1975" spans="6:17" ht="12.75">
      <c r="F1975" s="41"/>
      <c r="P1975" s="94"/>
      <c r="Q1975" s="94"/>
    </row>
    <row r="1976" spans="6:17" ht="12.75">
      <c r="F1976" s="41"/>
      <c r="P1976" s="94"/>
      <c r="Q1976" s="94"/>
    </row>
    <row r="1977" spans="6:17" ht="12.75">
      <c r="F1977" s="41"/>
      <c r="P1977" s="94"/>
      <c r="Q1977" s="94"/>
    </row>
    <row r="1978" spans="6:17" ht="12.75">
      <c r="F1978" s="41"/>
      <c r="P1978" s="94"/>
      <c r="Q1978" s="94"/>
    </row>
    <row r="1979" spans="6:17" ht="12.75">
      <c r="F1979" s="41"/>
      <c r="P1979" s="94"/>
      <c r="Q1979" s="94"/>
    </row>
    <row r="1980" spans="6:17" ht="12.75">
      <c r="F1980" s="41"/>
      <c r="P1980" s="94"/>
      <c r="Q1980" s="94"/>
    </row>
    <row r="1981" spans="6:17" ht="12.75">
      <c r="F1981" s="41"/>
      <c r="P1981" s="94"/>
      <c r="Q1981" s="94"/>
    </row>
    <row r="1982" spans="6:17" ht="12.75">
      <c r="F1982" s="41"/>
      <c r="P1982" s="94"/>
      <c r="Q1982" s="94"/>
    </row>
    <row r="1983" spans="6:17" ht="12.75">
      <c r="F1983" s="41"/>
      <c r="P1983" s="94"/>
      <c r="Q1983" s="94"/>
    </row>
    <row r="1984" spans="6:17" ht="12.75">
      <c r="F1984" s="41"/>
      <c r="P1984" s="94"/>
      <c r="Q1984" s="94"/>
    </row>
    <row r="1985" spans="6:17" ht="12.75">
      <c r="F1985" s="41"/>
      <c r="P1985" s="94"/>
      <c r="Q1985" s="94"/>
    </row>
    <row r="1986" spans="6:17" ht="12.75">
      <c r="F1986" s="41"/>
      <c r="P1986" s="94"/>
      <c r="Q1986" s="94"/>
    </row>
    <row r="1987" spans="6:17" ht="12.75">
      <c r="F1987" s="41"/>
      <c r="P1987" s="94"/>
      <c r="Q1987" s="94"/>
    </row>
    <row r="1988" spans="6:17" ht="12.75">
      <c r="F1988" s="41"/>
      <c r="P1988" s="94"/>
      <c r="Q1988" s="94"/>
    </row>
    <row r="1989" spans="6:17" ht="12.75">
      <c r="F1989" s="41"/>
      <c r="P1989" s="94"/>
      <c r="Q1989" s="94"/>
    </row>
    <row r="1990" spans="6:17" ht="12.75">
      <c r="F1990" s="41"/>
      <c r="P1990" s="94"/>
      <c r="Q1990" s="94"/>
    </row>
    <row r="1991" spans="6:17" ht="12.75">
      <c r="F1991" s="41"/>
      <c r="P1991" s="94"/>
      <c r="Q1991" s="94"/>
    </row>
    <row r="1992" spans="6:17" ht="12.75">
      <c r="F1992" s="41"/>
      <c r="P1992" s="94"/>
      <c r="Q1992" s="94"/>
    </row>
    <row r="1993" spans="6:17" ht="12.75">
      <c r="F1993" s="41"/>
      <c r="P1993" s="94"/>
      <c r="Q1993" s="94"/>
    </row>
    <row r="1994" spans="6:17" ht="12.75">
      <c r="F1994" s="41"/>
      <c r="P1994" s="94"/>
      <c r="Q1994" s="94"/>
    </row>
    <row r="1995" spans="6:17" ht="12.75">
      <c r="F1995" s="41"/>
      <c r="P1995" s="94"/>
      <c r="Q1995" s="94"/>
    </row>
    <row r="1996" spans="6:17" ht="12.75">
      <c r="F1996" s="41"/>
      <c r="P1996" s="94"/>
      <c r="Q1996" s="94"/>
    </row>
    <row r="1997" spans="6:17" ht="12.75">
      <c r="F1997" s="41"/>
      <c r="P1997" s="94"/>
      <c r="Q1997" s="94"/>
    </row>
    <row r="1998" spans="6:17" ht="12.75">
      <c r="F1998" s="41"/>
      <c r="P1998" s="94"/>
      <c r="Q1998" s="94"/>
    </row>
    <row r="1999" spans="6:17" ht="12.75">
      <c r="F1999" s="41"/>
      <c r="P1999" s="94"/>
      <c r="Q1999" s="94"/>
    </row>
    <row r="2000" spans="6:17" ht="12.75">
      <c r="F2000" s="41"/>
      <c r="P2000" s="94"/>
      <c r="Q2000" s="94"/>
    </row>
    <row r="2001" spans="6:17" ht="12.75">
      <c r="F2001" s="41"/>
      <c r="P2001" s="94"/>
      <c r="Q2001" s="94"/>
    </row>
    <row r="2002" spans="6:17" ht="12.75">
      <c r="F2002" s="41"/>
      <c r="P2002" s="94"/>
      <c r="Q2002" s="94"/>
    </row>
    <row r="2003" spans="6:17" ht="12.75">
      <c r="F2003" s="41"/>
      <c r="P2003" s="94"/>
      <c r="Q2003" s="94"/>
    </row>
    <row r="2004" spans="6:17" ht="12.75">
      <c r="F2004" s="41"/>
      <c r="P2004" s="94"/>
      <c r="Q2004" s="94"/>
    </row>
    <row r="2005" spans="6:17" ht="12.75">
      <c r="F2005" s="41"/>
      <c r="P2005" s="94"/>
      <c r="Q2005" s="94"/>
    </row>
    <row r="2006" spans="6:17" ht="12.75">
      <c r="F2006" s="41"/>
      <c r="P2006" s="94"/>
      <c r="Q2006" s="94"/>
    </row>
    <row r="2007" spans="6:17" ht="12.75">
      <c r="F2007" s="41"/>
      <c r="P2007" s="94"/>
      <c r="Q2007" s="94"/>
    </row>
    <row r="2008" spans="6:17" ht="12.75">
      <c r="F2008" s="41"/>
      <c r="P2008" s="94"/>
      <c r="Q2008" s="94"/>
    </row>
    <row r="2009" spans="6:17" ht="12.75">
      <c r="F2009" s="41"/>
      <c r="P2009" s="94"/>
      <c r="Q2009" s="94"/>
    </row>
    <row r="2010" spans="6:17" ht="12.75">
      <c r="F2010" s="41"/>
      <c r="P2010" s="94"/>
      <c r="Q2010" s="94"/>
    </row>
    <row r="2011" spans="6:17" ht="12.75">
      <c r="F2011" s="41"/>
      <c r="P2011" s="94"/>
      <c r="Q2011" s="94"/>
    </row>
    <row r="2012" spans="6:17" ht="12.75">
      <c r="F2012" s="41"/>
      <c r="P2012" s="94"/>
      <c r="Q2012" s="94"/>
    </row>
    <row r="2013" spans="6:17" ht="12.75">
      <c r="F2013" s="41"/>
      <c r="P2013" s="94"/>
      <c r="Q2013" s="94"/>
    </row>
    <row r="2014" spans="6:17" ht="12.75">
      <c r="F2014" s="41"/>
      <c r="P2014" s="94"/>
      <c r="Q2014" s="94"/>
    </row>
    <row r="2015" spans="6:17" ht="12.75">
      <c r="F2015" s="41"/>
      <c r="P2015" s="94"/>
      <c r="Q2015" s="94"/>
    </row>
    <row r="2016" spans="6:17" ht="12.75">
      <c r="F2016" s="41"/>
      <c r="P2016" s="94"/>
      <c r="Q2016" s="94"/>
    </row>
    <row r="2017" spans="6:17" ht="12.75">
      <c r="F2017" s="41"/>
      <c r="P2017" s="94"/>
      <c r="Q2017" s="94"/>
    </row>
    <row r="2018" spans="6:17" ht="12.75">
      <c r="F2018" s="41"/>
      <c r="P2018" s="94"/>
      <c r="Q2018" s="94"/>
    </row>
    <row r="2019" spans="6:17" ht="12.75">
      <c r="F2019" s="41"/>
      <c r="P2019" s="94"/>
      <c r="Q2019" s="94"/>
    </row>
    <row r="2020" spans="6:17" ht="12.75">
      <c r="F2020" s="41"/>
      <c r="P2020" s="94"/>
      <c r="Q2020" s="94"/>
    </row>
    <row r="2021" spans="6:17" ht="12.75">
      <c r="F2021" s="41"/>
      <c r="P2021" s="94"/>
      <c r="Q2021" s="94"/>
    </row>
    <row r="2022" spans="6:17" ht="12.75">
      <c r="F2022" s="41"/>
      <c r="P2022" s="94"/>
      <c r="Q2022" s="94"/>
    </row>
    <row r="2023" spans="6:17" ht="12.75">
      <c r="F2023" s="41"/>
      <c r="P2023" s="94"/>
      <c r="Q2023" s="94"/>
    </row>
    <row r="2024" spans="6:17" ht="12.75">
      <c r="F2024" s="41"/>
      <c r="P2024" s="94"/>
      <c r="Q2024" s="94"/>
    </row>
    <row r="2025" spans="6:17" ht="12.75">
      <c r="F2025" s="41"/>
      <c r="P2025" s="94"/>
      <c r="Q2025" s="94"/>
    </row>
    <row r="2026" spans="6:17" ht="12.75">
      <c r="F2026" s="41"/>
      <c r="P2026" s="94"/>
      <c r="Q2026" s="94"/>
    </row>
    <row r="2027" spans="6:17" ht="12.75">
      <c r="F2027" s="41"/>
      <c r="P2027" s="94"/>
      <c r="Q2027" s="94"/>
    </row>
    <row r="2028" spans="6:17" ht="12.75">
      <c r="F2028" s="41"/>
      <c r="P2028" s="94"/>
      <c r="Q2028" s="94"/>
    </row>
    <row r="2029" spans="6:17" ht="12.75">
      <c r="F2029" s="41"/>
      <c r="P2029" s="94"/>
      <c r="Q2029" s="94"/>
    </row>
    <row r="2030" spans="6:17" ht="12.75">
      <c r="F2030" s="41"/>
      <c r="P2030" s="94"/>
      <c r="Q2030" s="94"/>
    </row>
    <row r="2031" spans="6:17" ht="12.75">
      <c r="F2031" s="41"/>
      <c r="P2031" s="94"/>
      <c r="Q2031" s="94"/>
    </row>
    <row r="2032" spans="6:17" ht="12.75">
      <c r="F2032" s="41"/>
      <c r="P2032" s="94"/>
      <c r="Q2032" s="94"/>
    </row>
    <row r="2033" spans="6:17" ht="12.75">
      <c r="F2033" s="41"/>
      <c r="P2033" s="94"/>
      <c r="Q2033" s="94"/>
    </row>
    <row r="2034" spans="6:17" ht="12.75">
      <c r="F2034" s="41"/>
      <c r="P2034" s="94"/>
      <c r="Q2034" s="94"/>
    </row>
    <row r="2035" spans="6:17" ht="12.75">
      <c r="F2035" s="41"/>
      <c r="P2035" s="94"/>
      <c r="Q2035" s="94"/>
    </row>
    <row r="2036" spans="6:17" ht="12.75">
      <c r="F2036" s="41"/>
      <c r="P2036" s="94"/>
      <c r="Q2036" s="94"/>
    </row>
    <row r="2037" spans="6:17" ht="12.75">
      <c r="F2037" s="41"/>
      <c r="P2037" s="94"/>
      <c r="Q2037" s="94"/>
    </row>
    <row r="2038" spans="6:17" ht="12.75">
      <c r="F2038" s="41"/>
      <c r="P2038" s="94"/>
      <c r="Q2038" s="94"/>
    </row>
    <row r="2039" spans="6:17" ht="12.75">
      <c r="F2039" s="41"/>
      <c r="P2039" s="94"/>
      <c r="Q2039" s="94"/>
    </row>
    <row r="2040" spans="6:17" ht="12.75">
      <c r="F2040" s="41"/>
      <c r="P2040" s="94"/>
      <c r="Q2040" s="94"/>
    </row>
    <row r="2041" spans="6:17" ht="12.75">
      <c r="F2041" s="41"/>
      <c r="P2041" s="94"/>
      <c r="Q2041" s="94"/>
    </row>
    <row r="2042" spans="6:17" ht="12.75">
      <c r="F2042" s="41"/>
      <c r="P2042" s="94"/>
      <c r="Q2042" s="94"/>
    </row>
    <row r="2043" spans="6:17" ht="12.75">
      <c r="F2043" s="41"/>
      <c r="P2043" s="94"/>
      <c r="Q2043" s="94"/>
    </row>
    <row r="2044" spans="6:17" ht="12.75">
      <c r="F2044" s="41"/>
      <c r="P2044" s="94"/>
      <c r="Q2044" s="94"/>
    </row>
    <row r="2045" spans="6:17" ht="12.75">
      <c r="F2045" s="41"/>
      <c r="P2045" s="94"/>
      <c r="Q2045" s="94"/>
    </row>
    <row r="2046" spans="6:17" ht="12.75">
      <c r="F2046" s="41"/>
      <c r="P2046" s="94"/>
      <c r="Q2046" s="94"/>
    </row>
    <row r="2047" spans="6:17" ht="12.75">
      <c r="F2047" s="41"/>
      <c r="P2047" s="94"/>
      <c r="Q2047" s="94"/>
    </row>
    <row r="2048" spans="6:17" ht="12.75">
      <c r="F2048" s="41"/>
      <c r="P2048" s="94"/>
      <c r="Q2048" s="94"/>
    </row>
    <row r="2049" spans="6:17" ht="12.75">
      <c r="F2049" s="41"/>
      <c r="P2049" s="94"/>
      <c r="Q2049" s="94"/>
    </row>
    <row r="2050" spans="6:17" ht="12.75">
      <c r="F2050" s="41"/>
      <c r="P2050" s="94"/>
      <c r="Q2050" s="94"/>
    </row>
    <row r="2051" spans="6:17" ht="12.75">
      <c r="F2051" s="41"/>
      <c r="P2051" s="94"/>
      <c r="Q2051" s="94"/>
    </row>
    <row r="2052" spans="6:17" ht="12.75">
      <c r="F2052" s="41"/>
      <c r="P2052" s="94"/>
      <c r="Q2052" s="94"/>
    </row>
    <row r="2053" spans="6:17" ht="12.75">
      <c r="F2053" s="41"/>
      <c r="P2053" s="94"/>
      <c r="Q2053" s="94"/>
    </row>
    <row r="2054" spans="6:17" ht="12.75">
      <c r="F2054" s="41"/>
      <c r="P2054" s="94"/>
      <c r="Q2054" s="94"/>
    </row>
    <row r="2055" spans="6:17" ht="12.75">
      <c r="F2055" s="41"/>
      <c r="P2055" s="94"/>
      <c r="Q2055" s="94"/>
    </row>
    <row r="2056" spans="6:17" ht="12.75">
      <c r="F2056" s="41"/>
      <c r="P2056" s="94"/>
      <c r="Q2056" s="94"/>
    </row>
    <row r="2057" spans="6:17" ht="12.75">
      <c r="F2057" s="41"/>
      <c r="P2057" s="94"/>
      <c r="Q2057" s="94"/>
    </row>
    <row r="2058" spans="6:17" ht="12.75">
      <c r="F2058" s="41"/>
      <c r="P2058" s="94"/>
      <c r="Q2058" s="94"/>
    </row>
    <row r="2059" spans="6:17" ht="12.75">
      <c r="F2059" s="41"/>
      <c r="P2059" s="94"/>
      <c r="Q2059" s="94"/>
    </row>
    <row r="2060" spans="6:17" ht="12.75">
      <c r="F2060" s="41"/>
      <c r="P2060" s="94"/>
      <c r="Q2060" s="94"/>
    </row>
    <row r="2061" spans="6:17" ht="12.75">
      <c r="F2061" s="41"/>
      <c r="P2061" s="94"/>
      <c r="Q2061" s="94"/>
    </row>
    <row r="2062" spans="6:17" ht="12.75">
      <c r="F2062" s="41"/>
      <c r="P2062" s="94"/>
      <c r="Q2062" s="94"/>
    </row>
    <row r="2063" spans="6:17" ht="12.75">
      <c r="F2063" s="41"/>
      <c r="P2063" s="94"/>
      <c r="Q2063" s="94"/>
    </row>
    <row r="2064" spans="6:17" ht="12.75">
      <c r="F2064" s="41"/>
      <c r="P2064" s="94"/>
      <c r="Q2064" s="94"/>
    </row>
    <row r="2065" spans="6:17" ht="12.75">
      <c r="F2065" s="41"/>
      <c r="P2065" s="94"/>
      <c r="Q2065" s="94"/>
    </row>
    <row r="2066" spans="6:17" ht="12.75">
      <c r="F2066" s="41"/>
      <c r="P2066" s="94"/>
      <c r="Q2066" s="94"/>
    </row>
    <row r="2067" spans="6:17" ht="12.75">
      <c r="F2067" s="41"/>
      <c r="P2067" s="94"/>
      <c r="Q2067" s="94"/>
    </row>
    <row r="2068" spans="6:17" ht="12.75">
      <c r="F2068" s="41"/>
      <c r="P2068" s="94"/>
      <c r="Q2068" s="94"/>
    </row>
    <row r="2069" spans="6:17" ht="12.75">
      <c r="F2069" s="41"/>
      <c r="P2069" s="94"/>
      <c r="Q2069" s="94"/>
    </row>
    <row r="2070" spans="6:17" ht="12.75">
      <c r="F2070" s="41"/>
      <c r="P2070" s="94"/>
      <c r="Q2070" s="94"/>
    </row>
    <row r="2071" spans="6:17" ht="12.75">
      <c r="F2071" s="41"/>
      <c r="P2071" s="94"/>
      <c r="Q2071" s="94"/>
    </row>
    <row r="2072" spans="6:17" ht="12.75">
      <c r="F2072" s="41"/>
      <c r="P2072" s="94"/>
      <c r="Q2072" s="94"/>
    </row>
    <row r="2073" spans="6:17" ht="12.75">
      <c r="F2073" s="41"/>
      <c r="P2073" s="94"/>
      <c r="Q2073" s="94"/>
    </row>
    <row r="2074" spans="6:17" ht="12.75">
      <c r="F2074" s="41"/>
      <c r="P2074" s="94"/>
      <c r="Q2074" s="94"/>
    </row>
    <row r="2075" spans="6:17" ht="12.75">
      <c r="F2075" s="41"/>
      <c r="P2075" s="94"/>
      <c r="Q2075" s="94"/>
    </row>
    <row r="2076" spans="6:17" ht="12.75">
      <c r="F2076" s="41"/>
      <c r="P2076" s="94"/>
      <c r="Q2076" s="94"/>
    </row>
    <row r="2077" spans="6:17" ht="12.75">
      <c r="F2077" s="41"/>
      <c r="P2077" s="94"/>
      <c r="Q2077" s="94"/>
    </row>
    <row r="2078" spans="6:17" ht="12.75">
      <c r="F2078" s="41"/>
      <c r="P2078" s="94"/>
      <c r="Q2078" s="94"/>
    </row>
    <row r="2079" spans="6:17" ht="12.75">
      <c r="F2079" s="41"/>
      <c r="P2079" s="94"/>
      <c r="Q2079" s="94"/>
    </row>
    <row r="2080" spans="6:17" ht="12.75">
      <c r="F2080" s="41"/>
      <c r="P2080" s="94"/>
      <c r="Q2080" s="94"/>
    </row>
    <row r="2081" spans="6:17" ht="12.75">
      <c r="F2081" s="41"/>
      <c r="P2081" s="94"/>
      <c r="Q2081" s="94"/>
    </row>
    <row r="2082" spans="6:17" ht="12.75">
      <c r="F2082" s="41"/>
      <c r="P2082" s="94"/>
      <c r="Q2082" s="94"/>
    </row>
    <row r="2083" spans="6:17" ht="12.75">
      <c r="F2083" s="41"/>
      <c r="P2083" s="94"/>
      <c r="Q2083" s="94"/>
    </row>
    <row r="2084" spans="6:17" ht="12.75">
      <c r="F2084" s="41"/>
      <c r="P2084" s="94"/>
      <c r="Q2084" s="94"/>
    </row>
    <row r="2085" spans="6:17" ht="12.75">
      <c r="F2085" s="41"/>
      <c r="P2085" s="94"/>
      <c r="Q2085" s="94"/>
    </row>
    <row r="2086" spans="6:17" ht="12.75">
      <c r="F2086" s="41"/>
      <c r="P2086" s="94"/>
      <c r="Q2086" s="94"/>
    </row>
    <row r="2087" spans="6:17" ht="12.75">
      <c r="F2087" s="41"/>
      <c r="P2087" s="94"/>
      <c r="Q2087" s="94"/>
    </row>
    <row r="2088" spans="6:17" ht="12.75">
      <c r="F2088" s="41"/>
      <c r="P2088" s="94"/>
      <c r="Q2088" s="94"/>
    </row>
    <row r="2089" spans="6:17" ht="12.75">
      <c r="F2089" s="41"/>
      <c r="P2089" s="94"/>
      <c r="Q2089" s="94"/>
    </row>
    <row r="2090" spans="6:17" ht="12.75">
      <c r="F2090" s="41"/>
      <c r="P2090" s="94"/>
      <c r="Q2090" s="94"/>
    </row>
    <row r="2091" spans="6:17" ht="12.75">
      <c r="F2091" s="41"/>
      <c r="P2091" s="94"/>
      <c r="Q2091" s="94"/>
    </row>
    <row r="2092" spans="6:17" ht="12.75">
      <c r="F2092" s="41"/>
      <c r="P2092" s="94"/>
      <c r="Q2092" s="94"/>
    </row>
    <row r="2093" spans="6:17" ht="12.75">
      <c r="F2093" s="41"/>
      <c r="P2093" s="94"/>
      <c r="Q2093" s="94"/>
    </row>
    <row r="2094" spans="6:17" ht="12.75">
      <c r="F2094" s="41"/>
      <c r="P2094" s="94"/>
      <c r="Q2094" s="94"/>
    </row>
    <row r="2095" spans="6:17" ht="12.75">
      <c r="F2095" s="41"/>
      <c r="P2095" s="94"/>
      <c r="Q2095" s="94"/>
    </row>
    <row r="2096" spans="6:17" ht="12.75">
      <c r="F2096" s="41"/>
      <c r="P2096" s="94"/>
      <c r="Q2096" s="94"/>
    </row>
    <row r="2097" spans="6:17" ht="12.75">
      <c r="F2097" s="41"/>
      <c r="P2097" s="94"/>
      <c r="Q2097" s="94"/>
    </row>
    <row r="2098" spans="6:17" ht="12.75">
      <c r="F2098" s="41"/>
      <c r="P2098" s="94"/>
      <c r="Q2098" s="94"/>
    </row>
    <row r="2099" spans="6:17" ht="12.75">
      <c r="F2099" s="41"/>
      <c r="P2099" s="94"/>
      <c r="Q2099" s="94"/>
    </row>
    <row r="2100" spans="6:17" ht="12.75">
      <c r="F2100" s="41"/>
      <c r="P2100" s="94"/>
      <c r="Q2100" s="94"/>
    </row>
    <row r="2101" spans="6:17" ht="12.75">
      <c r="F2101" s="41"/>
      <c r="P2101" s="94"/>
      <c r="Q2101" s="94"/>
    </row>
    <row r="2102" spans="6:17" ht="12.75">
      <c r="F2102" s="41"/>
      <c r="P2102" s="94"/>
      <c r="Q2102" s="94"/>
    </row>
    <row r="2103" spans="6:17" ht="12.75">
      <c r="F2103" s="41"/>
      <c r="P2103" s="94"/>
      <c r="Q2103" s="94"/>
    </row>
    <row r="2104" spans="6:17" ht="12.75">
      <c r="F2104" s="41"/>
      <c r="P2104" s="94"/>
      <c r="Q2104" s="94"/>
    </row>
    <row r="2105" spans="6:17" ht="12.75">
      <c r="F2105" s="41"/>
      <c r="P2105" s="94"/>
      <c r="Q2105" s="94"/>
    </row>
    <row r="2106" spans="6:17" ht="12.75">
      <c r="F2106" s="41"/>
      <c r="P2106" s="94"/>
      <c r="Q2106" s="94"/>
    </row>
    <row r="2107" spans="6:17" ht="12.75">
      <c r="F2107" s="41"/>
      <c r="P2107" s="94"/>
      <c r="Q2107" s="94"/>
    </row>
    <row r="2108" spans="6:17" ht="12.75">
      <c r="F2108" s="41"/>
      <c r="P2108" s="94"/>
      <c r="Q2108" s="94"/>
    </row>
    <row r="2109" spans="6:17" ht="12.75">
      <c r="F2109" s="41"/>
      <c r="P2109" s="94"/>
      <c r="Q2109" s="94"/>
    </row>
    <row r="2110" spans="6:17" ht="12.75">
      <c r="F2110" s="41"/>
      <c r="P2110" s="94"/>
      <c r="Q2110" s="94"/>
    </row>
    <row r="2111" spans="6:17" ht="12.75">
      <c r="F2111" s="41"/>
      <c r="P2111" s="94"/>
      <c r="Q2111" s="94"/>
    </row>
    <row r="2112" spans="6:17" ht="12.75">
      <c r="F2112" s="41"/>
      <c r="P2112" s="94"/>
      <c r="Q2112" s="94"/>
    </row>
    <row r="2113" spans="6:17" ht="12.75">
      <c r="F2113" s="41"/>
      <c r="P2113" s="94"/>
      <c r="Q2113" s="94"/>
    </row>
    <row r="2114" spans="6:17" ht="12.75">
      <c r="F2114" s="41"/>
      <c r="P2114" s="94"/>
      <c r="Q2114" s="94"/>
    </row>
    <row r="2115" spans="6:17" ht="12.75">
      <c r="F2115" s="41"/>
      <c r="P2115" s="94"/>
      <c r="Q2115" s="94"/>
    </row>
    <row r="2116" spans="6:17" ht="12.75">
      <c r="F2116" s="41"/>
      <c r="P2116" s="94"/>
      <c r="Q2116" s="94"/>
    </row>
    <row r="2117" spans="6:17" ht="12.75">
      <c r="F2117" s="41"/>
      <c r="P2117" s="94"/>
      <c r="Q2117" s="94"/>
    </row>
    <row r="2118" spans="6:17" ht="12.75">
      <c r="F2118" s="41"/>
      <c r="P2118" s="94"/>
      <c r="Q2118" s="94"/>
    </row>
    <row r="2119" spans="6:17" ht="12.75">
      <c r="F2119" s="41"/>
      <c r="P2119" s="94"/>
      <c r="Q2119" s="94"/>
    </row>
    <row r="2120" spans="6:17" ht="12.75">
      <c r="F2120" s="41"/>
      <c r="P2120" s="94"/>
      <c r="Q2120" s="94"/>
    </row>
    <row r="2121" spans="6:17" ht="12.75">
      <c r="F2121" s="41"/>
      <c r="P2121" s="94"/>
      <c r="Q2121" s="94"/>
    </row>
    <row r="2122" spans="6:17" ht="12.75">
      <c r="F2122" s="41"/>
      <c r="P2122" s="94"/>
      <c r="Q2122" s="94"/>
    </row>
    <row r="2123" spans="6:17" ht="12.75">
      <c r="F2123" s="41"/>
      <c r="P2123" s="94"/>
      <c r="Q2123" s="94"/>
    </row>
    <row r="2124" spans="6:17" ht="12.75">
      <c r="F2124" s="41"/>
      <c r="P2124" s="94"/>
      <c r="Q2124" s="94"/>
    </row>
    <row r="2125" spans="6:17" ht="12.75">
      <c r="F2125" s="41"/>
      <c r="P2125" s="94"/>
      <c r="Q2125" s="94"/>
    </row>
    <row r="2126" spans="6:17" ht="12.75">
      <c r="F2126" s="41"/>
      <c r="P2126" s="94"/>
      <c r="Q2126" s="94"/>
    </row>
    <row r="2127" spans="6:17" ht="12.75">
      <c r="F2127" s="41"/>
      <c r="P2127" s="94"/>
      <c r="Q2127" s="94"/>
    </row>
    <row r="2128" spans="6:17" ht="12.75">
      <c r="F2128" s="41"/>
      <c r="P2128" s="94"/>
      <c r="Q2128" s="94"/>
    </row>
    <row r="2129" spans="6:17" ht="12.75">
      <c r="F2129" s="41"/>
      <c r="P2129" s="94"/>
      <c r="Q2129" s="94"/>
    </row>
    <row r="2130" spans="6:17" ht="12.75">
      <c r="F2130" s="41"/>
      <c r="P2130" s="94"/>
      <c r="Q2130" s="94"/>
    </row>
    <row r="2131" spans="6:17" ht="12.75">
      <c r="F2131" s="41"/>
      <c r="P2131" s="94"/>
      <c r="Q2131" s="94"/>
    </row>
    <row r="2132" spans="6:17" ht="12.75">
      <c r="F2132" s="41"/>
      <c r="P2132" s="94"/>
      <c r="Q2132" s="94"/>
    </row>
    <row r="2133" spans="6:17" ht="12.75">
      <c r="F2133" s="41"/>
      <c r="P2133" s="94"/>
      <c r="Q2133" s="94"/>
    </row>
    <row r="2134" spans="6:17" ht="12.75">
      <c r="F2134" s="41"/>
      <c r="P2134" s="94"/>
      <c r="Q2134" s="94"/>
    </row>
    <row r="2135" spans="6:17" ht="12.75">
      <c r="F2135" s="41"/>
      <c r="P2135" s="94"/>
      <c r="Q2135" s="94"/>
    </row>
    <row r="2136" spans="6:17" ht="12.75">
      <c r="F2136" s="41"/>
      <c r="P2136" s="94"/>
      <c r="Q2136" s="94"/>
    </row>
    <row r="2137" spans="6:17" ht="12.75">
      <c r="F2137" s="41"/>
      <c r="P2137" s="94"/>
      <c r="Q2137" s="94"/>
    </row>
    <row r="2138" spans="6:17" ht="12.75">
      <c r="F2138" s="41"/>
      <c r="P2138" s="94"/>
      <c r="Q2138" s="94"/>
    </row>
    <row r="2139" spans="6:17" ht="12.75">
      <c r="F2139" s="41"/>
      <c r="P2139" s="94"/>
      <c r="Q2139" s="94"/>
    </row>
    <row r="2140" spans="6:17" ht="12.75">
      <c r="F2140" s="41"/>
      <c r="P2140" s="94"/>
      <c r="Q2140" s="94"/>
    </row>
    <row r="2141" spans="6:17" ht="12.75">
      <c r="F2141" s="41"/>
      <c r="P2141" s="94"/>
      <c r="Q2141" s="94"/>
    </row>
    <row r="2142" spans="6:17" ht="12.75">
      <c r="F2142" s="41"/>
      <c r="P2142" s="94"/>
      <c r="Q2142" s="94"/>
    </row>
    <row r="2143" spans="6:17" ht="12.75">
      <c r="F2143" s="41"/>
      <c r="P2143" s="94"/>
      <c r="Q2143" s="94"/>
    </row>
    <row r="2144" spans="6:17" ht="12.75">
      <c r="F2144" s="41"/>
      <c r="P2144" s="94"/>
      <c r="Q2144" s="94"/>
    </row>
    <row r="2145" spans="6:17" ht="12.75">
      <c r="F2145" s="41"/>
      <c r="P2145" s="94"/>
      <c r="Q2145" s="94"/>
    </row>
    <row r="2146" spans="6:17" ht="12.75">
      <c r="F2146" s="41"/>
      <c r="P2146" s="94"/>
      <c r="Q2146" s="94"/>
    </row>
    <row r="2147" spans="6:17" ht="12.75">
      <c r="F2147" s="41"/>
      <c r="P2147" s="94"/>
      <c r="Q2147" s="94"/>
    </row>
    <row r="2148" spans="6:17" ht="12.75">
      <c r="F2148" s="41"/>
      <c r="P2148" s="94"/>
      <c r="Q2148" s="94"/>
    </row>
    <row r="2149" spans="6:17" ht="12.75">
      <c r="F2149" s="41"/>
      <c r="P2149" s="94"/>
      <c r="Q2149" s="94"/>
    </row>
    <row r="2150" spans="6:17" ht="12.75">
      <c r="F2150" s="41"/>
      <c r="P2150" s="94"/>
      <c r="Q2150" s="94"/>
    </row>
    <row r="2151" spans="6:17" ht="12.75">
      <c r="F2151" s="41"/>
      <c r="P2151" s="94"/>
      <c r="Q2151" s="94"/>
    </row>
    <row r="2152" spans="6:17" ht="12.75">
      <c r="F2152" s="41"/>
      <c r="P2152" s="94"/>
      <c r="Q2152" s="94"/>
    </row>
    <row r="2153" spans="6:17" ht="12.75">
      <c r="F2153" s="41"/>
      <c r="P2153" s="94"/>
      <c r="Q2153" s="94"/>
    </row>
    <row r="2154" spans="6:17" ht="12.75">
      <c r="F2154" s="41"/>
      <c r="P2154" s="94"/>
      <c r="Q2154" s="94"/>
    </row>
    <row r="2155" spans="6:17" ht="12.75">
      <c r="F2155" s="41"/>
      <c r="P2155" s="94"/>
      <c r="Q2155" s="94"/>
    </row>
    <row r="2156" spans="6:17" ht="12.75">
      <c r="F2156" s="41"/>
      <c r="P2156" s="94"/>
      <c r="Q2156" s="94"/>
    </row>
    <row r="2157" spans="6:17" ht="12.75">
      <c r="F2157" s="41"/>
      <c r="P2157" s="94"/>
      <c r="Q2157" s="94"/>
    </row>
    <row r="2158" spans="6:17" ht="12.75">
      <c r="F2158" s="41"/>
      <c r="P2158" s="94"/>
      <c r="Q2158" s="94"/>
    </row>
    <row r="2159" spans="6:17" ht="12.75">
      <c r="F2159" s="41"/>
      <c r="P2159" s="94"/>
      <c r="Q2159" s="94"/>
    </row>
    <row r="2160" spans="6:17" ht="12.75">
      <c r="F2160" s="41"/>
      <c r="P2160" s="94"/>
      <c r="Q2160" s="94"/>
    </row>
    <row r="2161" spans="6:17" ht="12.75">
      <c r="F2161" s="41"/>
      <c r="P2161" s="94"/>
      <c r="Q2161" s="94"/>
    </row>
    <row r="2162" spans="6:17" ht="12.75">
      <c r="F2162" s="41"/>
      <c r="P2162" s="94"/>
      <c r="Q2162" s="94"/>
    </row>
    <row r="2163" spans="6:17" ht="12.75">
      <c r="F2163" s="41"/>
      <c r="P2163" s="94"/>
      <c r="Q2163" s="94"/>
    </row>
    <row r="2164" spans="6:17" ht="12.75">
      <c r="F2164" s="41"/>
      <c r="P2164" s="94"/>
      <c r="Q2164" s="94"/>
    </row>
    <row r="2165" spans="6:17" ht="12.75">
      <c r="F2165" s="41"/>
      <c r="P2165" s="94"/>
      <c r="Q2165" s="94"/>
    </row>
    <row r="2166" spans="6:17" ht="12.75">
      <c r="F2166" s="41"/>
      <c r="P2166" s="94"/>
      <c r="Q2166" s="94"/>
    </row>
    <row r="2167" spans="6:17" ht="12.75">
      <c r="F2167" s="41"/>
      <c r="P2167" s="94"/>
      <c r="Q2167" s="94"/>
    </row>
    <row r="2168" spans="6:17" ht="12.75">
      <c r="F2168" s="41"/>
      <c r="P2168" s="94"/>
      <c r="Q2168" s="94"/>
    </row>
    <row r="2169" spans="6:17" ht="12.75">
      <c r="F2169" s="41"/>
      <c r="P2169" s="94"/>
      <c r="Q2169" s="94"/>
    </row>
    <row r="2170" spans="6:17" ht="12.75">
      <c r="F2170" s="41"/>
      <c r="P2170" s="94"/>
      <c r="Q2170" s="94"/>
    </row>
    <row r="2171" spans="6:17" ht="12.75">
      <c r="F2171" s="41"/>
      <c r="P2171" s="94"/>
      <c r="Q2171" s="94"/>
    </row>
    <row r="2172" spans="6:17" ht="12.75">
      <c r="F2172" s="41"/>
      <c r="P2172" s="94"/>
      <c r="Q2172" s="94"/>
    </row>
    <row r="2173" spans="6:17" ht="12.75">
      <c r="F2173" s="41"/>
      <c r="P2173" s="94"/>
      <c r="Q2173" s="94"/>
    </row>
    <row r="2174" spans="6:17" ht="12.75">
      <c r="F2174" s="41"/>
      <c r="P2174" s="94"/>
      <c r="Q2174" s="94"/>
    </row>
    <row r="2175" spans="6:17" ht="12.75">
      <c r="F2175" s="41"/>
      <c r="P2175" s="94"/>
      <c r="Q2175" s="94"/>
    </row>
    <row r="2176" spans="6:17" ht="12.75">
      <c r="F2176" s="41"/>
      <c r="P2176" s="94"/>
      <c r="Q2176" s="94"/>
    </row>
    <row r="2177" spans="6:17" ht="12.75">
      <c r="F2177" s="41"/>
      <c r="P2177" s="94"/>
      <c r="Q2177" s="94"/>
    </row>
    <row r="2178" spans="6:17" ht="12.75">
      <c r="F2178" s="41"/>
      <c r="P2178" s="94"/>
      <c r="Q2178" s="94"/>
    </row>
    <row r="2179" spans="6:17" ht="12.75">
      <c r="F2179" s="41"/>
      <c r="P2179" s="94"/>
      <c r="Q2179" s="94"/>
    </row>
    <row r="2180" spans="6:17" ht="12.75">
      <c r="F2180" s="41"/>
      <c r="P2180" s="94"/>
      <c r="Q2180" s="94"/>
    </row>
    <row r="2181" spans="6:17" ht="12.75">
      <c r="F2181" s="41"/>
      <c r="P2181" s="94"/>
      <c r="Q2181" s="94"/>
    </row>
    <row r="2182" spans="6:17" ht="12.75">
      <c r="F2182" s="41"/>
      <c r="P2182" s="94"/>
      <c r="Q2182" s="94"/>
    </row>
    <row r="2183" spans="6:17" ht="12.75">
      <c r="F2183" s="41"/>
      <c r="P2183" s="94"/>
      <c r="Q2183" s="94"/>
    </row>
    <row r="2184" spans="6:17" ht="12.75">
      <c r="F2184" s="41"/>
      <c r="P2184" s="94"/>
      <c r="Q2184" s="94"/>
    </row>
    <row r="2185" spans="6:17" ht="12.75">
      <c r="F2185" s="41"/>
      <c r="P2185" s="94"/>
      <c r="Q2185" s="94"/>
    </row>
    <row r="2186" spans="6:17" ht="12.75">
      <c r="F2186" s="41"/>
      <c r="P2186" s="94"/>
      <c r="Q2186" s="94"/>
    </row>
    <row r="2187" spans="6:17" ht="12.75">
      <c r="F2187" s="41"/>
      <c r="P2187" s="94"/>
      <c r="Q2187" s="94"/>
    </row>
    <row r="2188" spans="6:17" ht="12.75">
      <c r="F2188" s="41"/>
      <c r="P2188" s="94"/>
      <c r="Q2188" s="94"/>
    </row>
    <row r="2189" spans="6:17" ht="12.75">
      <c r="F2189" s="41"/>
      <c r="P2189" s="94"/>
      <c r="Q2189" s="94"/>
    </row>
    <row r="2190" spans="6:17" ht="12.75">
      <c r="F2190" s="41"/>
      <c r="P2190" s="94"/>
      <c r="Q2190" s="94"/>
    </row>
    <row r="2191" spans="6:17" ht="12.75">
      <c r="F2191" s="41"/>
      <c r="P2191" s="94"/>
      <c r="Q2191" s="94"/>
    </row>
    <row r="2192" spans="6:17" ht="12.75">
      <c r="F2192" s="41"/>
      <c r="P2192" s="94"/>
      <c r="Q2192" s="94"/>
    </row>
    <row r="2193" spans="6:17" ht="12.75">
      <c r="F2193" s="41"/>
      <c r="P2193" s="94"/>
      <c r="Q2193" s="94"/>
    </row>
    <row r="2194" spans="6:17" ht="12.75">
      <c r="F2194" s="41"/>
      <c r="P2194" s="94"/>
      <c r="Q2194" s="94"/>
    </row>
    <row r="2195" spans="6:17" ht="12.75">
      <c r="F2195" s="41"/>
      <c r="P2195" s="94"/>
      <c r="Q2195" s="94"/>
    </row>
    <row r="2196" spans="6:17" ht="12.75">
      <c r="F2196" s="41"/>
      <c r="P2196" s="94"/>
      <c r="Q2196" s="94"/>
    </row>
    <row r="2197" spans="6:17" ht="12.75">
      <c r="F2197" s="41"/>
      <c r="P2197" s="94"/>
      <c r="Q2197" s="94"/>
    </row>
    <row r="2198" spans="6:17" ht="12.75">
      <c r="F2198" s="41"/>
      <c r="P2198" s="94"/>
      <c r="Q2198" s="94"/>
    </row>
    <row r="2199" spans="6:17" ht="12.75">
      <c r="F2199" s="41"/>
      <c r="P2199" s="94"/>
      <c r="Q2199" s="94"/>
    </row>
    <row r="2200" spans="6:17" ht="12.75">
      <c r="F2200" s="41"/>
      <c r="P2200" s="94"/>
      <c r="Q2200" s="94"/>
    </row>
    <row r="2201" spans="6:17" ht="12.75">
      <c r="F2201" s="41"/>
      <c r="P2201" s="94"/>
      <c r="Q2201" s="94"/>
    </row>
    <row r="2202" spans="6:17" ht="12.75">
      <c r="F2202" s="41"/>
      <c r="P2202" s="94"/>
      <c r="Q2202" s="94"/>
    </row>
    <row r="2203" spans="6:17" ht="12.75">
      <c r="F2203" s="41"/>
      <c r="P2203" s="94"/>
      <c r="Q2203" s="94"/>
    </row>
    <row r="2204" spans="6:17" ht="12.75">
      <c r="F2204" s="41"/>
      <c r="P2204" s="94"/>
      <c r="Q2204" s="94"/>
    </row>
    <row r="2205" spans="6:17" ht="12.75">
      <c r="F2205" s="41"/>
      <c r="P2205" s="94"/>
      <c r="Q2205" s="94"/>
    </row>
    <row r="2206" spans="6:17" ht="12.75">
      <c r="F2206" s="41"/>
      <c r="P2206" s="94"/>
      <c r="Q2206" s="94"/>
    </row>
    <row r="2207" spans="6:17" ht="12.75">
      <c r="F2207" s="41"/>
      <c r="P2207" s="94"/>
      <c r="Q2207" s="94"/>
    </row>
    <row r="2208" spans="6:17" ht="12.75">
      <c r="F2208" s="41"/>
      <c r="P2208" s="94"/>
      <c r="Q2208" s="94"/>
    </row>
    <row r="2209" spans="6:17" ht="12.75">
      <c r="F2209" s="41"/>
      <c r="P2209" s="94"/>
      <c r="Q2209" s="94"/>
    </row>
    <row r="2210" spans="6:17" ht="12.75">
      <c r="F2210" s="41"/>
      <c r="P2210" s="94"/>
      <c r="Q2210" s="94"/>
    </row>
    <row r="2211" spans="6:17" ht="12.75">
      <c r="F2211" s="41"/>
      <c r="P2211" s="94"/>
      <c r="Q2211" s="94"/>
    </row>
    <row r="2212" spans="6:17" ht="12.75">
      <c r="F2212" s="41"/>
      <c r="P2212" s="94"/>
      <c r="Q2212" s="94"/>
    </row>
    <row r="2213" spans="6:17" ht="12.75">
      <c r="F2213" s="41"/>
      <c r="P2213" s="94"/>
      <c r="Q2213" s="94"/>
    </row>
    <row r="2214" spans="6:17" ht="12.75">
      <c r="F2214" s="41"/>
      <c r="P2214" s="94"/>
      <c r="Q2214" s="94"/>
    </row>
    <row r="2215" spans="6:17" ht="12.75">
      <c r="F2215" s="41"/>
      <c r="P2215" s="94"/>
      <c r="Q2215" s="94"/>
    </row>
    <row r="2216" spans="6:17" ht="12.75">
      <c r="F2216" s="41"/>
      <c r="P2216" s="94"/>
      <c r="Q2216" s="94"/>
    </row>
    <row r="2217" spans="6:17" ht="12.75">
      <c r="F2217" s="41"/>
      <c r="P2217" s="94"/>
      <c r="Q2217" s="94"/>
    </row>
    <row r="2218" spans="6:17" ht="12.75">
      <c r="F2218" s="41"/>
      <c r="P2218" s="94"/>
      <c r="Q2218" s="94"/>
    </row>
    <row r="2219" spans="6:17" ht="12.75">
      <c r="F2219" s="41"/>
      <c r="P2219" s="94"/>
      <c r="Q2219" s="94"/>
    </row>
    <row r="2220" spans="6:17" ht="12.75">
      <c r="F2220" s="41"/>
      <c r="P2220" s="94"/>
      <c r="Q2220" s="94"/>
    </row>
    <row r="2221" spans="6:17" ht="12.75">
      <c r="F2221" s="41"/>
      <c r="P2221" s="94"/>
      <c r="Q2221" s="94"/>
    </row>
    <row r="2222" spans="6:17" ht="12.75">
      <c r="F2222" s="41"/>
      <c r="P2222" s="94"/>
      <c r="Q2222" s="94"/>
    </row>
    <row r="2223" spans="6:17" ht="12.75">
      <c r="F2223" s="41"/>
      <c r="P2223" s="94"/>
      <c r="Q2223" s="94"/>
    </row>
    <row r="2224" spans="6:17" ht="12.75">
      <c r="F2224" s="41"/>
      <c r="P2224" s="94"/>
      <c r="Q2224" s="94"/>
    </row>
    <row r="2225" spans="6:17" ht="12.75">
      <c r="F2225" s="41"/>
      <c r="P2225" s="94"/>
      <c r="Q2225" s="94"/>
    </row>
    <row r="2226" spans="6:17" ht="12.75">
      <c r="F2226" s="41"/>
      <c r="P2226" s="94"/>
      <c r="Q2226" s="94"/>
    </row>
    <row r="2227" spans="6:17" ht="12.75">
      <c r="F2227" s="41"/>
      <c r="P2227" s="94"/>
      <c r="Q2227" s="94"/>
    </row>
    <row r="2228" spans="6:17" ht="12.75">
      <c r="F2228" s="41"/>
      <c r="P2228" s="94"/>
      <c r="Q2228" s="94"/>
    </row>
    <row r="2229" spans="6:17" ht="12.75">
      <c r="F2229" s="41"/>
      <c r="P2229" s="94"/>
      <c r="Q2229" s="94"/>
    </row>
    <row r="2230" spans="6:17" ht="12.75">
      <c r="F2230" s="41"/>
      <c r="P2230" s="94"/>
      <c r="Q2230" s="94"/>
    </row>
    <row r="2231" spans="6:17" ht="12.75">
      <c r="F2231" s="41"/>
      <c r="P2231" s="94"/>
      <c r="Q2231" s="94"/>
    </row>
    <row r="2232" spans="6:17" ht="12.75">
      <c r="F2232" s="41"/>
      <c r="P2232" s="94"/>
      <c r="Q2232" s="94"/>
    </row>
    <row r="2233" spans="6:17" ht="12.75">
      <c r="F2233" s="41"/>
      <c r="P2233" s="94"/>
      <c r="Q2233" s="94"/>
    </row>
    <row r="2234" spans="6:17" ht="12.75">
      <c r="F2234" s="41"/>
      <c r="P2234" s="94"/>
      <c r="Q2234" s="94"/>
    </row>
    <row r="2235" spans="6:17" ht="12.75">
      <c r="F2235" s="41"/>
      <c r="P2235" s="94"/>
      <c r="Q2235" s="94"/>
    </row>
    <row r="2236" spans="6:17" ht="12.75">
      <c r="F2236" s="41"/>
      <c r="P2236" s="94"/>
      <c r="Q2236" s="94"/>
    </row>
    <row r="2237" spans="6:17" ht="12.75">
      <c r="F2237" s="41"/>
      <c r="P2237" s="94"/>
      <c r="Q2237" s="94"/>
    </row>
    <row r="2238" spans="6:17" ht="12.75">
      <c r="F2238" s="41"/>
      <c r="P2238" s="94"/>
      <c r="Q2238" s="94"/>
    </row>
    <row r="2239" spans="6:17" ht="12.75">
      <c r="F2239" s="41"/>
      <c r="P2239" s="94"/>
      <c r="Q2239" s="94"/>
    </row>
    <row r="2240" spans="6:17" ht="12.75">
      <c r="F2240" s="41"/>
      <c r="P2240" s="94"/>
      <c r="Q2240" s="94"/>
    </row>
    <row r="2241" spans="6:17" ht="12.75">
      <c r="F2241" s="41"/>
      <c r="P2241" s="94"/>
      <c r="Q2241" s="94"/>
    </row>
    <row r="2242" spans="6:17" ht="12.75">
      <c r="F2242" s="41"/>
      <c r="P2242" s="94"/>
      <c r="Q2242" s="94"/>
    </row>
    <row r="2243" spans="6:17" ht="12.75">
      <c r="F2243" s="41"/>
      <c r="P2243" s="94"/>
      <c r="Q2243" s="94"/>
    </row>
    <row r="2244" spans="6:17" ht="12.75">
      <c r="F2244" s="41"/>
      <c r="P2244" s="94"/>
      <c r="Q2244" s="94"/>
    </row>
    <row r="2245" spans="6:17" ht="12.75">
      <c r="F2245" s="41"/>
      <c r="P2245" s="94"/>
      <c r="Q2245" s="94"/>
    </row>
    <row r="2246" spans="6:17" ht="12.75">
      <c r="F2246" s="41"/>
      <c r="P2246" s="94"/>
      <c r="Q2246" s="94"/>
    </row>
    <row r="2247" spans="6:17" ht="12.75">
      <c r="F2247" s="41"/>
      <c r="P2247" s="94"/>
      <c r="Q2247" s="94"/>
    </row>
    <row r="2248" spans="6:17" ht="12.75">
      <c r="F2248" s="41"/>
      <c r="P2248" s="94"/>
      <c r="Q2248" s="94"/>
    </row>
    <row r="2249" spans="6:17" ht="12.75">
      <c r="F2249" s="41"/>
      <c r="P2249" s="94"/>
      <c r="Q2249" s="94"/>
    </row>
    <row r="2250" spans="6:17" ht="12.75">
      <c r="F2250" s="41"/>
      <c r="P2250" s="94"/>
      <c r="Q2250" s="94"/>
    </row>
    <row r="2251" spans="6:17" ht="12.75">
      <c r="F2251" s="41"/>
      <c r="P2251" s="94"/>
      <c r="Q2251" s="94"/>
    </row>
    <row r="2252" spans="6:17" ht="12.75">
      <c r="F2252" s="41"/>
      <c r="P2252" s="94"/>
      <c r="Q2252" s="94"/>
    </row>
    <row r="2253" spans="6:17" ht="12.75">
      <c r="F2253" s="41"/>
      <c r="P2253" s="94"/>
      <c r="Q2253" s="94"/>
    </row>
    <row r="2254" spans="6:17" ht="12.75">
      <c r="F2254" s="41"/>
      <c r="P2254" s="94"/>
      <c r="Q2254" s="94"/>
    </row>
    <row r="2255" spans="6:17" ht="12.75">
      <c r="F2255" s="41"/>
      <c r="P2255" s="94"/>
      <c r="Q2255" s="94"/>
    </row>
    <row r="2256" spans="6:17" ht="12.75">
      <c r="F2256" s="41"/>
      <c r="P2256" s="94"/>
      <c r="Q2256" s="94"/>
    </row>
    <row r="2257" spans="6:17" ht="12.75">
      <c r="F2257" s="41"/>
      <c r="P2257" s="94"/>
      <c r="Q2257" s="94"/>
    </row>
    <row r="2258" spans="6:17" ht="12.75">
      <c r="F2258" s="41"/>
      <c r="P2258" s="94"/>
      <c r="Q2258" s="94"/>
    </row>
    <row r="2259" spans="6:17" ht="12.75">
      <c r="F2259" s="41"/>
      <c r="P2259" s="94"/>
      <c r="Q2259" s="94"/>
    </row>
    <row r="2260" spans="6:17" ht="12.75">
      <c r="F2260" s="41"/>
      <c r="P2260" s="94"/>
      <c r="Q2260" s="94"/>
    </row>
    <row r="2261" spans="6:17" ht="12.75">
      <c r="F2261" s="41"/>
      <c r="P2261" s="94"/>
      <c r="Q2261" s="94"/>
    </row>
    <row r="2262" spans="6:17" ht="12.75">
      <c r="F2262" s="41"/>
      <c r="P2262" s="94"/>
      <c r="Q2262" s="94"/>
    </row>
    <row r="2263" spans="6:17" ht="12.75">
      <c r="F2263" s="41"/>
      <c r="P2263" s="94"/>
      <c r="Q2263" s="94"/>
    </row>
    <row r="2264" spans="6:17" ht="12.75">
      <c r="F2264" s="41"/>
      <c r="P2264" s="94"/>
      <c r="Q2264" s="94"/>
    </row>
    <row r="2265" spans="6:17" ht="12.75">
      <c r="F2265" s="41"/>
      <c r="P2265" s="94"/>
      <c r="Q2265" s="94"/>
    </row>
    <row r="2266" spans="6:17" ht="12.75">
      <c r="F2266" s="41"/>
      <c r="P2266" s="94"/>
      <c r="Q2266" s="94"/>
    </row>
    <row r="2267" spans="6:17" ht="12.75">
      <c r="F2267" s="41"/>
      <c r="P2267" s="94"/>
      <c r="Q2267" s="94"/>
    </row>
    <row r="2268" spans="6:17" ht="12.75">
      <c r="F2268" s="41"/>
      <c r="P2268" s="94"/>
      <c r="Q2268" s="94"/>
    </row>
    <row r="2269" spans="6:17" ht="12.75">
      <c r="F2269" s="41"/>
      <c r="P2269" s="94"/>
      <c r="Q2269" s="94"/>
    </row>
    <row r="2270" spans="6:17" ht="12.75">
      <c r="F2270" s="41"/>
      <c r="P2270" s="94"/>
      <c r="Q2270" s="94"/>
    </row>
    <row r="2271" spans="6:17" ht="12.75">
      <c r="F2271" s="41"/>
      <c r="P2271" s="94"/>
      <c r="Q2271" s="94"/>
    </row>
    <row r="2272" spans="6:17" ht="12.75">
      <c r="F2272" s="41"/>
      <c r="P2272" s="94"/>
      <c r="Q2272" s="94"/>
    </row>
    <row r="2273" spans="6:17" ht="12.75">
      <c r="F2273" s="41"/>
      <c r="P2273" s="94"/>
      <c r="Q2273" s="94"/>
    </row>
    <row r="2274" spans="6:17" ht="12.75">
      <c r="F2274" s="41"/>
      <c r="P2274" s="94"/>
      <c r="Q2274" s="94"/>
    </row>
    <row r="2275" spans="6:17" ht="12.75">
      <c r="F2275" s="41"/>
      <c r="P2275" s="94"/>
      <c r="Q2275" s="94"/>
    </row>
    <row r="2276" spans="6:17" ht="12.75">
      <c r="F2276" s="41"/>
      <c r="P2276" s="94"/>
      <c r="Q2276" s="94"/>
    </row>
    <row r="2277" spans="6:17" ht="12.75">
      <c r="F2277" s="41"/>
      <c r="P2277" s="94"/>
      <c r="Q2277" s="94"/>
    </row>
    <row r="2278" spans="6:17" ht="12.75">
      <c r="F2278" s="41"/>
      <c r="P2278" s="94"/>
      <c r="Q2278" s="94"/>
    </row>
    <row r="2279" spans="6:17" ht="12.75">
      <c r="F2279" s="41"/>
      <c r="P2279" s="94"/>
      <c r="Q2279" s="94"/>
    </row>
    <row r="2280" spans="6:17" ht="12.75">
      <c r="F2280" s="41"/>
      <c r="P2280" s="94"/>
      <c r="Q2280" s="94"/>
    </row>
    <row r="2281" spans="6:17" ht="12.75">
      <c r="F2281" s="41"/>
      <c r="P2281" s="94"/>
      <c r="Q2281" s="94"/>
    </row>
    <row r="2282" spans="6:17" ht="12.75">
      <c r="F2282" s="41"/>
      <c r="P2282" s="94"/>
      <c r="Q2282" s="94"/>
    </row>
    <row r="2283" spans="6:17" ht="12.75">
      <c r="F2283" s="41"/>
      <c r="P2283" s="94"/>
      <c r="Q2283" s="94"/>
    </row>
    <row r="2284" spans="6:17" ht="12.75">
      <c r="F2284" s="41"/>
      <c r="P2284" s="94"/>
      <c r="Q2284" s="94"/>
    </row>
    <row r="2285" spans="6:17" ht="12.75">
      <c r="F2285" s="41"/>
      <c r="P2285" s="94"/>
      <c r="Q2285" s="94"/>
    </row>
    <row r="2286" spans="6:17" ht="12.75">
      <c r="F2286" s="41"/>
      <c r="P2286" s="94"/>
      <c r="Q2286" s="94"/>
    </row>
    <row r="2287" spans="6:17" ht="12.75">
      <c r="F2287" s="41"/>
      <c r="P2287" s="94"/>
      <c r="Q2287" s="94"/>
    </row>
    <row r="2288" spans="6:17" ht="12.75">
      <c r="F2288" s="41"/>
      <c r="P2288" s="94"/>
      <c r="Q2288" s="94"/>
    </row>
    <row r="2289" spans="6:17" ht="12.75">
      <c r="F2289" s="41"/>
      <c r="P2289" s="94"/>
      <c r="Q2289" s="94"/>
    </row>
    <row r="2290" spans="6:17" ht="12.75">
      <c r="F2290" s="41"/>
      <c r="P2290" s="94"/>
      <c r="Q2290" s="94"/>
    </row>
    <row r="2291" spans="6:17" ht="12.75">
      <c r="F2291" s="41"/>
      <c r="P2291" s="94"/>
      <c r="Q2291" s="94"/>
    </row>
    <row r="2292" spans="6:17" ht="12.75">
      <c r="F2292" s="41"/>
      <c r="P2292" s="94"/>
      <c r="Q2292" s="94"/>
    </row>
    <row r="2293" spans="6:17" ht="12.75">
      <c r="F2293" s="41"/>
      <c r="P2293" s="94"/>
      <c r="Q2293" s="94"/>
    </row>
    <row r="2294" spans="6:17" ht="12.75">
      <c r="F2294" s="41"/>
      <c r="P2294" s="94"/>
      <c r="Q2294" s="94"/>
    </row>
    <row r="2295" spans="6:17" ht="12.75">
      <c r="F2295" s="41"/>
      <c r="P2295" s="94"/>
      <c r="Q2295" s="94"/>
    </row>
    <row r="2296" spans="6:17" ht="12.75">
      <c r="F2296" s="41"/>
      <c r="P2296" s="94"/>
      <c r="Q2296" s="94"/>
    </row>
    <row r="2297" spans="6:17" ht="12.75">
      <c r="F2297" s="41"/>
      <c r="P2297" s="94"/>
      <c r="Q2297" s="94"/>
    </row>
    <row r="2298" spans="6:17" ht="12.75">
      <c r="F2298" s="41"/>
      <c r="P2298" s="94"/>
      <c r="Q2298" s="94"/>
    </row>
    <row r="2299" spans="6:17" ht="12.75">
      <c r="F2299" s="41"/>
      <c r="P2299" s="94"/>
      <c r="Q2299" s="94"/>
    </row>
    <row r="2300" spans="6:17" ht="12.75">
      <c r="F2300" s="41"/>
      <c r="P2300" s="94"/>
      <c r="Q2300" s="94"/>
    </row>
    <row r="2301" spans="6:17" ht="12.75">
      <c r="F2301" s="41"/>
      <c r="P2301" s="94"/>
      <c r="Q2301" s="94"/>
    </row>
    <row r="2302" spans="6:17" ht="12.75">
      <c r="F2302" s="41"/>
      <c r="P2302" s="94"/>
      <c r="Q2302" s="94"/>
    </row>
    <row r="2303" spans="6:17" ht="12.75">
      <c r="F2303" s="41"/>
      <c r="P2303" s="94"/>
      <c r="Q2303" s="94"/>
    </row>
    <row r="2304" spans="6:17" ht="12.75">
      <c r="F2304" s="41"/>
      <c r="P2304" s="94"/>
      <c r="Q2304" s="94"/>
    </row>
    <row r="2305" spans="6:17" ht="12.75">
      <c r="F2305" s="41"/>
      <c r="P2305" s="94"/>
      <c r="Q2305" s="94"/>
    </row>
    <row r="2306" spans="6:17" ht="12.75">
      <c r="F2306" s="41"/>
      <c r="P2306" s="94"/>
      <c r="Q2306" s="94"/>
    </row>
    <row r="2307" spans="6:17" ht="12.75">
      <c r="F2307" s="41"/>
      <c r="P2307" s="94"/>
      <c r="Q2307" s="94"/>
    </row>
    <row r="2308" spans="6:17" ht="12.75">
      <c r="F2308" s="41"/>
      <c r="P2308" s="94"/>
      <c r="Q2308" s="94"/>
    </row>
    <row r="2309" spans="6:17" ht="12.75">
      <c r="F2309" s="41"/>
      <c r="P2309" s="94"/>
      <c r="Q2309" s="94"/>
    </row>
    <row r="2310" spans="6:17" ht="12.75">
      <c r="F2310" s="41"/>
      <c r="P2310" s="94"/>
      <c r="Q2310" s="94"/>
    </row>
    <row r="2311" spans="6:17" ht="12.75">
      <c r="F2311" s="41"/>
      <c r="P2311" s="94"/>
      <c r="Q2311" s="94"/>
    </row>
    <row r="2312" spans="6:17" ht="12.75">
      <c r="F2312" s="41"/>
      <c r="P2312" s="94"/>
      <c r="Q2312" s="94"/>
    </row>
    <row r="2313" spans="6:17" ht="12.75">
      <c r="F2313" s="41"/>
      <c r="P2313" s="94"/>
      <c r="Q2313" s="94"/>
    </row>
    <row r="2314" spans="6:17" ht="12.75">
      <c r="F2314" s="41"/>
      <c r="P2314" s="94"/>
      <c r="Q2314" s="94"/>
    </row>
    <row r="2315" spans="6:17" ht="12.75">
      <c r="F2315" s="41"/>
      <c r="P2315" s="94"/>
      <c r="Q2315" s="94"/>
    </row>
    <row r="2316" spans="6:17" ht="12.75">
      <c r="F2316" s="41"/>
      <c r="P2316" s="94"/>
      <c r="Q2316" s="94"/>
    </row>
    <row r="2317" spans="6:17" ht="12.75">
      <c r="F2317" s="41"/>
      <c r="P2317" s="94"/>
      <c r="Q2317" s="94"/>
    </row>
    <row r="2318" spans="6:17" ht="12.75">
      <c r="F2318" s="41"/>
      <c r="P2318" s="94"/>
      <c r="Q2318" s="94"/>
    </row>
    <row r="2319" spans="6:17" ht="12.75">
      <c r="F2319" s="41"/>
      <c r="P2319" s="94"/>
      <c r="Q2319" s="94"/>
    </row>
    <row r="2320" spans="6:17" ht="12.75">
      <c r="F2320" s="41"/>
      <c r="P2320" s="94"/>
      <c r="Q2320" s="94"/>
    </row>
    <row r="2321" spans="6:17" ht="12.75">
      <c r="F2321" s="41"/>
      <c r="P2321" s="94"/>
      <c r="Q2321" s="94"/>
    </row>
    <row r="2322" spans="6:17" ht="12.75">
      <c r="F2322" s="41"/>
      <c r="P2322" s="94"/>
      <c r="Q2322" s="94"/>
    </row>
    <row r="2323" spans="6:17" ht="12.75">
      <c r="F2323" s="41"/>
      <c r="P2323" s="94"/>
      <c r="Q2323" s="94"/>
    </row>
    <row r="2324" spans="6:17" ht="12.75">
      <c r="F2324" s="41"/>
      <c r="P2324" s="94"/>
      <c r="Q2324" s="94"/>
    </row>
    <row r="2325" spans="6:17" ht="12.75">
      <c r="F2325" s="41"/>
      <c r="P2325" s="94"/>
      <c r="Q2325" s="94"/>
    </row>
    <row r="2326" spans="6:17" ht="12.75">
      <c r="F2326" s="41"/>
      <c r="P2326" s="94"/>
      <c r="Q2326" s="94"/>
    </row>
    <row r="2327" spans="6:17" ht="12.75">
      <c r="F2327" s="41"/>
      <c r="P2327" s="94"/>
      <c r="Q2327" s="94"/>
    </row>
    <row r="2328" spans="6:17" ht="12.75">
      <c r="F2328" s="41"/>
      <c r="P2328" s="94"/>
      <c r="Q2328" s="94"/>
    </row>
    <row r="2329" spans="6:17" ht="12.75">
      <c r="F2329" s="41"/>
      <c r="P2329" s="94"/>
      <c r="Q2329" s="94"/>
    </row>
    <row r="2330" spans="6:17" ht="12.75">
      <c r="F2330" s="41"/>
      <c r="P2330" s="94"/>
      <c r="Q2330" s="94"/>
    </row>
    <row r="2331" spans="6:17" ht="12.75">
      <c r="F2331" s="41"/>
      <c r="P2331" s="94"/>
      <c r="Q2331" s="94"/>
    </row>
    <row r="2332" spans="6:17" ht="12.75">
      <c r="F2332" s="41"/>
      <c r="P2332" s="94"/>
      <c r="Q2332" s="94"/>
    </row>
    <row r="2333" spans="6:17" ht="12.75">
      <c r="F2333" s="41"/>
      <c r="P2333" s="94"/>
      <c r="Q2333" s="94"/>
    </row>
    <row r="2334" spans="6:17" ht="12.75">
      <c r="F2334" s="41"/>
      <c r="P2334" s="94"/>
      <c r="Q2334" s="94"/>
    </row>
    <row r="2335" spans="6:17" ht="12.75">
      <c r="F2335" s="41"/>
      <c r="P2335" s="94"/>
      <c r="Q2335" s="94"/>
    </row>
    <row r="2336" spans="6:17" ht="12.75">
      <c r="F2336" s="41"/>
      <c r="P2336" s="94"/>
      <c r="Q2336" s="94"/>
    </row>
    <row r="2337" spans="6:17" ht="12.75">
      <c r="F2337" s="41"/>
      <c r="P2337" s="94"/>
      <c r="Q2337" s="94"/>
    </row>
    <row r="2338" spans="6:17" ht="12.75">
      <c r="F2338" s="41"/>
      <c r="P2338" s="94"/>
      <c r="Q2338" s="94"/>
    </row>
    <row r="2339" spans="6:17" ht="12.75">
      <c r="F2339" s="41"/>
      <c r="P2339" s="94"/>
      <c r="Q2339" s="94"/>
    </row>
    <row r="2340" spans="6:17" ht="12.75">
      <c r="F2340" s="41"/>
      <c r="P2340" s="94"/>
      <c r="Q2340" s="94"/>
    </row>
    <row r="2341" spans="6:17" ht="12.75">
      <c r="F2341" s="41"/>
      <c r="P2341" s="94"/>
      <c r="Q2341" s="94"/>
    </row>
    <row r="2342" spans="6:17" ht="12.75">
      <c r="F2342" s="41"/>
      <c r="P2342" s="94"/>
      <c r="Q2342" s="94"/>
    </row>
    <row r="2343" spans="6:17" ht="12.75">
      <c r="F2343" s="41"/>
      <c r="P2343" s="94"/>
      <c r="Q2343" s="94"/>
    </row>
    <row r="2344" spans="6:17" ht="12.75">
      <c r="F2344" s="41"/>
      <c r="P2344" s="94"/>
      <c r="Q2344" s="94"/>
    </row>
    <row r="2345" spans="6:17" ht="12.75">
      <c r="F2345" s="41"/>
      <c r="P2345" s="94"/>
      <c r="Q2345" s="94"/>
    </row>
    <row r="2346" spans="6:17" ht="12.75">
      <c r="F2346" s="41"/>
      <c r="P2346" s="94"/>
      <c r="Q2346" s="94"/>
    </row>
    <row r="2347" spans="6:17" ht="12.75">
      <c r="F2347" s="41"/>
      <c r="P2347" s="94"/>
      <c r="Q2347" s="94"/>
    </row>
    <row r="2348" spans="6:17" ht="12.75">
      <c r="F2348" s="41"/>
      <c r="P2348" s="94"/>
      <c r="Q2348" s="94"/>
    </row>
    <row r="2349" spans="6:17" ht="12.75">
      <c r="F2349" s="41"/>
      <c r="P2349" s="94"/>
      <c r="Q2349" s="94"/>
    </row>
    <row r="2350" spans="6:17" ht="12.75">
      <c r="F2350" s="41"/>
      <c r="P2350" s="94"/>
      <c r="Q2350" s="94"/>
    </row>
    <row r="2351" spans="6:17" ht="12.75">
      <c r="F2351" s="41"/>
      <c r="P2351" s="94"/>
      <c r="Q2351" s="94"/>
    </row>
    <row r="2352" spans="6:17" ht="12.75">
      <c r="F2352" s="41"/>
      <c r="P2352" s="94"/>
      <c r="Q2352" s="94"/>
    </row>
    <row r="2353" spans="6:17" ht="12.75">
      <c r="F2353" s="41"/>
      <c r="P2353" s="94"/>
      <c r="Q2353" s="94"/>
    </row>
    <row r="2354" spans="6:17" ht="12.75">
      <c r="F2354" s="41"/>
      <c r="P2354" s="94"/>
      <c r="Q2354" s="94"/>
    </row>
    <row r="2355" spans="6:17" ht="12.75">
      <c r="F2355" s="41"/>
      <c r="P2355" s="94"/>
      <c r="Q2355" s="94"/>
    </row>
    <row r="2356" spans="6:17" ht="12.75">
      <c r="F2356" s="41"/>
      <c r="P2356" s="94"/>
      <c r="Q2356" s="94"/>
    </row>
    <row r="2357" spans="6:17" ht="12.75">
      <c r="F2357" s="41"/>
      <c r="P2357" s="94"/>
      <c r="Q2357" s="94"/>
    </row>
    <row r="2358" spans="6:17" ht="12.75">
      <c r="F2358" s="41"/>
      <c r="P2358" s="94"/>
      <c r="Q2358" s="94"/>
    </row>
    <row r="2359" spans="6:17" ht="12.75">
      <c r="F2359" s="41"/>
      <c r="P2359" s="94"/>
      <c r="Q2359" s="94"/>
    </row>
    <row r="2360" spans="6:17" ht="12.75">
      <c r="F2360" s="41"/>
      <c r="P2360" s="94"/>
      <c r="Q2360" s="94"/>
    </row>
    <row r="2361" spans="6:17" ht="12.75">
      <c r="F2361" s="41"/>
      <c r="P2361" s="94"/>
      <c r="Q2361" s="94"/>
    </row>
    <row r="2362" spans="6:17" ht="12.75">
      <c r="F2362" s="41"/>
      <c r="P2362" s="94"/>
      <c r="Q2362" s="94"/>
    </row>
    <row r="2363" spans="6:17" ht="12.75">
      <c r="F2363" s="41"/>
      <c r="P2363" s="94"/>
      <c r="Q2363" s="94"/>
    </row>
    <row r="2364" spans="6:17" ht="12.75">
      <c r="F2364" s="41"/>
      <c r="P2364" s="94"/>
      <c r="Q2364" s="94"/>
    </row>
    <row r="2365" spans="6:17" ht="12.75">
      <c r="F2365" s="41"/>
      <c r="P2365" s="94"/>
      <c r="Q2365" s="94"/>
    </row>
    <row r="2366" spans="6:17" ht="12.75">
      <c r="F2366" s="41"/>
      <c r="P2366" s="94"/>
      <c r="Q2366" s="94"/>
    </row>
    <row r="2367" spans="6:17" ht="12.75">
      <c r="F2367" s="41"/>
      <c r="P2367" s="94"/>
      <c r="Q2367" s="94"/>
    </row>
    <row r="2368" spans="6:17" ht="12.75">
      <c r="F2368" s="41"/>
      <c r="P2368" s="94"/>
      <c r="Q2368" s="94"/>
    </row>
    <row r="2369" spans="6:17" ht="12.75">
      <c r="F2369" s="41"/>
      <c r="P2369" s="94"/>
      <c r="Q2369" s="94"/>
    </row>
    <row r="2370" spans="6:17" ht="12.75">
      <c r="F2370" s="41"/>
      <c r="P2370" s="94"/>
      <c r="Q2370" s="94"/>
    </row>
    <row r="2371" spans="6:17" ht="12.75">
      <c r="F2371" s="41"/>
      <c r="P2371" s="94"/>
      <c r="Q2371" s="94"/>
    </row>
    <row r="2372" spans="6:17" ht="12.75">
      <c r="F2372" s="41"/>
      <c r="P2372" s="94"/>
      <c r="Q2372" s="94"/>
    </row>
    <row r="2373" spans="6:17" ht="12.75">
      <c r="F2373" s="41"/>
      <c r="P2373" s="94"/>
      <c r="Q2373" s="94"/>
    </row>
    <row r="2374" spans="6:17" ht="12.75">
      <c r="F2374" s="41"/>
      <c r="P2374" s="94"/>
      <c r="Q2374" s="94"/>
    </row>
    <row r="2375" spans="6:17" ht="12.75">
      <c r="F2375" s="41"/>
      <c r="P2375" s="94"/>
      <c r="Q2375" s="94"/>
    </row>
    <row r="2376" spans="6:17" ht="12.75">
      <c r="F2376" s="41"/>
      <c r="P2376" s="94"/>
      <c r="Q2376" s="94"/>
    </row>
    <row r="2377" spans="6:17" ht="12.75">
      <c r="F2377" s="41"/>
      <c r="P2377" s="94"/>
      <c r="Q2377" s="94"/>
    </row>
    <row r="2378" spans="6:17" ht="12.75">
      <c r="F2378" s="41"/>
      <c r="P2378" s="94"/>
      <c r="Q2378" s="94"/>
    </row>
    <row r="2379" spans="6:17" ht="12.75">
      <c r="F2379" s="41"/>
      <c r="P2379" s="94"/>
      <c r="Q2379" s="94"/>
    </row>
    <row r="2380" spans="6:17" ht="12.75">
      <c r="F2380" s="41"/>
      <c r="P2380" s="94"/>
      <c r="Q2380" s="94"/>
    </row>
    <row r="2381" spans="6:17" ht="12.75">
      <c r="F2381" s="41"/>
      <c r="P2381" s="94"/>
      <c r="Q2381" s="94"/>
    </row>
    <row r="2382" spans="6:17" ht="12.75">
      <c r="F2382" s="41"/>
      <c r="P2382" s="94"/>
      <c r="Q2382" s="94"/>
    </row>
    <row r="2383" spans="6:17" ht="12.75">
      <c r="F2383" s="41"/>
      <c r="P2383" s="94"/>
      <c r="Q2383" s="94"/>
    </row>
    <row r="2384" spans="6:17" ht="12.75">
      <c r="F2384" s="41"/>
      <c r="P2384" s="94"/>
      <c r="Q2384" s="94"/>
    </row>
    <row r="2385" spans="6:17" ht="12.75">
      <c r="F2385" s="41"/>
      <c r="P2385" s="94"/>
      <c r="Q2385" s="94"/>
    </row>
    <row r="2386" spans="6:17" ht="12.75">
      <c r="F2386" s="41"/>
      <c r="P2386" s="94"/>
      <c r="Q2386" s="94"/>
    </row>
    <row r="2387" spans="6:17" ht="12.75">
      <c r="F2387" s="41"/>
      <c r="P2387" s="94"/>
      <c r="Q2387" s="94"/>
    </row>
    <row r="2388" spans="6:17" ht="12.75">
      <c r="F2388" s="41"/>
      <c r="P2388" s="94"/>
      <c r="Q2388" s="94"/>
    </row>
    <row r="2389" spans="6:17" ht="12.75">
      <c r="F2389" s="41"/>
      <c r="P2389" s="94"/>
      <c r="Q2389" s="94"/>
    </row>
    <row r="2390" spans="6:17" ht="12.75">
      <c r="F2390" s="41"/>
      <c r="P2390" s="94"/>
      <c r="Q2390" s="94"/>
    </row>
    <row r="2391" spans="6:17" ht="12.75">
      <c r="F2391" s="41"/>
      <c r="P2391" s="94"/>
      <c r="Q2391" s="94"/>
    </row>
    <row r="2392" spans="6:17" ht="12.75">
      <c r="F2392" s="41"/>
      <c r="P2392" s="94"/>
      <c r="Q2392" s="94"/>
    </row>
    <row r="2393" spans="6:17" ht="12.75">
      <c r="F2393" s="41"/>
      <c r="P2393" s="94"/>
      <c r="Q2393" s="94"/>
    </row>
    <row r="2394" spans="6:17" ht="12.75">
      <c r="F2394" s="41"/>
      <c r="P2394" s="94"/>
      <c r="Q2394" s="94"/>
    </row>
    <row r="2395" spans="6:17" ht="12.75">
      <c r="F2395" s="41"/>
      <c r="P2395" s="94"/>
      <c r="Q2395" s="94"/>
    </row>
    <row r="2396" spans="6:17" ht="12.75">
      <c r="F2396" s="41"/>
      <c r="P2396" s="94"/>
      <c r="Q2396" s="94"/>
    </row>
    <row r="2397" spans="6:17" ht="12.75">
      <c r="F2397" s="41"/>
      <c r="P2397" s="94"/>
      <c r="Q2397" s="94"/>
    </row>
    <row r="2398" spans="6:17" ht="12.75">
      <c r="F2398" s="41"/>
      <c r="P2398" s="94"/>
      <c r="Q2398" s="94"/>
    </row>
    <row r="2399" spans="6:17" ht="12.75">
      <c r="F2399" s="41"/>
      <c r="P2399" s="94"/>
      <c r="Q2399" s="94"/>
    </row>
    <row r="2400" spans="6:17" ht="12.75">
      <c r="F2400" s="41"/>
      <c r="P2400" s="94"/>
      <c r="Q2400" s="94"/>
    </row>
    <row r="2401" spans="6:17" ht="12.75">
      <c r="F2401" s="41"/>
      <c r="P2401" s="94"/>
      <c r="Q2401" s="94"/>
    </row>
    <row r="2402" spans="6:17" ht="12.75">
      <c r="F2402" s="41"/>
      <c r="P2402" s="94"/>
      <c r="Q2402" s="94"/>
    </row>
    <row r="2403" spans="6:17" ht="12.75">
      <c r="F2403" s="41"/>
      <c r="P2403" s="94"/>
      <c r="Q2403" s="94"/>
    </row>
    <row r="2404" spans="6:17" ht="12.75">
      <c r="F2404" s="41"/>
      <c r="P2404" s="94"/>
      <c r="Q2404" s="94"/>
    </row>
    <row r="2405" spans="6:17" ht="12.75">
      <c r="F2405" s="41"/>
      <c r="P2405" s="94"/>
      <c r="Q2405" s="94"/>
    </row>
    <row r="2406" spans="6:17" ht="12.75">
      <c r="F2406" s="41"/>
      <c r="P2406" s="94"/>
      <c r="Q2406" s="94"/>
    </row>
    <row r="2407" spans="6:17" ht="12.75">
      <c r="F2407" s="41"/>
      <c r="P2407" s="94"/>
      <c r="Q2407" s="94"/>
    </row>
    <row r="2408" spans="6:17" ht="12.75">
      <c r="F2408" s="41"/>
      <c r="P2408" s="94"/>
      <c r="Q2408" s="94"/>
    </row>
    <row r="2409" spans="6:17" ht="12.75">
      <c r="F2409" s="41"/>
      <c r="P2409" s="94"/>
      <c r="Q2409" s="94"/>
    </row>
    <row r="2410" spans="6:17" ht="12.75">
      <c r="F2410" s="41"/>
      <c r="P2410" s="94"/>
      <c r="Q2410" s="94"/>
    </row>
    <row r="2411" spans="6:17" ht="12.75">
      <c r="F2411" s="41"/>
      <c r="P2411" s="94"/>
      <c r="Q2411" s="94"/>
    </row>
    <row r="2412" spans="6:17" ht="12.75">
      <c r="F2412" s="41"/>
      <c r="P2412" s="94"/>
      <c r="Q2412" s="94"/>
    </row>
    <row r="2413" spans="6:17" ht="12.75">
      <c r="F2413" s="41"/>
      <c r="P2413" s="94"/>
      <c r="Q2413" s="94"/>
    </row>
    <row r="2414" spans="6:17" ht="12.75">
      <c r="F2414" s="41"/>
      <c r="P2414" s="94"/>
      <c r="Q2414" s="94"/>
    </row>
    <row r="2415" spans="6:17" ht="12.75">
      <c r="F2415" s="41"/>
      <c r="P2415" s="94"/>
      <c r="Q2415" s="94"/>
    </row>
    <row r="2416" spans="6:17" ht="12.75">
      <c r="F2416" s="41"/>
      <c r="P2416" s="94"/>
      <c r="Q2416" s="94"/>
    </row>
    <row r="2417" spans="6:17" ht="12.75">
      <c r="F2417" s="41"/>
      <c r="P2417" s="94"/>
      <c r="Q2417" s="94"/>
    </row>
    <row r="2418" spans="6:17" ht="12.75">
      <c r="F2418" s="41"/>
      <c r="P2418" s="94"/>
      <c r="Q2418" s="94"/>
    </row>
    <row r="2419" spans="6:17" ht="12.75">
      <c r="F2419" s="41"/>
      <c r="P2419" s="94"/>
      <c r="Q2419" s="94"/>
    </row>
    <row r="2420" spans="6:17" ht="12.75">
      <c r="F2420" s="41"/>
      <c r="P2420" s="94"/>
      <c r="Q2420" s="94"/>
    </row>
    <row r="2421" spans="6:17" ht="12.75">
      <c r="F2421" s="41"/>
      <c r="P2421" s="94"/>
      <c r="Q2421" s="94"/>
    </row>
    <row r="2422" spans="6:17" ht="12.75">
      <c r="F2422" s="41"/>
      <c r="P2422" s="94"/>
      <c r="Q2422" s="94"/>
    </row>
    <row r="2423" spans="6:17" ht="12.75">
      <c r="F2423" s="41"/>
      <c r="P2423" s="94"/>
      <c r="Q2423" s="94"/>
    </row>
    <row r="2424" spans="6:17" ht="12.75">
      <c r="F2424" s="41"/>
      <c r="P2424" s="94"/>
      <c r="Q2424" s="94"/>
    </row>
    <row r="2425" spans="6:17" ht="12.75">
      <c r="F2425" s="41"/>
      <c r="P2425" s="94"/>
      <c r="Q2425" s="94"/>
    </row>
    <row r="2426" spans="6:17" ht="12.75">
      <c r="F2426" s="41"/>
      <c r="P2426" s="94"/>
      <c r="Q2426" s="94"/>
    </row>
    <row r="2427" spans="6:17" ht="12.75">
      <c r="F2427" s="41"/>
      <c r="P2427" s="94"/>
      <c r="Q2427" s="94"/>
    </row>
    <row r="2428" spans="6:17" ht="12.75">
      <c r="F2428" s="41"/>
      <c r="P2428" s="94"/>
      <c r="Q2428" s="94"/>
    </row>
    <row r="2429" spans="6:17" ht="12.75">
      <c r="F2429" s="41"/>
      <c r="P2429" s="94"/>
      <c r="Q2429" s="94"/>
    </row>
    <row r="2430" spans="6:17" ht="12.75">
      <c r="F2430" s="41"/>
      <c r="P2430" s="94"/>
      <c r="Q2430" s="94"/>
    </row>
    <row r="2431" spans="6:17" ht="12.75">
      <c r="F2431" s="41"/>
      <c r="P2431" s="94"/>
      <c r="Q2431" s="94"/>
    </row>
    <row r="2432" spans="6:17" ht="12.75">
      <c r="F2432" s="41"/>
      <c r="P2432" s="94"/>
      <c r="Q2432" s="94"/>
    </row>
    <row r="2433" spans="6:17" ht="12.75">
      <c r="F2433" s="41"/>
      <c r="P2433" s="94"/>
      <c r="Q2433" s="94"/>
    </row>
    <row r="2434" spans="6:17" ht="12.75">
      <c r="F2434" s="41"/>
      <c r="P2434" s="94"/>
      <c r="Q2434" s="94"/>
    </row>
    <row r="2435" spans="6:17" ht="12.75">
      <c r="F2435" s="41"/>
      <c r="P2435" s="94"/>
      <c r="Q2435" s="94"/>
    </row>
    <row r="2436" spans="6:17" ht="12.75">
      <c r="F2436" s="41"/>
      <c r="P2436" s="94"/>
      <c r="Q2436" s="94"/>
    </row>
    <row r="2437" spans="6:17" ht="12.75">
      <c r="F2437" s="41"/>
      <c r="P2437" s="94"/>
      <c r="Q2437" s="94"/>
    </row>
    <row r="2438" spans="6:17" ht="12.75">
      <c r="F2438" s="41"/>
      <c r="P2438" s="94"/>
      <c r="Q2438" s="94"/>
    </row>
    <row r="2439" spans="6:17" ht="12.75">
      <c r="F2439" s="41"/>
      <c r="P2439" s="94"/>
      <c r="Q2439" s="94"/>
    </row>
    <row r="2440" spans="6:17" ht="12.75">
      <c r="F2440" s="41"/>
      <c r="P2440" s="94"/>
      <c r="Q2440" s="94"/>
    </row>
    <row r="2441" spans="6:17" ht="12.75">
      <c r="F2441" s="41"/>
      <c r="P2441" s="94"/>
      <c r="Q2441" s="94"/>
    </row>
    <row r="2442" spans="6:17" ht="12.75">
      <c r="F2442" s="41"/>
      <c r="P2442" s="94"/>
      <c r="Q2442" s="94"/>
    </row>
    <row r="2443" spans="6:17" ht="12.75">
      <c r="F2443" s="41"/>
      <c r="P2443" s="94"/>
      <c r="Q2443" s="94"/>
    </row>
    <row r="2444" spans="6:17" ht="12.75">
      <c r="F2444" s="41"/>
      <c r="P2444" s="94"/>
      <c r="Q2444" s="94"/>
    </row>
    <row r="2445" spans="6:17" ht="12.75">
      <c r="F2445" s="41"/>
      <c r="P2445" s="94"/>
      <c r="Q2445" s="94"/>
    </row>
    <row r="2446" spans="6:17" ht="12.75">
      <c r="F2446" s="41"/>
      <c r="P2446" s="94"/>
      <c r="Q2446" s="94"/>
    </row>
    <row r="2447" spans="6:17" ht="12.75">
      <c r="F2447" s="41"/>
      <c r="P2447" s="94"/>
      <c r="Q2447" s="94"/>
    </row>
    <row r="2448" spans="6:17" ht="12.75">
      <c r="F2448" s="41"/>
      <c r="P2448" s="94"/>
      <c r="Q2448" s="94"/>
    </row>
    <row r="2449" spans="6:17" ht="12.75">
      <c r="F2449" s="41"/>
      <c r="P2449" s="94"/>
      <c r="Q2449" s="94"/>
    </row>
    <row r="2450" spans="6:17" ht="12.75">
      <c r="F2450" s="41"/>
      <c r="P2450" s="94"/>
      <c r="Q2450" s="94"/>
    </row>
    <row r="2451" spans="6:17" ht="12.75">
      <c r="F2451" s="41"/>
      <c r="P2451" s="94"/>
      <c r="Q2451" s="94"/>
    </row>
    <row r="2452" spans="6:17" ht="12.75">
      <c r="F2452" s="41"/>
      <c r="P2452" s="94"/>
      <c r="Q2452" s="94"/>
    </row>
    <row r="2453" spans="6:17" ht="12.75">
      <c r="F2453" s="41"/>
      <c r="P2453" s="94"/>
      <c r="Q2453" s="94"/>
    </row>
    <row r="2454" spans="6:17" ht="12.75">
      <c r="F2454" s="41"/>
      <c r="P2454" s="94"/>
      <c r="Q2454" s="94"/>
    </row>
    <row r="2455" spans="6:17" ht="12.75">
      <c r="F2455" s="41"/>
      <c r="P2455" s="94"/>
      <c r="Q2455" s="94"/>
    </row>
    <row r="2456" spans="6:17" ht="12.75">
      <c r="F2456" s="41"/>
      <c r="P2456" s="94"/>
      <c r="Q2456" s="94"/>
    </row>
    <row r="2457" spans="6:17" ht="12.75">
      <c r="F2457" s="41"/>
      <c r="P2457" s="94"/>
      <c r="Q2457" s="94"/>
    </row>
    <row r="2458" spans="6:17" ht="12.75">
      <c r="F2458" s="41"/>
      <c r="P2458" s="94"/>
      <c r="Q2458" s="94"/>
    </row>
    <row r="2459" spans="6:17" ht="12.75">
      <c r="F2459" s="41"/>
      <c r="P2459" s="94"/>
      <c r="Q2459" s="94"/>
    </row>
    <row r="2460" spans="6:17" ht="12.75">
      <c r="F2460" s="41"/>
      <c r="P2460" s="94"/>
      <c r="Q2460" s="94"/>
    </row>
    <row r="2461" spans="6:17" ht="12.75">
      <c r="F2461" s="41"/>
      <c r="P2461" s="94"/>
      <c r="Q2461" s="94"/>
    </row>
    <row r="2462" spans="6:17" ht="12.75">
      <c r="F2462" s="41"/>
      <c r="P2462" s="94"/>
      <c r="Q2462" s="94"/>
    </row>
    <row r="2463" spans="6:17" ht="12.75">
      <c r="F2463" s="41"/>
      <c r="P2463" s="94"/>
      <c r="Q2463" s="94"/>
    </row>
    <row r="2464" spans="6:17" ht="12.75">
      <c r="F2464" s="41"/>
      <c r="P2464" s="94"/>
      <c r="Q2464" s="94"/>
    </row>
    <row r="2465" spans="6:17" ht="12.75">
      <c r="F2465" s="41"/>
      <c r="P2465" s="94"/>
      <c r="Q2465" s="94"/>
    </row>
    <row r="2466" spans="6:17" ht="12.75">
      <c r="F2466" s="41"/>
      <c r="P2466" s="94"/>
      <c r="Q2466" s="94"/>
    </row>
    <row r="2467" spans="6:17" ht="12.75">
      <c r="F2467" s="41"/>
      <c r="P2467" s="94"/>
      <c r="Q2467" s="94"/>
    </row>
    <row r="2468" spans="6:17" ht="12.75">
      <c r="F2468" s="41"/>
      <c r="P2468" s="94"/>
      <c r="Q2468" s="94"/>
    </row>
    <row r="2469" spans="6:17" ht="12.75">
      <c r="F2469" s="41"/>
      <c r="P2469" s="94"/>
      <c r="Q2469" s="94"/>
    </row>
    <row r="2470" spans="6:17" ht="12.75">
      <c r="F2470" s="41"/>
      <c r="P2470" s="94"/>
      <c r="Q2470" s="94"/>
    </row>
    <row r="2471" spans="6:17" ht="12.75">
      <c r="F2471" s="41"/>
      <c r="P2471" s="94"/>
      <c r="Q2471" s="94"/>
    </row>
    <row r="2472" spans="6:17" ht="12.75">
      <c r="F2472" s="41"/>
      <c r="P2472" s="94"/>
      <c r="Q2472" s="94"/>
    </row>
    <row r="2473" spans="6:17" ht="12.75">
      <c r="F2473" s="41"/>
      <c r="P2473" s="94"/>
      <c r="Q2473" s="94"/>
    </row>
    <row r="2474" spans="6:17" ht="12.75">
      <c r="F2474" s="41"/>
      <c r="P2474" s="94"/>
      <c r="Q2474" s="94"/>
    </row>
    <row r="2475" spans="6:17" ht="12.75">
      <c r="F2475" s="41"/>
      <c r="P2475" s="94"/>
      <c r="Q2475" s="94"/>
    </row>
    <row r="2476" spans="6:17" ht="12.75">
      <c r="F2476" s="41"/>
      <c r="P2476" s="94"/>
      <c r="Q2476" s="94"/>
    </row>
    <row r="2477" spans="6:17" ht="12.75">
      <c r="F2477" s="41"/>
      <c r="P2477" s="94"/>
      <c r="Q2477" s="94"/>
    </row>
    <row r="2478" spans="6:17" ht="12.75">
      <c r="F2478" s="41"/>
      <c r="P2478" s="94"/>
      <c r="Q2478" s="94"/>
    </row>
    <row r="2479" spans="6:17" ht="12.75">
      <c r="F2479" s="41"/>
      <c r="P2479" s="94"/>
      <c r="Q2479" s="94"/>
    </row>
    <row r="2480" spans="6:17" ht="12.75">
      <c r="F2480" s="41"/>
      <c r="P2480" s="94"/>
      <c r="Q2480" s="94"/>
    </row>
    <row r="2481" spans="6:17" ht="12.75">
      <c r="F2481" s="41"/>
      <c r="P2481" s="94"/>
      <c r="Q2481" s="94"/>
    </row>
    <row r="2482" spans="6:17" ht="12.75">
      <c r="F2482" s="41"/>
      <c r="P2482" s="94"/>
      <c r="Q2482" s="94"/>
    </row>
    <row r="2483" spans="6:17" ht="12.75">
      <c r="F2483" s="41"/>
      <c r="P2483" s="94"/>
      <c r="Q2483" s="94"/>
    </row>
    <row r="2484" spans="6:17" ht="12.75">
      <c r="F2484" s="41"/>
      <c r="P2484" s="94"/>
      <c r="Q2484" s="94"/>
    </row>
    <row r="2485" spans="6:17" ht="12.75">
      <c r="F2485" s="41"/>
      <c r="P2485" s="94"/>
      <c r="Q2485" s="94"/>
    </row>
    <row r="2486" spans="6:17" ht="12.75">
      <c r="F2486" s="41"/>
      <c r="P2486" s="94"/>
      <c r="Q2486" s="94"/>
    </row>
    <row r="2487" spans="6:17" ht="12.75">
      <c r="F2487" s="41"/>
      <c r="P2487" s="94"/>
      <c r="Q2487" s="94"/>
    </row>
    <row r="2488" spans="6:17" ht="12.75">
      <c r="F2488" s="41"/>
      <c r="P2488" s="94"/>
      <c r="Q2488" s="94"/>
    </row>
    <row r="2489" spans="6:17" ht="12.75">
      <c r="F2489" s="41"/>
      <c r="P2489" s="94"/>
      <c r="Q2489" s="94"/>
    </row>
    <row r="2490" spans="6:17" ht="12.75">
      <c r="F2490" s="41"/>
      <c r="P2490" s="94"/>
      <c r="Q2490" s="94"/>
    </row>
    <row r="2491" spans="6:17" ht="12.75">
      <c r="F2491" s="41"/>
      <c r="P2491" s="94"/>
      <c r="Q2491" s="94"/>
    </row>
    <row r="2492" spans="6:17" ht="12.75">
      <c r="F2492" s="41"/>
      <c r="P2492" s="94"/>
      <c r="Q2492" s="94"/>
    </row>
    <row r="2493" spans="6:17" ht="12.75">
      <c r="F2493" s="41"/>
      <c r="P2493" s="94"/>
      <c r="Q2493" s="94"/>
    </row>
    <row r="2494" spans="6:17" ht="12.75">
      <c r="F2494" s="41"/>
      <c r="P2494" s="94"/>
      <c r="Q2494" s="94"/>
    </row>
    <row r="2495" spans="6:17" ht="12.75">
      <c r="F2495" s="41"/>
      <c r="P2495" s="94"/>
      <c r="Q2495" s="94"/>
    </row>
    <row r="2496" spans="6:17" ht="12.75">
      <c r="F2496" s="41"/>
      <c r="P2496" s="94"/>
      <c r="Q2496" s="94"/>
    </row>
    <row r="2497" spans="6:17" ht="12.75">
      <c r="F2497" s="41"/>
      <c r="P2497" s="94"/>
      <c r="Q2497" s="94"/>
    </row>
    <row r="2498" spans="6:17" ht="12.75">
      <c r="F2498" s="41"/>
      <c r="P2498" s="94"/>
      <c r="Q2498" s="94"/>
    </row>
    <row r="2499" spans="6:17" ht="12.75">
      <c r="F2499" s="41"/>
      <c r="P2499" s="94"/>
      <c r="Q2499" s="94"/>
    </row>
    <row r="2500" spans="6:17" ht="12.75">
      <c r="F2500" s="41"/>
      <c r="P2500" s="94"/>
      <c r="Q2500" s="94"/>
    </row>
    <row r="2501" spans="6:17" ht="12.75">
      <c r="F2501" s="41"/>
      <c r="P2501" s="94"/>
      <c r="Q2501" s="94"/>
    </row>
    <row r="2502" spans="6:17" ht="12.75">
      <c r="F2502" s="41"/>
      <c r="P2502" s="94"/>
      <c r="Q2502" s="94"/>
    </row>
    <row r="2503" spans="6:17" ht="12.75">
      <c r="F2503" s="41"/>
      <c r="P2503" s="94"/>
      <c r="Q2503" s="94"/>
    </row>
    <row r="2504" spans="6:17" ht="12.75">
      <c r="F2504" s="41"/>
      <c r="P2504" s="94"/>
      <c r="Q2504" s="94"/>
    </row>
    <row r="2505" spans="6:17" ht="12.75">
      <c r="F2505" s="41"/>
      <c r="P2505" s="94"/>
      <c r="Q2505" s="94"/>
    </row>
    <row r="2506" spans="6:17" ht="12.75">
      <c r="F2506" s="41"/>
      <c r="P2506" s="94"/>
      <c r="Q2506" s="94"/>
    </row>
    <row r="2507" spans="6:17" ht="12.75">
      <c r="F2507" s="41"/>
      <c r="P2507" s="94"/>
      <c r="Q2507" s="94"/>
    </row>
    <row r="2508" spans="6:17" ht="12.75">
      <c r="F2508" s="41"/>
      <c r="P2508" s="94"/>
      <c r="Q2508" s="94"/>
    </row>
    <row r="2509" spans="6:17" ht="12.75">
      <c r="F2509" s="41"/>
      <c r="P2509" s="94"/>
      <c r="Q2509" s="94"/>
    </row>
    <row r="2510" spans="6:17" ht="12.75">
      <c r="F2510" s="41"/>
      <c r="P2510" s="94"/>
      <c r="Q2510" s="94"/>
    </row>
    <row r="2511" spans="6:17" ht="12.75">
      <c r="F2511" s="41"/>
      <c r="P2511" s="94"/>
      <c r="Q2511" s="94"/>
    </row>
    <row r="2512" spans="6:17" ht="12.75">
      <c r="F2512" s="41"/>
      <c r="P2512" s="94"/>
      <c r="Q2512" s="94"/>
    </row>
    <row r="2513" spans="6:17" ht="12.75">
      <c r="F2513" s="41"/>
      <c r="P2513" s="94"/>
      <c r="Q2513" s="94"/>
    </row>
    <row r="2514" spans="6:17" ht="12.75">
      <c r="F2514" s="41"/>
      <c r="P2514" s="94"/>
      <c r="Q2514" s="94"/>
    </row>
    <row r="2515" spans="6:17" ht="12.75">
      <c r="F2515" s="41"/>
      <c r="P2515" s="94"/>
      <c r="Q2515" s="94"/>
    </row>
    <row r="2516" spans="6:17" ht="12.75">
      <c r="F2516" s="41"/>
      <c r="P2516" s="94"/>
      <c r="Q2516" s="94"/>
    </row>
    <row r="2517" spans="6:17" ht="12.75">
      <c r="F2517" s="41"/>
      <c r="P2517" s="94"/>
      <c r="Q2517" s="94"/>
    </row>
    <row r="2518" spans="6:17" ht="12.75">
      <c r="F2518" s="41"/>
      <c r="P2518" s="94"/>
      <c r="Q2518" s="94"/>
    </row>
    <row r="2519" spans="6:17" ht="12.75">
      <c r="F2519" s="41"/>
      <c r="P2519" s="94"/>
      <c r="Q2519" s="94"/>
    </row>
    <row r="2520" spans="6:17" ht="12.75">
      <c r="F2520" s="41"/>
      <c r="P2520" s="94"/>
      <c r="Q2520" s="94"/>
    </row>
    <row r="2521" spans="6:17" ht="12.75">
      <c r="F2521" s="41"/>
      <c r="P2521" s="94"/>
      <c r="Q2521" s="94"/>
    </row>
    <row r="2522" spans="6:17" ht="12.75">
      <c r="F2522" s="41"/>
      <c r="P2522" s="94"/>
      <c r="Q2522" s="94"/>
    </row>
    <row r="2523" spans="6:17" ht="12.75">
      <c r="F2523" s="41"/>
      <c r="P2523" s="94"/>
      <c r="Q2523" s="94"/>
    </row>
    <row r="2524" spans="6:17" ht="12.75">
      <c r="F2524" s="41"/>
      <c r="P2524" s="94"/>
      <c r="Q2524" s="94"/>
    </row>
    <row r="2525" spans="6:17" ht="12.75">
      <c r="F2525" s="41"/>
      <c r="P2525" s="94"/>
      <c r="Q2525" s="94"/>
    </row>
    <row r="2526" spans="6:17" ht="12.75">
      <c r="F2526" s="41"/>
      <c r="P2526" s="94"/>
      <c r="Q2526" s="94"/>
    </row>
    <row r="2527" spans="6:17" ht="12.75">
      <c r="F2527" s="41"/>
      <c r="P2527" s="94"/>
      <c r="Q2527" s="94"/>
    </row>
    <row r="2528" spans="6:17" ht="12.75">
      <c r="F2528" s="41"/>
      <c r="P2528" s="94"/>
      <c r="Q2528" s="94"/>
    </row>
    <row r="2529" spans="6:17" ht="12.75">
      <c r="F2529" s="41"/>
      <c r="P2529" s="94"/>
      <c r="Q2529" s="94"/>
    </row>
    <row r="2530" spans="6:17" ht="12.75">
      <c r="F2530" s="41"/>
      <c r="P2530" s="94"/>
      <c r="Q2530" s="94"/>
    </row>
    <row r="2531" spans="6:17" ht="12.75">
      <c r="F2531" s="41"/>
      <c r="P2531" s="94"/>
      <c r="Q2531" s="94"/>
    </row>
    <row r="2532" spans="6:17" ht="12.75">
      <c r="F2532" s="41"/>
      <c r="P2532" s="94"/>
      <c r="Q2532" s="94"/>
    </row>
    <row r="2533" spans="6:17" ht="12.75">
      <c r="F2533" s="41"/>
      <c r="P2533" s="94"/>
      <c r="Q2533" s="94"/>
    </row>
    <row r="2534" spans="6:17" ht="12.75">
      <c r="F2534" s="41"/>
      <c r="P2534" s="94"/>
      <c r="Q2534" s="94"/>
    </row>
    <row r="2535" spans="6:17" ht="12.75">
      <c r="F2535" s="41"/>
      <c r="P2535" s="94"/>
      <c r="Q2535" s="94"/>
    </row>
    <row r="2536" spans="6:17" ht="12.75">
      <c r="F2536" s="41"/>
      <c r="P2536" s="94"/>
      <c r="Q2536" s="94"/>
    </row>
    <row r="2537" spans="6:17" ht="12.75">
      <c r="F2537" s="41"/>
      <c r="P2537" s="94"/>
      <c r="Q2537" s="94"/>
    </row>
    <row r="2538" spans="6:17" ht="12.75">
      <c r="F2538" s="41"/>
      <c r="P2538" s="94"/>
      <c r="Q2538" s="94"/>
    </row>
    <row r="2539" spans="6:17" ht="12.75">
      <c r="F2539" s="41"/>
      <c r="P2539" s="94"/>
      <c r="Q2539" s="94"/>
    </row>
    <row r="2540" spans="6:17" ht="12.75">
      <c r="F2540" s="41"/>
      <c r="P2540" s="94"/>
      <c r="Q2540" s="94"/>
    </row>
    <row r="2541" spans="6:17" ht="12.75">
      <c r="F2541" s="41"/>
      <c r="P2541" s="94"/>
      <c r="Q2541" s="94"/>
    </row>
    <row r="2542" spans="6:17" ht="12.75">
      <c r="F2542" s="41"/>
      <c r="P2542" s="94"/>
      <c r="Q2542" s="94"/>
    </row>
    <row r="2543" spans="6:17" ht="12.75">
      <c r="F2543" s="41"/>
      <c r="P2543" s="94"/>
      <c r="Q2543" s="94"/>
    </row>
    <row r="2544" spans="6:17" ht="12.75">
      <c r="F2544" s="41"/>
      <c r="P2544" s="94"/>
      <c r="Q2544" s="94"/>
    </row>
    <row r="2545" spans="6:17" ht="12.75">
      <c r="F2545" s="41"/>
      <c r="P2545" s="94"/>
      <c r="Q2545" s="94"/>
    </row>
    <row r="2546" spans="6:17" ht="12.75">
      <c r="F2546" s="41"/>
      <c r="P2546" s="94"/>
      <c r="Q2546" s="94"/>
    </row>
    <row r="2547" spans="6:17" ht="12.75">
      <c r="F2547" s="41"/>
      <c r="P2547" s="94"/>
      <c r="Q2547" s="94"/>
    </row>
    <row r="2548" spans="6:17" ht="12.75">
      <c r="F2548" s="41"/>
      <c r="P2548" s="94"/>
      <c r="Q2548" s="94"/>
    </row>
    <row r="2549" spans="6:17" ht="12.75">
      <c r="F2549" s="41"/>
      <c r="P2549" s="94"/>
      <c r="Q2549" s="94"/>
    </row>
    <row r="2550" spans="6:17" ht="12.75">
      <c r="F2550" s="41"/>
      <c r="P2550" s="94"/>
      <c r="Q2550" s="94"/>
    </row>
    <row r="2551" spans="6:17" ht="12.75">
      <c r="F2551" s="41"/>
      <c r="P2551" s="94"/>
      <c r="Q2551" s="94"/>
    </row>
    <row r="2552" spans="6:17" ht="12.75">
      <c r="F2552" s="41"/>
      <c r="P2552" s="94"/>
      <c r="Q2552" s="94"/>
    </row>
    <row r="2553" spans="6:17" ht="12.75">
      <c r="F2553" s="41"/>
      <c r="P2553" s="94"/>
      <c r="Q2553" s="94"/>
    </row>
    <row r="2554" spans="6:17" ht="12.75">
      <c r="F2554" s="41"/>
      <c r="P2554" s="94"/>
      <c r="Q2554" s="94"/>
    </row>
    <row r="2555" spans="6:17" ht="12.75">
      <c r="F2555" s="41"/>
      <c r="P2555" s="94"/>
      <c r="Q2555" s="94"/>
    </row>
    <row r="2556" spans="6:17" ht="12.75">
      <c r="F2556" s="41"/>
      <c r="P2556" s="94"/>
      <c r="Q2556" s="94"/>
    </row>
    <row r="2557" spans="6:17" ht="12.75">
      <c r="F2557" s="41"/>
      <c r="P2557" s="94"/>
      <c r="Q2557" s="94"/>
    </row>
    <row r="2558" spans="6:17" ht="12.75">
      <c r="F2558" s="41"/>
      <c r="P2558" s="94"/>
      <c r="Q2558" s="94"/>
    </row>
    <row r="2559" spans="6:17" ht="12.75">
      <c r="F2559" s="41"/>
      <c r="P2559" s="94"/>
      <c r="Q2559" s="94"/>
    </row>
    <row r="2560" spans="6:17" ht="12.75">
      <c r="F2560" s="41"/>
      <c r="P2560" s="94"/>
      <c r="Q2560" s="94"/>
    </row>
    <row r="2561" spans="6:17" ht="12.75">
      <c r="F2561" s="41"/>
      <c r="P2561" s="94"/>
      <c r="Q2561" s="94"/>
    </row>
    <row r="2562" spans="6:17" ht="12.75">
      <c r="F2562" s="41"/>
      <c r="P2562" s="94"/>
      <c r="Q2562" s="94"/>
    </row>
    <row r="2563" spans="6:17" ht="12.75">
      <c r="F2563" s="41"/>
      <c r="P2563" s="94"/>
      <c r="Q2563" s="94"/>
    </row>
    <row r="2564" spans="6:17" ht="12.75">
      <c r="F2564" s="41"/>
      <c r="P2564" s="94"/>
      <c r="Q2564" s="94"/>
    </row>
    <row r="2565" spans="6:17" ht="12.75">
      <c r="F2565" s="41"/>
      <c r="P2565" s="94"/>
      <c r="Q2565" s="94"/>
    </row>
    <row r="2566" spans="6:17" ht="12.75">
      <c r="F2566" s="41"/>
      <c r="P2566" s="94"/>
      <c r="Q2566" s="94"/>
    </row>
    <row r="2567" spans="6:17" ht="12.75">
      <c r="F2567" s="41"/>
      <c r="P2567" s="94"/>
      <c r="Q2567" s="94"/>
    </row>
    <row r="2568" spans="6:17" ht="12.75">
      <c r="F2568" s="41"/>
      <c r="P2568" s="94"/>
      <c r="Q2568" s="94"/>
    </row>
    <row r="2569" spans="6:17" ht="12.75">
      <c r="F2569" s="41"/>
      <c r="P2569" s="94"/>
      <c r="Q2569" s="94"/>
    </row>
    <row r="2570" spans="6:17" ht="12.75">
      <c r="F2570" s="41"/>
      <c r="P2570" s="94"/>
      <c r="Q2570" s="94"/>
    </row>
    <row r="2571" spans="6:17" ht="12.75">
      <c r="F2571" s="41"/>
      <c r="P2571" s="94"/>
      <c r="Q2571" s="94"/>
    </row>
    <row r="2572" spans="6:17" ht="12.75">
      <c r="F2572" s="41"/>
      <c r="P2572" s="94"/>
      <c r="Q2572" s="94"/>
    </row>
    <row r="2573" spans="6:17" ht="12.75">
      <c r="F2573" s="41"/>
      <c r="P2573" s="94"/>
      <c r="Q2573" s="94"/>
    </row>
    <row r="2574" spans="6:17" ht="12.75">
      <c r="F2574" s="41"/>
      <c r="P2574" s="94"/>
      <c r="Q2574" s="94"/>
    </row>
    <row r="2575" spans="6:17" ht="12.75">
      <c r="F2575" s="41"/>
      <c r="P2575" s="94"/>
      <c r="Q2575" s="94"/>
    </row>
    <row r="2576" spans="6:17" ht="12.75">
      <c r="F2576" s="41"/>
      <c r="P2576" s="94"/>
      <c r="Q2576" s="94"/>
    </row>
    <row r="2577" spans="6:17" ht="12.75">
      <c r="F2577" s="41"/>
      <c r="P2577" s="94"/>
      <c r="Q2577" s="94"/>
    </row>
    <row r="2578" spans="6:17" ht="12.75">
      <c r="F2578" s="41"/>
      <c r="P2578" s="94"/>
      <c r="Q2578" s="94"/>
    </row>
    <row r="2579" spans="6:17" ht="12.75">
      <c r="F2579" s="41"/>
      <c r="P2579" s="94"/>
      <c r="Q2579" s="94"/>
    </row>
    <row r="2580" spans="6:17" ht="12.75">
      <c r="F2580" s="41"/>
      <c r="P2580" s="94"/>
      <c r="Q2580" s="94"/>
    </row>
    <row r="2581" spans="6:17" ht="12.75">
      <c r="F2581" s="41"/>
      <c r="P2581" s="94"/>
      <c r="Q2581" s="94"/>
    </row>
    <row r="2582" spans="6:17" ht="12.75">
      <c r="F2582" s="41"/>
      <c r="P2582" s="94"/>
      <c r="Q2582" s="94"/>
    </row>
    <row r="2583" spans="6:17" ht="12.75">
      <c r="F2583" s="41"/>
      <c r="P2583" s="94"/>
      <c r="Q2583" s="94"/>
    </row>
    <row r="2584" spans="6:17" ht="12.75">
      <c r="F2584" s="41"/>
      <c r="P2584" s="94"/>
      <c r="Q2584" s="94"/>
    </row>
    <row r="2585" spans="6:17" ht="12.75">
      <c r="F2585" s="41"/>
      <c r="P2585" s="94"/>
      <c r="Q2585" s="94"/>
    </row>
    <row r="2586" spans="6:17" ht="12.75">
      <c r="F2586" s="41"/>
      <c r="P2586" s="94"/>
      <c r="Q2586" s="94"/>
    </row>
    <row r="2587" spans="6:17" ht="12.75">
      <c r="F2587" s="41"/>
      <c r="P2587" s="94"/>
      <c r="Q2587" s="94"/>
    </row>
    <row r="2588" spans="6:17" ht="12.75">
      <c r="F2588" s="41"/>
      <c r="P2588" s="94"/>
      <c r="Q2588" s="94"/>
    </row>
    <row r="2589" spans="6:17" ht="12.75">
      <c r="F2589" s="41"/>
      <c r="P2589" s="94"/>
      <c r="Q2589" s="94"/>
    </row>
    <row r="2590" spans="6:17" ht="12.75">
      <c r="F2590" s="41"/>
      <c r="P2590" s="94"/>
      <c r="Q2590" s="94"/>
    </row>
    <row r="2591" spans="6:17" ht="12.75">
      <c r="F2591" s="41"/>
      <c r="P2591" s="94"/>
      <c r="Q2591" s="94"/>
    </row>
    <row r="2592" spans="6:17" ht="12.75">
      <c r="F2592" s="41"/>
      <c r="P2592" s="94"/>
      <c r="Q2592" s="94"/>
    </row>
    <row r="2593" spans="6:17" ht="12.75">
      <c r="F2593" s="41"/>
      <c r="P2593" s="94"/>
      <c r="Q2593" s="94"/>
    </row>
    <row r="2594" spans="6:17" ht="12.75">
      <c r="F2594" s="41"/>
      <c r="P2594" s="94"/>
      <c r="Q2594" s="94"/>
    </row>
    <row r="2595" spans="6:17" ht="12.75">
      <c r="F2595" s="41"/>
      <c r="P2595" s="94"/>
      <c r="Q2595" s="94"/>
    </row>
    <row r="2596" spans="6:17" ht="12.75">
      <c r="F2596" s="41"/>
      <c r="P2596" s="94"/>
      <c r="Q2596" s="94"/>
    </row>
    <row r="2597" spans="6:17" ht="12.75">
      <c r="F2597" s="41"/>
      <c r="P2597" s="94"/>
      <c r="Q2597" s="94"/>
    </row>
    <row r="2598" spans="6:17" ht="12.75">
      <c r="F2598" s="41"/>
      <c r="P2598" s="94"/>
      <c r="Q2598" s="94"/>
    </row>
    <row r="2599" spans="6:17" ht="12.75">
      <c r="F2599" s="41"/>
      <c r="P2599" s="94"/>
      <c r="Q2599" s="94"/>
    </row>
    <row r="2600" spans="6:17" ht="12.75">
      <c r="F2600" s="41"/>
      <c r="P2600" s="94"/>
      <c r="Q2600" s="94"/>
    </row>
    <row r="2601" spans="6:17" ht="12.75">
      <c r="F2601" s="41"/>
      <c r="P2601" s="94"/>
      <c r="Q2601" s="94"/>
    </row>
    <row r="2602" spans="6:17" ht="12.75">
      <c r="F2602" s="41"/>
      <c r="P2602" s="94"/>
      <c r="Q2602" s="94"/>
    </row>
    <row r="2603" spans="6:17" ht="12.75">
      <c r="F2603" s="41"/>
      <c r="P2603" s="94"/>
      <c r="Q2603" s="94"/>
    </row>
    <row r="2604" spans="6:17" ht="12.75">
      <c r="F2604" s="41"/>
      <c r="P2604" s="94"/>
      <c r="Q2604" s="94"/>
    </row>
    <row r="2605" spans="6:17" ht="12.75">
      <c r="F2605" s="41"/>
      <c r="P2605" s="94"/>
      <c r="Q2605" s="94"/>
    </row>
    <row r="2606" spans="6:17" ht="12.75">
      <c r="F2606" s="41"/>
      <c r="P2606" s="94"/>
      <c r="Q2606" s="94"/>
    </row>
    <row r="2607" spans="6:17" ht="12.75">
      <c r="F2607" s="41"/>
      <c r="P2607" s="94"/>
      <c r="Q2607" s="94"/>
    </row>
    <row r="2608" spans="6:17" ht="12.75">
      <c r="F2608" s="41"/>
      <c r="P2608" s="94"/>
      <c r="Q2608" s="94"/>
    </row>
    <row r="2609" spans="6:17" ht="12.75">
      <c r="F2609" s="41"/>
      <c r="P2609" s="94"/>
      <c r="Q2609" s="94"/>
    </row>
    <row r="2610" spans="6:17" ht="12.75">
      <c r="F2610" s="41"/>
      <c r="P2610" s="94"/>
      <c r="Q2610" s="94"/>
    </row>
    <row r="2611" spans="6:17" ht="12.75">
      <c r="F2611" s="41"/>
      <c r="P2611" s="94"/>
      <c r="Q2611" s="94"/>
    </row>
    <row r="2612" spans="6:17" ht="12.75">
      <c r="F2612" s="41"/>
      <c r="P2612" s="94"/>
      <c r="Q2612" s="94"/>
    </row>
    <row r="2613" spans="6:17" ht="12.75">
      <c r="F2613" s="41"/>
      <c r="P2613" s="94"/>
      <c r="Q2613" s="94"/>
    </row>
    <row r="2614" spans="6:17" ht="12.75">
      <c r="F2614" s="41"/>
      <c r="P2614" s="94"/>
      <c r="Q2614" s="94"/>
    </row>
    <row r="2615" spans="6:17" ht="12.75">
      <c r="F2615" s="41"/>
      <c r="P2615" s="94"/>
      <c r="Q2615" s="94"/>
    </row>
    <row r="2616" spans="6:17" ht="12.75">
      <c r="F2616" s="41"/>
      <c r="P2616" s="94"/>
      <c r="Q2616" s="94"/>
    </row>
    <row r="2617" spans="6:17" ht="12.75">
      <c r="F2617" s="41"/>
      <c r="P2617" s="94"/>
      <c r="Q2617" s="94"/>
    </row>
    <row r="2618" spans="6:17" ht="12.75">
      <c r="F2618" s="41"/>
      <c r="P2618" s="94"/>
      <c r="Q2618" s="94"/>
    </row>
    <row r="2619" spans="6:17" ht="12.75">
      <c r="F2619" s="41"/>
      <c r="P2619" s="94"/>
      <c r="Q2619" s="94"/>
    </row>
    <row r="2620" spans="6:17" ht="12.75">
      <c r="F2620" s="41"/>
      <c r="P2620" s="94"/>
      <c r="Q2620" s="94"/>
    </row>
    <row r="2621" spans="6:17" ht="12.75">
      <c r="F2621" s="41"/>
      <c r="P2621" s="94"/>
      <c r="Q2621" s="94"/>
    </row>
    <row r="2622" spans="6:17" ht="12.75">
      <c r="F2622" s="41"/>
      <c r="P2622" s="94"/>
      <c r="Q2622" s="94"/>
    </row>
    <row r="2623" spans="6:17" ht="12.75">
      <c r="F2623" s="41"/>
      <c r="P2623" s="94"/>
      <c r="Q2623" s="94"/>
    </row>
    <row r="2624" spans="6:17" ht="12.75">
      <c r="F2624" s="41"/>
      <c r="P2624" s="94"/>
      <c r="Q2624" s="94"/>
    </row>
    <row r="2625" spans="6:17" ht="12.75">
      <c r="F2625" s="41"/>
      <c r="P2625" s="94"/>
      <c r="Q2625" s="94"/>
    </row>
    <row r="2626" spans="6:17" ht="12.75">
      <c r="F2626" s="41"/>
      <c r="P2626" s="94"/>
      <c r="Q2626" s="94"/>
    </row>
    <row r="2627" spans="6:17" ht="12.75">
      <c r="F2627" s="41"/>
      <c r="P2627" s="94"/>
      <c r="Q2627" s="94"/>
    </row>
    <row r="2628" spans="6:17" ht="12.75">
      <c r="F2628" s="41"/>
      <c r="P2628" s="94"/>
      <c r="Q2628" s="94"/>
    </row>
    <row r="2629" spans="6:17" ht="12.75">
      <c r="F2629" s="41"/>
      <c r="P2629" s="94"/>
      <c r="Q2629" s="94"/>
    </row>
    <row r="2630" spans="6:17" ht="12.75">
      <c r="F2630" s="41"/>
      <c r="P2630" s="94"/>
      <c r="Q2630" s="94"/>
    </row>
    <row r="2631" spans="6:17" ht="12.75">
      <c r="F2631" s="41"/>
      <c r="P2631" s="94"/>
      <c r="Q2631" s="94"/>
    </row>
    <row r="2632" spans="6:17" ht="12.75">
      <c r="F2632" s="41"/>
      <c r="P2632" s="94"/>
      <c r="Q2632" s="94"/>
    </row>
    <row r="2633" spans="6:17" ht="12.75">
      <c r="F2633" s="41"/>
      <c r="P2633" s="94"/>
      <c r="Q2633" s="94"/>
    </row>
    <row r="2634" spans="6:17" ht="12.75">
      <c r="F2634" s="41"/>
      <c r="P2634" s="94"/>
      <c r="Q2634" s="94"/>
    </row>
    <row r="2635" spans="6:17" ht="12.75">
      <c r="F2635" s="41"/>
      <c r="P2635" s="94"/>
      <c r="Q2635" s="94"/>
    </row>
    <row r="2636" spans="6:17" ht="12.75">
      <c r="F2636" s="41"/>
      <c r="P2636" s="94"/>
      <c r="Q2636" s="94"/>
    </row>
    <row r="2637" spans="6:17" ht="12.75">
      <c r="F2637" s="41"/>
      <c r="P2637" s="94"/>
      <c r="Q2637" s="94"/>
    </row>
    <row r="2638" spans="6:17" ht="12.75">
      <c r="F2638" s="41"/>
      <c r="P2638" s="94"/>
      <c r="Q2638" s="94"/>
    </row>
    <row r="2639" spans="6:17" ht="12.75">
      <c r="F2639" s="41"/>
      <c r="P2639" s="94"/>
      <c r="Q2639" s="94"/>
    </row>
    <row r="2640" spans="6:17" ht="12.75">
      <c r="F2640" s="41"/>
      <c r="P2640" s="94"/>
      <c r="Q2640" s="94"/>
    </row>
    <row r="2641" spans="6:17" ht="12.75">
      <c r="F2641" s="41"/>
      <c r="P2641" s="94"/>
      <c r="Q2641" s="94"/>
    </row>
    <row r="2642" spans="6:17" ht="12.75">
      <c r="F2642" s="41"/>
      <c r="P2642" s="94"/>
      <c r="Q2642" s="94"/>
    </row>
    <row r="2643" spans="6:17" ht="12.75">
      <c r="F2643" s="41"/>
      <c r="P2643" s="94"/>
      <c r="Q2643" s="94"/>
    </row>
    <row r="2644" spans="6:17" ht="12.75">
      <c r="F2644" s="41"/>
      <c r="P2644" s="94"/>
      <c r="Q2644" s="94"/>
    </row>
    <row r="2645" spans="6:17" ht="12.75">
      <c r="F2645" s="41"/>
      <c r="P2645" s="94"/>
      <c r="Q2645" s="94"/>
    </row>
    <row r="2646" spans="6:17" ht="12.75">
      <c r="F2646" s="41"/>
      <c r="P2646" s="94"/>
      <c r="Q2646" s="94"/>
    </row>
    <row r="2647" spans="6:17" ht="12.75">
      <c r="F2647" s="41"/>
      <c r="P2647" s="94"/>
      <c r="Q2647" s="94"/>
    </row>
    <row r="2648" spans="6:17" ht="12.75">
      <c r="F2648" s="41"/>
      <c r="P2648" s="94"/>
      <c r="Q2648" s="94"/>
    </row>
    <row r="2649" spans="6:17" ht="12.75">
      <c r="F2649" s="41"/>
      <c r="P2649" s="94"/>
      <c r="Q2649" s="94"/>
    </row>
    <row r="2650" spans="6:17" ht="12.75">
      <c r="F2650" s="41"/>
      <c r="P2650" s="94"/>
      <c r="Q2650" s="94"/>
    </row>
    <row r="2651" spans="6:17" ht="12.75">
      <c r="F2651" s="41"/>
      <c r="P2651" s="94"/>
      <c r="Q2651" s="94"/>
    </row>
    <row r="2652" spans="6:17" ht="12.75">
      <c r="F2652" s="41"/>
      <c r="P2652" s="94"/>
      <c r="Q2652" s="94"/>
    </row>
    <row r="2653" spans="6:17" ht="12.75">
      <c r="F2653" s="41"/>
      <c r="P2653" s="94"/>
      <c r="Q2653" s="94"/>
    </row>
    <row r="2654" spans="6:17" ht="12.75">
      <c r="F2654" s="41"/>
      <c r="P2654" s="94"/>
      <c r="Q2654" s="94"/>
    </row>
    <row r="2655" spans="6:17" ht="12.75">
      <c r="F2655" s="41"/>
      <c r="P2655" s="94"/>
      <c r="Q2655" s="94"/>
    </row>
    <row r="2656" spans="6:17" ht="12.75">
      <c r="F2656" s="41"/>
      <c r="P2656" s="94"/>
      <c r="Q2656" s="94"/>
    </row>
    <row r="2657" spans="6:17" ht="12.75">
      <c r="F2657" s="41"/>
      <c r="P2657" s="94"/>
      <c r="Q2657" s="94"/>
    </row>
    <row r="2658" spans="6:17" ht="12.75">
      <c r="F2658" s="41"/>
      <c r="P2658" s="94"/>
      <c r="Q2658" s="94"/>
    </row>
    <row r="2659" spans="6:17" ht="12.75">
      <c r="F2659" s="41"/>
      <c r="P2659" s="94"/>
      <c r="Q2659" s="94"/>
    </row>
    <row r="2660" spans="6:17" ht="12.75">
      <c r="F2660" s="41"/>
      <c r="P2660" s="94"/>
      <c r="Q2660" s="94"/>
    </row>
    <row r="2661" spans="6:17" ht="12.75">
      <c r="F2661" s="41"/>
      <c r="P2661" s="94"/>
      <c r="Q2661" s="94"/>
    </row>
    <row r="2662" spans="6:17" ht="12.75">
      <c r="F2662" s="41"/>
      <c r="P2662" s="94"/>
      <c r="Q2662" s="94"/>
    </row>
    <row r="2663" spans="6:17" ht="12.75">
      <c r="F2663" s="41"/>
      <c r="P2663" s="94"/>
      <c r="Q2663" s="94"/>
    </row>
    <row r="2664" spans="6:17" ht="12.75">
      <c r="F2664" s="41"/>
      <c r="P2664" s="94"/>
      <c r="Q2664" s="94"/>
    </row>
    <row r="2665" spans="6:17" ht="12.75">
      <c r="F2665" s="41"/>
      <c r="P2665" s="94"/>
      <c r="Q2665" s="94"/>
    </row>
    <row r="2666" spans="6:17" ht="12.75">
      <c r="F2666" s="41"/>
      <c r="P2666" s="94"/>
      <c r="Q2666" s="94"/>
    </row>
    <row r="2667" spans="6:17" ht="12.75">
      <c r="F2667" s="41"/>
      <c r="P2667" s="94"/>
      <c r="Q2667" s="94"/>
    </row>
    <row r="2668" spans="6:17" ht="12.75">
      <c r="F2668" s="41"/>
      <c r="P2668" s="94"/>
      <c r="Q2668" s="94"/>
    </row>
    <row r="2669" spans="6:17" ht="12.75">
      <c r="F2669" s="41"/>
      <c r="P2669" s="94"/>
      <c r="Q2669" s="94"/>
    </row>
    <row r="2670" spans="6:17" ht="12.75">
      <c r="F2670" s="41"/>
      <c r="P2670" s="94"/>
      <c r="Q2670" s="94"/>
    </row>
    <row r="2671" spans="6:17" ht="12.75">
      <c r="F2671" s="41"/>
      <c r="P2671" s="94"/>
      <c r="Q2671" s="94"/>
    </row>
    <row r="2672" spans="6:17" ht="12.75">
      <c r="F2672" s="41"/>
      <c r="P2672" s="94"/>
      <c r="Q2672" s="94"/>
    </row>
    <row r="2673" spans="6:17" ht="12.75">
      <c r="F2673" s="41"/>
      <c r="P2673" s="94"/>
      <c r="Q2673" s="94"/>
    </row>
    <row r="2674" spans="6:17" ht="12.75">
      <c r="F2674" s="41"/>
      <c r="P2674" s="94"/>
      <c r="Q2674" s="94"/>
    </row>
    <row r="2675" spans="6:17" ht="12.75">
      <c r="F2675" s="41"/>
      <c r="P2675" s="94"/>
      <c r="Q2675" s="94"/>
    </row>
    <row r="2676" spans="6:17" ht="12.75">
      <c r="F2676" s="41"/>
      <c r="P2676" s="94"/>
      <c r="Q2676" s="94"/>
    </row>
    <row r="2677" spans="6:17" ht="12.75">
      <c r="F2677" s="41"/>
      <c r="P2677" s="94"/>
      <c r="Q2677" s="94"/>
    </row>
    <row r="2678" spans="6:17" ht="12.75">
      <c r="F2678" s="41"/>
      <c r="P2678" s="94"/>
      <c r="Q2678" s="94"/>
    </row>
    <row r="2679" spans="6:17" ht="12.75">
      <c r="F2679" s="41"/>
      <c r="P2679" s="94"/>
      <c r="Q2679" s="94"/>
    </row>
    <row r="2680" spans="6:17" ht="12.75">
      <c r="F2680" s="41"/>
      <c r="P2680" s="94"/>
      <c r="Q2680" s="94"/>
    </row>
    <row r="2681" spans="6:17" ht="12.75">
      <c r="F2681" s="41"/>
      <c r="P2681" s="94"/>
      <c r="Q2681" s="94"/>
    </row>
    <row r="2682" spans="6:17" ht="12.75">
      <c r="F2682" s="41"/>
      <c r="P2682" s="94"/>
      <c r="Q2682" s="94"/>
    </row>
    <row r="2683" spans="6:17" ht="12.75">
      <c r="F2683" s="41"/>
      <c r="P2683" s="94"/>
      <c r="Q2683" s="94"/>
    </row>
    <row r="2684" spans="6:17" ht="12.75">
      <c r="F2684" s="41"/>
      <c r="P2684" s="94"/>
      <c r="Q2684" s="94"/>
    </row>
    <row r="2685" spans="6:17" ht="12.75">
      <c r="F2685" s="41"/>
      <c r="P2685" s="94"/>
      <c r="Q2685" s="94"/>
    </row>
    <row r="2686" spans="6:17" ht="12.75">
      <c r="F2686" s="41"/>
      <c r="P2686" s="94"/>
      <c r="Q2686" s="94"/>
    </row>
    <row r="2687" spans="6:17" ht="12.75">
      <c r="F2687" s="41"/>
      <c r="P2687" s="94"/>
      <c r="Q2687" s="94"/>
    </row>
    <row r="2688" spans="6:17" ht="12.75">
      <c r="F2688" s="41"/>
      <c r="P2688" s="94"/>
      <c r="Q2688" s="94"/>
    </row>
    <row r="2689" spans="6:17" ht="12.75">
      <c r="F2689" s="41"/>
      <c r="P2689" s="94"/>
      <c r="Q2689" s="94"/>
    </row>
    <row r="2690" spans="6:17" ht="12.75">
      <c r="F2690" s="41"/>
      <c r="P2690" s="94"/>
      <c r="Q2690" s="94"/>
    </row>
    <row r="2691" spans="6:17" ht="12.75">
      <c r="F2691" s="41"/>
      <c r="P2691" s="94"/>
      <c r="Q2691" s="94"/>
    </row>
    <row r="2692" spans="6:17" ht="12.75">
      <c r="F2692" s="41"/>
      <c r="P2692" s="94"/>
      <c r="Q2692" s="94"/>
    </row>
    <row r="2693" spans="6:17" ht="12.75">
      <c r="F2693" s="41"/>
      <c r="P2693" s="94"/>
      <c r="Q2693" s="94"/>
    </row>
    <row r="2694" spans="6:17" ht="12.75">
      <c r="F2694" s="41"/>
      <c r="P2694" s="94"/>
      <c r="Q2694" s="94"/>
    </row>
    <row r="2695" spans="6:17" ht="12.75">
      <c r="F2695" s="41"/>
      <c r="P2695" s="94"/>
      <c r="Q2695" s="94"/>
    </row>
    <row r="2696" spans="6:17" ht="12.75">
      <c r="F2696" s="41"/>
      <c r="P2696" s="94"/>
      <c r="Q2696" s="94"/>
    </row>
    <row r="2697" spans="6:17" ht="12.75">
      <c r="F2697" s="41"/>
      <c r="P2697" s="94"/>
      <c r="Q2697" s="94"/>
    </row>
    <row r="2698" spans="6:17" ht="12.75">
      <c r="F2698" s="41"/>
      <c r="P2698" s="94"/>
      <c r="Q2698" s="94"/>
    </row>
    <row r="2699" spans="6:17" ht="12.75">
      <c r="F2699" s="41"/>
      <c r="P2699" s="94"/>
      <c r="Q2699" s="94"/>
    </row>
    <row r="2700" spans="6:17" ht="12.75">
      <c r="F2700" s="41"/>
      <c r="P2700" s="94"/>
      <c r="Q2700" s="94"/>
    </row>
    <row r="2701" spans="6:17" ht="12.75">
      <c r="F2701" s="41"/>
      <c r="P2701" s="94"/>
      <c r="Q2701" s="94"/>
    </row>
    <row r="2702" spans="6:17" ht="12.75">
      <c r="F2702" s="41"/>
      <c r="P2702" s="94"/>
      <c r="Q2702" s="94"/>
    </row>
    <row r="2703" spans="6:17" ht="12.75">
      <c r="F2703" s="41"/>
      <c r="P2703" s="94"/>
      <c r="Q2703" s="94"/>
    </row>
    <row r="2704" spans="6:17" ht="12.75">
      <c r="F2704" s="41"/>
      <c r="P2704" s="94"/>
      <c r="Q2704" s="94"/>
    </row>
    <row r="2705" spans="6:17" ht="12.75">
      <c r="F2705" s="41"/>
      <c r="P2705" s="94"/>
      <c r="Q2705" s="94"/>
    </row>
    <row r="2706" spans="6:17" ht="12.75">
      <c r="F2706" s="41"/>
      <c r="P2706" s="94"/>
      <c r="Q2706" s="94"/>
    </row>
    <row r="2707" spans="6:17" ht="12.75">
      <c r="F2707" s="41"/>
      <c r="P2707" s="94"/>
      <c r="Q2707" s="94"/>
    </row>
    <row r="2708" spans="6:17" ht="12.75">
      <c r="F2708" s="41"/>
      <c r="P2708" s="94"/>
      <c r="Q2708" s="94"/>
    </row>
    <row r="2709" spans="6:17" ht="12.75">
      <c r="F2709" s="41"/>
      <c r="P2709" s="94"/>
      <c r="Q2709" s="94"/>
    </row>
    <row r="2710" spans="6:17" ht="12.75">
      <c r="F2710" s="41"/>
      <c r="P2710" s="94"/>
      <c r="Q2710" s="94"/>
    </row>
    <row r="2711" spans="6:17" ht="12.75">
      <c r="F2711" s="41"/>
      <c r="P2711" s="94"/>
      <c r="Q2711" s="94"/>
    </row>
    <row r="2712" spans="6:17" ht="12.75">
      <c r="F2712" s="41"/>
      <c r="P2712" s="94"/>
      <c r="Q2712" s="94"/>
    </row>
    <row r="2713" spans="6:17" ht="12.75">
      <c r="F2713" s="41"/>
      <c r="P2713" s="94"/>
      <c r="Q2713" s="94"/>
    </row>
    <row r="2714" spans="6:17" ht="12.75">
      <c r="F2714" s="41"/>
      <c r="P2714" s="94"/>
      <c r="Q2714" s="94"/>
    </row>
    <row r="2715" spans="6:17" ht="12.75">
      <c r="F2715" s="41"/>
      <c r="P2715" s="94"/>
      <c r="Q2715" s="94"/>
    </row>
    <row r="2716" spans="6:17" ht="12.75">
      <c r="F2716" s="41"/>
      <c r="P2716" s="94"/>
      <c r="Q2716" s="94"/>
    </row>
    <row r="2717" spans="6:17" ht="12.75">
      <c r="F2717" s="41"/>
      <c r="P2717" s="94"/>
      <c r="Q2717" s="94"/>
    </row>
    <row r="2718" spans="6:17" ht="12.75">
      <c r="F2718" s="41"/>
      <c r="P2718" s="94"/>
      <c r="Q2718" s="94"/>
    </row>
    <row r="2719" spans="6:17" ht="12.75">
      <c r="F2719" s="41"/>
      <c r="P2719" s="94"/>
      <c r="Q2719" s="94"/>
    </row>
    <row r="2720" spans="6:17" ht="12.75">
      <c r="F2720" s="41"/>
      <c r="P2720" s="94"/>
      <c r="Q2720" s="94"/>
    </row>
    <row r="2721" spans="6:17" ht="12.75">
      <c r="F2721" s="41"/>
      <c r="P2721" s="94"/>
      <c r="Q2721" s="94"/>
    </row>
    <row r="2722" spans="6:17" ht="12.75">
      <c r="F2722" s="41"/>
      <c r="P2722" s="94"/>
      <c r="Q2722" s="94"/>
    </row>
    <row r="2723" spans="6:17" ht="12.75">
      <c r="F2723" s="41"/>
      <c r="P2723" s="94"/>
      <c r="Q2723" s="94"/>
    </row>
    <row r="2724" spans="6:17" ht="12.75">
      <c r="F2724" s="41"/>
      <c r="P2724" s="94"/>
      <c r="Q2724" s="94"/>
    </row>
    <row r="2725" spans="6:17" ht="12.75">
      <c r="F2725" s="41"/>
      <c r="P2725" s="94"/>
      <c r="Q2725" s="94"/>
    </row>
    <row r="2726" spans="6:17" ht="12.75">
      <c r="F2726" s="41"/>
      <c r="P2726" s="94"/>
      <c r="Q2726" s="94"/>
    </row>
    <row r="2727" spans="6:17" ht="12.75">
      <c r="F2727" s="41"/>
      <c r="P2727" s="94"/>
      <c r="Q2727" s="94"/>
    </row>
    <row r="2728" spans="6:17" ht="12.75">
      <c r="F2728" s="41"/>
      <c r="P2728" s="94"/>
      <c r="Q2728" s="94"/>
    </row>
    <row r="2729" spans="6:17" ht="12.75">
      <c r="F2729" s="41"/>
      <c r="P2729" s="94"/>
      <c r="Q2729" s="94"/>
    </row>
    <row r="2730" spans="6:17" ht="12.75">
      <c r="F2730" s="41"/>
      <c r="P2730" s="94"/>
      <c r="Q2730" s="94"/>
    </row>
    <row r="2731" spans="6:17" ht="12.75">
      <c r="F2731" s="41"/>
      <c r="P2731" s="94"/>
      <c r="Q2731" s="94"/>
    </row>
    <row r="2732" spans="6:17" ht="12.75">
      <c r="F2732" s="41"/>
      <c r="P2732" s="94"/>
      <c r="Q2732" s="94"/>
    </row>
    <row r="2733" spans="6:17" ht="12.75">
      <c r="F2733" s="41"/>
      <c r="P2733" s="94"/>
      <c r="Q2733" s="94"/>
    </row>
    <row r="2734" spans="6:17" ht="12.75">
      <c r="F2734" s="41"/>
      <c r="P2734" s="94"/>
      <c r="Q2734" s="94"/>
    </row>
    <row r="2735" spans="6:17" ht="12.75">
      <c r="F2735" s="41"/>
      <c r="P2735" s="94"/>
      <c r="Q2735" s="94"/>
    </row>
    <row r="2736" spans="6:17" ht="12.75">
      <c r="F2736" s="41"/>
      <c r="P2736" s="94"/>
      <c r="Q2736" s="94"/>
    </row>
    <row r="2737" spans="6:17" ht="12.75">
      <c r="F2737" s="41"/>
      <c r="P2737" s="94"/>
      <c r="Q2737" s="94"/>
    </row>
    <row r="2738" spans="6:17" ht="12.75">
      <c r="F2738" s="41"/>
      <c r="P2738" s="94"/>
      <c r="Q2738" s="94"/>
    </row>
    <row r="2739" spans="6:17" ht="12.75">
      <c r="F2739" s="41"/>
      <c r="P2739" s="94"/>
      <c r="Q2739" s="94"/>
    </row>
    <row r="2740" spans="6:17" ht="12.75">
      <c r="F2740" s="41"/>
      <c r="P2740" s="94"/>
      <c r="Q2740" s="94"/>
    </row>
    <row r="2741" spans="6:17" ht="12.75">
      <c r="F2741" s="41"/>
      <c r="P2741" s="94"/>
      <c r="Q2741" s="94"/>
    </row>
    <row r="2742" spans="6:17" ht="12.75">
      <c r="F2742" s="41"/>
      <c r="P2742" s="94"/>
      <c r="Q2742" s="94"/>
    </row>
    <row r="2743" spans="6:17" ht="12.75">
      <c r="F2743" s="41"/>
      <c r="P2743" s="94"/>
      <c r="Q2743" s="94"/>
    </row>
    <row r="2744" spans="6:17" ht="12.75">
      <c r="F2744" s="41"/>
      <c r="P2744" s="94"/>
      <c r="Q2744" s="94"/>
    </row>
    <row r="2745" spans="6:17" ht="12.75">
      <c r="F2745" s="41"/>
      <c r="P2745" s="94"/>
      <c r="Q2745" s="94"/>
    </row>
    <row r="2746" spans="6:17" ht="12.75">
      <c r="F2746" s="41"/>
      <c r="P2746" s="94"/>
      <c r="Q2746" s="94"/>
    </row>
    <row r="2747" spans="6:17" ht="12.75">
      <c r="F2747" s="41"/>
      <c r="P2747" s="94"/>
      <c r="Q2747" s="94"/>
    </row>
    <row r="2748" spans="6:17" ht="12.75">
      <c r="F2748" s="41"/>
      <c r="P2748" s="94"/>
      <c r="Q2748" s="94"/>
    </row>
    <row r="2749" spans="6:17" ht="12.75">
      <c r="F2749" s="41"/>
      <c r="P2749" s="94"/>
      <c r="Q2749" s="94"/>
    </row>
    <row r="2750" spans="6:17" ht="12.75">
      <c r="F2750" s="41"/>
      <c r="P2750" s="94"/>
      <c r="Q2750" s="94"/>
    </row>
    <row r="2751" spans="6:17" ht="12.75">
      <c r="F2751" s="41"/>
      <c r="P2751" s="94"/>
      <c r="Q2751" s="94"/>
    </row>
    <row r="2752" spans="6:17" ht="12.75">
      <c r="F2752" s="41"/>
      <c r="P2752" s="94"/>
      <c r="Q2752" s="94"/>
    </row>
    <row r="2753" spans="6:17" ht="12.75">
      <c r="F2753" s="41"/>
      <c r="P2753" s="94"/>
      <c r="Q2753" s="94"/>
    </row>
    <row r="2754" spans="6:17" ht="12.75">
      <c r="F2754" s="41"/>
      <c r="P2754" s="94"/>
      <c r="Q2754" s="94"/>
    </row>
    <row r="2755" spans="6:17" ht="12.75">
      <c r="F2755" s="41"/>
      <c r="P2755" s="94"/>
      <c r="Q2755" s="94"/>
    </row>
    <row r="2756" spans="6:17" ht="12.75">
      <c r="F2756" s="41"/>
      <c r="P2756" s="94"/>
      <c r="Q2756" s="94"/>
    </row>
    <row r="2757" spans="6:17" ht="12.75">
      <c r="F2757" s="41"/>
      <c r="P2757" s="94"/>
      <c r="Q2757" s="94"/>
    </row>
    <row r="2758" spans="6:17" ht="12.75">
      <c r="F2758" s="41"/>
      <c r="P2758" s="94"/>
      <c r="Q2758" s="94"/>
    </row>
    <row r="2759" spans="6:17" ht="12.75">
      <c r="F2759" s="41"/>
      <c r="P2759" s="94"/>
      <c r="Q2759" s="94"/>
    </row>
    <row r="2760" spans="6:17" ht="12.75">
      <c r="F2760" s="41"/>
      <c r="P2760" s="94"/>
      <c r="Q2760" s="94"/>
    </row>
    <row r="2761" spans="6:17" ht="12.75">
      <c r="F2761" s="41"/>
      <c r="P2761" s="94"/>
      <c r="Q2761" s="94"/>
    </row>
    <row r="2762" spans="6:17" ht="12.75">
      <c r="F2762" s="41"/>
      <c r="P2762" s="94"/>
      <c r="Q2762" s="94"/>
    </row>
    <row r="2763" spans="6:17" ht="12.75">
      <c r="F2763" s="41"/>
      <c r="P2763" s="94"/>
      <c r="Q2763" s="94"/>
    </row>
    <row r="2764" spans="6:17" ht="12.75">
      <c r="F2764" s="41"/>
      <c r="P2764" s="94"/>
      <c r="Q2764" s="94"/>
    </row>
    <row r="2765" spans="6:17" ht="12.75">
      <c r="F2765" s="41"/>
      <c r="P2765" s="94"/>
      <c r="Q2765" s="94"/>
    </row>
    <row r="2766" spans="6:17" ht="12.75">
      <c r="F2766" s="41"/>
      <c r="P2766" s="94"/>
      <c r="Q2766" s="94"/>
    </row>
    <row r="2767" spans="6:17" ht="12.75">
      <c r="F2767" s="41"/>
      <c r="P2767" s="94"/>
      <c r="Q2767" s="94"/>
    </row>
    <row r="2768" spans="6:17" ht="12.75">
      <c r="F2768" s="41"/>
      <c r="P2768" s="94"/>
      <c r="Q2768" s="94"/>
    </row>
    <row r="2769" spans="6:17" ht="12.75">
      <c r="F2769" s="41"/>
      <c r="P2769" s="94"/>
      <c r="Q2769" s="94"/>
    </row>
    <row r="2770" spans="6:17" ht="12.75">
      <c r="F2770" s="41"/>
      <c r="P2770" s="94"/>
      <c r="Q2770" s="94"/>
    </row>
    <row r="2771" spans="6:17" ht="12.75">
      <c r="F2771" s="41"/>
      <c r="P2771" s="94"/>
      <c r="Q2771" s="94"/>
    </row>
    <row r="2772" spans="6:17" ht="12.75">
      <c r="F2772" s="41"/>
      <c r="P2772" s="94"/>
      <c r="Q2772" s="94"/>
    </row>
    <row r="2773" spans="6:17" ht="12.75">
      <c r="F2773" s="41"/>
      <c r="P2773" s="94"/>
      <c r="Q2773" s="94"/>
    </row>
    <row r="2774" spans="6:17" ht="12.75">
      <c r="F2774" s="41"/>
      <c r="P2774" s="94"/>
      <c r="Q2774" s="94"/>
    </row>
    <row r="2775" spans="6:17" ht="12.75">
      <c r="F2775" s="41"/>
      <c r="P2775" s="94"/>
      <c r="Q2775" s="94"/>
    </row>
    <row r="2776" spans="6:17" ht="12.75">
      <c r="F2776" s="41"/>
      <c r="P2776" s="94"/>
      <c r="Q2776" s="94"/>
    </row>
    <row r="2777" spans="6:17" ht="12.75">
      <c r="F2777" s="41"/>
      <c r="P2777" s="94"/>
      <c r="Q2777" s="94"/>
    </row>
    <row r="2778" spans="6:17" ht="12.75">
      <c r="F2778" s="41"/>
      <c r="P2778" s="94"/>
      <c r="Q2778" s="94"/>
    </row>
    <row r="2779" spans="6:17" ht="12.75">
      <c r="F2779" s="41"/>
      <c r="P2779" s="94"/>
      <c r="Q2779" s="94"/>
    </row>
    <row r="2780" spans="6:17" ht="12.75">
      <c r="F2780" s="41"/>
      <c r="P2780" s="94"/>
      <c r="Q2780" s="94"/>
    </row>
    <row r="2781" spans="6:17" ht="12.75">
      <c r="F2781" s="41"/>
      <c r="P2781" s="94"/>
      <c r="Q2781" s="94"/>
    </row>
    <row r="2782" spans="6:17" ht="12.75">
      <c r="F2782" s="41"/>
      <c r="P2782" s="94"/>
      <c r="Q2782" s="94"/>
    </row>
    <row r="2783" spans="6:17" ht="12.75">
      <c r="F2783" s="41"/>
      <c r="P2783" s="94"/>
      <c r="Q2783" s="94"/>
    </row>
    <row r="2784" spans="6:17" ht="12.75">
      <c r="F2784" s="41"/>
      <c r="P2784" s="94"/>
      <c r="Q2784" s="94"/>
    </row>
    <row r="2785" spans="6:17" ht="12.75">
      <c r="F2785" s="41"/>
      <c r="P2785" s="94"/>
      <c r="Q2785" s="94"/>
    </row>
    <row r="2786" spans="6:17" ht="12.75">
      <c r="F2786" s="41"/>
      <c r="P2786" s="94"/>
      <c r="Q2786" s="94"/>
    </row>
    <row r="2787" spans="6:17" ht="12.75">
      <c r="F2787" s="41"/>
      <c r="P2787" s="94"/>
      <c r="Q2787" s="94"/>
    </row>
    <row r="2788" spans="6:17" ht="12.75">
      <c r="F2788" s="41"/>
      <c r="P2788" s="94"/>
      <c r="Q2788" s="94"/>
    </row>
    <row r="2789" spans="6:17" ht="12.75">
      <c r="F2789" s="41"/>
      <c r="P2789" s="94"/>
      <c r="Q2789" s="94"/>
    </row>
    <row r="2790" spans="6:17" ht="12.75">
      <c r="F2790" s="41"/>
      <c r="P2790" s="94"/>
      <c r="Q2790" s="94"/>
    </row>
    <row r="2791" spans="6:17" ht="12.75">
      <c r="F2791" s="41"/>
      <c r="P2791" s="94"/>
      <c r="Q2791" s="94"/>
    </row>
    <row r="2792" spans="6:17" ht="12.75">
      <c r="F2792" s="41"/>
      <c r="P2792" s="94"/>
      <c r="Q2792" s="94"/>
    </row>
    <row r="2793" spans="6:17" ht="12.75">
      <c r="F2793" s="41"/>
      <c r="P2793" s="94"/>
      <c r="Q2793" s="94"/>
    </row>
    <row r="2794" spans="6:17" ht="12.75">
      <c r="F2794" s="41"/>
      <c r="P2794" s="94"/>
      <c r="Q2794" s="94"/>
    </row>
    <row r="2795" spans="6:17" ht="12.75">
      <c r="F2795" s="41"/>
      <c r="P2795" s="94"/>
      <c r="Q2795" s="94"/>
    </row>
    <row r="2796" spans="6:17" ht="12.75">
      <c r="F2796" s="41"/>
      <c r="P2796" s="94"/>
      <c r="Q2796" s="94"/>
    </row>
    <row r="2797" spans="6:17" ht="12.75">
      <c r="F2797" s="41"/>
      <c r="P2797" s="94"/>
      <c r="Q2797" s="94"/>
    </row>
    <row r="2798" spans="6:17" ht="12.75">
      <c r="F2798" s="41"/>
      <c r="P2798" s="94"/>
      <c r="Q2798" s="94"/>
    </row>
    <row r="2799" spans="6:17" ht="12.75">
      <c r="F2799" s="41"/>
      <c r="P2799" s="94"/>
      <c r="Q2799" s="94"/>
    </row>
    <row r="2800" spans="6:17" ht="12.75">
      <c r="F2800" s="41"/>
      <c r="P2800" s="94"/>
      <c r="Q2800" s="94"/>
    </row>
    <row r="2801" spans="6:17" ht="12.75">
      <c r="F2801" s="41"/>
      <c r="P2801" s="94"/>
      <c r="Q2801" s="94"/>
    </row>
    <row r="2802" spans="6:17" ht="12.75">
      <c r="F2802" s="41"/>
      <c r="P2802" s="94"/>
      <c r="Q2802" s="94"/>
    </row>
    <row r="2803" spans="6:17" ht="12.75">
      <c r="F2803" s="41"/>
      <c r="P2803" s="94"/>
      <c r="Q2803" s="94"/>
    </row>
    <row r="2804" spans="6:17" ht="12.75">
      <c r="F2804" s="41"/>
      <c r="P2804" s="94"/>
      <c r="Q2804" s="94"/>
    </row>
    <row r="2805" spans="6:17" ht="12.75">
      <c r="F2805" s="41"/>
      <c r="P2805" s="94"/>
      <c r="Q2805" s="94"/>
    </row>
    <row r="2806" spans="6:17" ht="12.75">
      <c r="F2806" s="41"/>
      <c r="P2806" s="94"/>
      <c r="Q2806" s="94"/>
    </row>
    <row r="2807" spans="6:17" ht="12.75">
      <c r="F2807" s="41"/>
      <c r="P2807" s="94"/>
      <c r="Q2807" s="94"/>
    </row>
    <row r="2808" spans="6:17" ht="12.75">
      <c r="F2808" s="41"/>
      <c r="P2808" s="94"/>
      <c r="Q2808" s="94"/>
    </row>
    <row r="2809" spans="6:17" ht="12.75">
      <c r="F2809" s="41"/>
      <c r="P2809" s="94"/>
      <c r="Q2809" s="94"/>
    </row>
    <row r="2810" spans="6:17" ht="12.75">
      <c r="F2810" s="41"/>
      <c r="P2810" s="94"/>
      <c r="Q2810" s="94"/>
    </row>
    <row r="2811" spans="6:17" ht="12.75">
      <c r="F2811" s="41"/>
      <c r="P2811" s="94"/>
      <c r="Q2811" s="94"/>
    </row>
    <row r="2812" spans="6:17" ht="12.75">
      <c r="F2812" s="41"/>
      <c r="P2812" s="94"/>
      <c r="Q2812" s="94"/>
    </row>
    <row r="2813" spans="6:17" ht="12.75">
      <c r="F2813" s="41"/>
      <c r="P2813" s="94"/>
      <c r="Q2813" s="94"/>
    </row>
    <row r="2814" spans="6:17" ht="12.75">
      <c r="F2814" s="41"/>
      <c r="P2814" s="94"/>
      <c r="Q2814" s="94"/>
    </row>
    <row r="2815" spans="6:17" ht="12.75">
      <c r="F2815" s="41"/>
      <c r="P2815" s="94"/>
      <c r="Q2815" s="94"/>
    </row>
    <row r="2816" spans="6:17" ht="12.75">
      <c r="F2816" s="41"/>
      <c r="P2816" s="94"/>
      <c r="Q2816" s="94"/>
    </row>
    <row r="2817" spans="6:17" ht="12.75">
      <c r="F2817" s="41"/>
      <c r="P2817" s="94"/>
      <c r="Q2817" s="94"/>
    </row>
    <row r="2818" spans="6:17" ht="12.75">
      <c r="F2818" s="41"/>
      <c r="P2818" s="94"/>
      <c r="Q2818" s="94"/>
    </row>
    <row r="2819" spans="6:17" ht="12.75">
      <c r="F2819" s="41"/>
      <c r="P2819" s="94"/>
      <c r="Q2819" s="94"/>
    </row>
    <row r="2820" spans="6:17" ht="12.75">
      <c r="F2820" s="41"/>
      <c r="P2820" s="94"/>
      <c r="Q2820" s="94"/>
    </row>
    <row r="2821" spans="6:17" ht="12.75">
      <c r="F2821" s="41"/>
      <c r="P2821" s="94"/>
      <c r="Q2821" s="94"/>
    </row>
    <row r="2822" spans="6:17" ht="12.75">
      <c r="F2822" s="41"/>
      <c r="P2822" s="94"/>
      <c r="Q2822" s="94"/>
    </row>
    <row r="2823" spans="6:17" ht="12.75">
      <c r="F2823" s="41"/>
      <c r="P2823" s="94"/>
      <c r="Q2823" s="94"/>
    </row>
    <row r="2824" spans="6:17" ht="12.75">
      <c r="F2824" s="41"/>
      <c r="P2824" s="94"/>
      <c r="Q2824" s="94"/>
    </row>
    <row r="2825" spans="6:17" ht="12.75">
      <c r="F2825" s="41"/>
      <c r="P2825" s="94"/>
      <c r="Q2825" s="94"/>
    </row>
    <row r="2826" spans="6:17" ht="12.75">
      <c r="F2826" s="41"/>
      <c r="P2826" s="94"/>
      <c r="Q2826" s="94"/>
    </row>
    <row r="2827" spans="6:17" ht="12.75">
      <c r="F2827" s="41"/>
      <c r="P2827" s="94"/>
      <c r="Q2827" s="94"/>
    </row>
    <row r="2828" spans="6:17" ht="12.75">
      <c r="F2828" s="41"/>
      <c r="P2828" s="94"/>
      <c r="Q2828" s="94"/>
    </row>
    <row r="2829" spans="6:17" ht="12.75">
      <c r="F2829" s="41"/>
      <c r="P2829" s="94"/>
      <c r="Q2829" s="94"/>
    </row>
    <row r="2830" spans="6:17" ht="12.75">
      <c r="F2830" s="41"/>
      <c r="P2830" s="94"/>
      <c r="Q2830" s="94"/>
    </row>
    <row r="2831" spans="6:17" ht="12.75">
      <c r="F2831" s="41"/>
      <c r="P2831" s="94"/>
      <c r="Q2831" s="94"/>
    </row>
    <row r="2832" spans="6:17" ht="12.75">
      <c r="F2832" s="41"/>
      <c r="P2832" s="94"/>
      <c r="Q2832" s="94"/>
    </row>
    <row r="2833" spans="6:17" ht="12.75">
      <c r="F2833" s="41"/>
      <c r="P2833" s="94"/>
      <c r="Q2833" s="94"/>
    </row>
    <row r="2834" spans="6:17" ht="12.75">
      <c r="F2834" s="41"/>
      <c r="P2834" s="94"/>
      <c r="Q2834" s="94"/>
    </row>
    <row r="2835" spans="6:17" ht="12.75">
      <c r="F2835" s="41"/>
      <c r="P2835" s="94"/>
      <c r="Q2835" s="94"/>
    </row>
    <row r="2836" spans="6:17" ht="12.75">
      <c r="F2836" s="41"/>
      <c r="P2836" s="94"/>
      <c r="Q2836" s="94"/>
    </row>
    <row r="2837" spans="6:17" ht="12.75">
      <c r="F2837" s="41"/>
      <c r="P2837" s="94"/>
      <c r="Q2837" s="94"/>
    </row>
    <row r="2838" spans="6:17" ht="12.75">
      <c r="F2838" s="41"/>
      <c r="P2838" s="94"/>
      <c r="Q2838" s="94"/>
    </row>
    <row r="2839" spans="6:17" ht="12.75">
      <c r="F2839" s="41"/>
      <c r="P2839" s="94"/>
      <c r="Q2839" s="94"/>
    </row>
    <row r="2840" spans="6:17" ht="12.75">
      <c r="F2840" s="41"/>
      <c r="P2840" s="94"/>
      <c r="Q2840" s="94"/>
    </row>
    <row r="2841" spans="6:17" ht="12.75">
      <c r="F2841" s="41"/>
      <c r="P2841" s="94"/>
      <c r="Q2841" s="94"/>
    </row>
    <row r="2842" spans="6:17" ht="12.75">
      <c r="F2842" s="41"/>
      <c r="P2842" s="94"/>
      <c r="Q2842" s="94"/>
    </row>
    <row r="2843" spans="6:17" ht="12.75">
      <c r="F2843" s="41"/>
      <c r="P2843" s="94"/>
      <c r="Q2843" s="94"/>
    </row>
    <row r="2844" spans="6:17" ht="12.75">
      <c r="F2844" s="41"/>
      <c r="P2844" s="94"/>
      <c r="Q2844" s="94"/>
    </row>
    <row r="2845" spans="6:17" ht="12.75">
      <c r="F2845" s="41"/>
      <c r="P2845" s="94"/>
      <c r="Q2845" s="94"/>
    </row>
    <row r="2846" spans="6:17" ht="12.75">
      <c r="F2846" s="41"/>
      <c r="P2846" s="94"/>
      <c r="Q2846" s="94"/>
    </row>
    <row r="2847" spans="6:17" ht="12.75">
      <c r="F2847" s="41"/>
      <c r="P2847" s="94"/>
      <c r="Q2847" s="94"/>
    </row>
    <row r="2848" spans="6:17" ht="12.75">
      <c r="F2848" s="41"/>
      <c r="P2848" s="94"/>
      <c r="Q2848" s="94"/>
    </row>
    <row r="2849" spans="6:17" ht="12.75">
      <c r="F2849" s="41"/>
      <c r="P2849" s="94"/>
      <c r="Q2849" s="94"/>
    </row>
    <row r="2850" spans="6:17" ht="12.75">
      <c r="F2850" s="41"/>
      <c r="P2850" s="94"/>
      <c r="Q2850" s="94"/>
    </row>
    <row r="2851" spans="6:17" ht="12.75">
      <c r="F2851" s="41"/>
      <c r="P2851" s="94"/>
      <c r="Q2851" s="94"/>
    </row>
    <row r="2852" spans="6:17" ht="12.75">
      <c r="F2852" s="41"/>
      <c r="P2852" s="94"/>
      <c r="Q2852" s="94"/>
    </row>
    <row r="2853" spans="6:17" ht="12.75">
      <c r="F2853" s="41"/>
      <c r="P2853" s="94"/>
      <c r="Q2853" s="94"/>
    </row>
    <row r="2854" spans="6:17" ht="12.75">
      <c r="F2854" s="41"/>
      <c r="P2854" s="94"/>
      <c r="Q2854" s="94"/>
    </row>
    <row r="2855" spans="6:17" ht="12.75">
      <c r="F2855" s="41"/>
      <c r="P2855" s="94"/>
      <c r="Q2855" s="94"/>
    </row>
    <row r="2856" spans="6:17" ht="12.75">
      <c r="F2856" s="41"/>
      <c r="P2856" s="94"/>
      <c r="Q2856" s="94"/>
    </row>
    <row r="2857" spans="6:17" ht="12.75">
      <c r="F2857" s="41"/>
      <c r="P2857" s="94"/>
      <c r="Q2857" s="94"/>
    </row>
    <row r="2858" spans="6:17" ht="12.75">
      <c r="F2858" s="41"/>
      <c r="P2858" s="94"/>
      <c r="Q2858" s="94"/>
    </row>
    <row r="2859" spans="6:17" ht="12.75">
      <c r="F2859" s="41"/>
      <c r="P2859" s="94"/>
      <c r="Q2859" s="94"/>
    </row>
    <row r="2860" spans="6:17" ht="12.75">
      <c r="F2860" s="41"/>
      <c r="P2860" s="94"/>
      <c r="Q2860" s="94"/>
    </row>
    <row r="2861" spans="6:17" ht="12.75">
      <c r="F2861" s="41"/>
      <c r="P2861" s="94"/>
      <c r="Q2861" s="94"/>
    </row>
    <row r="2862" spans="6:17" ht="12.75">
      <c r="F2862" s="41"/>
      <c r="P2862" s="94"/>
      <c r="Q2862" s="94"/>
    </row>
    <row r="2863" spans="6:17" ht="12.75">
      <c r="F2863" s="41"/>
      <c r="P2863" s="94"/>
      <c r="Q2863" s="94"/>
    </row>
    <row r="2864" spans="6:17" ht="12.75">
      <c r="F2864" s="41"/>
      <c r="P2864" s="94"/>
      <c r="Q2864" s="94"/>
    </row>
    <row r="2865" spans="6:17" ht="12.75">
      <c r="F2865" s="41"/>
      <c r="P2865" s="94"/>
      <c r="Q2865" s="94"/>
    </row>
    <row r="2866" spans="6:17" ht="12.75">
      <c r="F2866" s="41"/>
      <c r="P2866" s="94"/>
      <c r="Q2866" s="94"/>
    </row>
    <row r="2867" spans="6:17" ht="12.75">
      <c r="F2867" s="41"/>
      <c r="P2867" s="94"/>
      <c r="Q2867" s="94"/>
    </row>
    <row r="2868" spans="6:17" ht="12.75">
      <c r="F2868" s="41"/>
      <c r="P2868" s="94"/>
      <c r="Q2868" s="94"/>
    </row>
    <row r="2869" spans="6:17" ht="12.75">
      <c r="F2869" s="41"/>
      <c r="P2869" s="94"/>
      <c r="Q2869" s="94"/>
    </row>
    <row r="2870" spans="6:17" ht="12.75">
      <c r="F2870" s="41"/>
      <c r="P2870" s="94"/>
      <c r="Q2870" s="94"/>
    </row>
    <row r="2871" spans="6:17" ht="12.75">
      <c r="F2871" s="41"/>
      <c r="P2871" s="94"/>
      <c r="Q2871" s="94"/>
    </row>
    <row r="2872" spans="6:17" ht="12.75">
      <c r="F2872" s="41"/>
      <c r="P2872" s="94"/>
      <c r="Q2872" s="94"/>
    </row>
    <row r="2873" spans="6:17" ht="12.75">
      <c r="F2873" s="41"/>
      <c r="P2873" s="94"/>
      <c r="Q2873" s="94"/>
    </row>
    <row r="2874" spans="6:17" ht="12.75">
      <c r="F2874" s="41"/>
      <c r="P2874" s="94"/>
      <c r="Q2874" s="94"/>
    </row>
    <row r="2875" spans="6:17" ht="12.75">
      <c r="F2875" s="41"/>
      <c r="P2875" s="94"/>
      <c r="Q2875" s="94"/>
    </row>
    <row r="2876" spans="6:17" ht="12.75">
      <c r="F2876" s="41"/>
      <c r="P2876" s="94"/>
      <c r="Q2876" s="94"/>
    </row>
    <row r="2877" spans="6:17" ht="12.75">
      <c r="F2877" s="41"/>
      <c r="P2877" s="94"/>
      <c r="Q2877" s="94"/>
    </row>
    <row r="2878" spans="6:17" ht="12.75">
      <c r="F2878" s="41"/>
      <c r="P2878" s="94"/>
      <c r="Q2878" s="94"/>
    </row>
    <row r="2879" spans="6:17" ht="12.75">
      <c r="F2879" s="41"/>
      <c r="P2879" s="94"/>
      <c r="Q2879" s="94"/>
    </row>
    <row r="2880" spans="6:17" ht="12.75">
      <c r="F2880" s="41"/>
      <c r="P2880" s="94"/>
      <c r="Q2880" s="94"/>
    </row>
    <row r="2881" spans="6:17" ht="12.75">
      <c r="F2881" s="41"/>
      <c r="P2881" s="94"/>
      <c r="Q2881" s="94"/>
    </row>
    <row r="2882" spans="6:17" ht="12.75">
      <c r="F2882" s="41"/>
      <c r="P2882" s="94"/>
      <c r="Q2882" s="94"/>
    </row>
    <row r="2883" spans="6:17" ht="12.75">
      <c r="F2883" s="41"/>
      <c r="P2883" s="94"/>
      <c r="Q2883" s="94"/>
    </row>
    <row r="2884" spans="6:17" ht="12.75">
      <c r="F2884" s="41"/>
      <c r="P2884" s="94"/>
      <c r="Q2884" s="94"/>
    </row>
    <row r="2885" spans="6:17" ht="12.75">
      <c r="F2885" s="41"/>
      <c r="P2885" s="94"/>
      <c r="Q2885" s="94"/>
    </row>
    <row r="2886" spans="6:17" ht="12.75">
      <c r="F2886" s="41"/>
      <c r="P2886" s="94"/>
      <c r="Q2886" s="94"/>
    </row>
    <row r="2887" spans="6:17" ht="12.75">
      <c r="F2887" s="41"/>
      <c r="P2887" s="94"/>
      <c r="Q2887" s="94"/>
    </row>
    <row r="2888" spans="6:17" ht="12.75">
      <c r="F2888" s="41"/>
      <c r="P2888" s="94"/>
      <c r="Q2888" s="94"/>
    </row>
    <row r="2889" spans="6:17" ht="12.75">
      <c r="F2889" s="41"/>
      <c r="P2889" s="94"/>
      <c r="Q2889" s="94"/>
    </row>
    <row r="2890" spans="6:17" ht="12.75">
      <c r="F2890" s="41"/>
      <c r="P2890" s="94"/>
      <c r="Q2890" s="94"/>
    </row>
    <row r="2891" spans="6:17" ht="12.75">
      <c r="F2891" s="41"/>
      <c r="P2891" s="94"/>
      <c r="Q2891" s="94"/>
    </row>
    <row r="2892" spans="6:17" ht="12.75">
      <c r="F2892" s="41"/>
      <c r="P2892" s="94"/>
      <c r="Q2892" s="94"/>
    </row>
    <row r="2893" spans="6:17" ht="12.75">
      <c r="F2893" s="41"/>
      <c r="P2893" s="94"/>
      <c r="Q2893" s="94"/>
    </row>
    <row r="2894" spans="6:17" ht="12.75">
      <c r="F2894" s="41"/>
      <c r="P2894" s="94"/>
      <c r="Q2894" s="94"/>
    </row>
    <row r="2895" spans="6:17" ht="12.75">
      <c r="F2895" s="41"/>
      <c r="P2895" s="94"/>
      <c r="Q2895" s="94"/>
    </row>
    <row r="2896" spans="6:17" ht="12.75">
      <c r="F2896" s="41"/>
      <c r="P2896" s="94"/>
      <c r="Q2896" s="94"/>
    </row>
    <row r="2897" spans="6:17" ht="12.75">
      <c r="F2897" s="41"/>
      <c r="P2897" s="94"/>
      <c r="Q2897" s="94"/>
    </row>
    <row r="2898" spans="6:17" ht="12.75">
      <c r="F2898" s="41"/>
      <c r="P2898" s="94"/>
      <c r="Q2898" s="94"/>
    </row>
    <row r="2899" spans="6:17" ht="12.75">
      <c r="F2899" s="41"/>
      <c r="P2899" s="94"/>
      <c r="Q2899" s="94"/>
    </row>
    <row r="2900" spans="6:17" ht="12.75">
      <c r="F2900" s="41"/>
      <c r="P2900" s="94"/>
      <c r="Q2900" s="94"/>
    </row>
    <row r="2901" spans="6:17" ht="12.75">
      <c r="F2901" s="41"/>
      <c r="P2901" s="94"/>
      <c r="Q2901" s="94"/>
    </row>
    <row r="2902" spans="6:17" ht="12.75">
      <c r="F2902" s="41"/>
      <c r="P2902" s="94"/>
      <c r="Q2902" s="94"/>
    </row>
    <row r="2903" spans="6:17" ht="12.75">
      <c r="F2903" s="41"/>
      <c r="P2903" s="94"/>
      <c r="Q2903" s="94"/>
    </row>
    <row r="2904" spans="6:17" ht="12.75">
      <c r="F2904" s="41"/>
      <c r="P2904" s="94"/>
      <c r="Q2904" s="94"/>
    </row>
    <row r="2905" spans="6:17" ht="12.75">
      <c r="F2905" s="41"/>
      <c r="P2905" s="94"/>
      <c r="Q2905" s="94"/>
    </row>
    <row r="2906" spans="6:17" ht="12.75">
      <c r="F2906" s="41"/>
      <c r="P2906" s="94"/>
      <c r="Q2906" s="94"/>
    </row>
    <row r="2907" spans="6:17" ht="12.75">
      <c r="F2907" s="41"/>
      <c r="P2907" s="94"/>
      <c r="Q2907" s="94"/>
    </row>
    <row r="2908" spans="6:17" ht="12.75">
      <c r="F2908" s="41"/>
      <c r="P2908" s="94"/>
      <c r="Q2908" s="94"/>
    </row>
    <row r="2909" spans="6:17" ht="12.75">
      <c r="F2909" s="41"/>
      <c r="P2909" s="94"/>
      <c r="Q2909" s="94"/>
    </row>
    <row r="2910" spans="6:17" ht="12.75">
      <c r="F2910" s="41"/>
      <c r="P2910" s="94"/>
      <c r="Q2910" s="94"/>
    </row>
    <row r="2911" spans="6:17" ht="12.75">
      <c r="F2911" s="41"/>
      <c r="P2911" s="94"/>
      <c r="Q2911" s="94"/>
    </row>
    <row r="2912" spans="6:17" ht="12.75">
      <c r="F2912" s="41"/>
      <c r="P2912" s="94"/>
      <c r="Q2912" s="94"/>
    </row>
    <row r="2913" spans="6:17" ht="12.75">
      <c r="F2913" s="41"/>
      <c r="P2913" s="94"/>
      <c r="Q2913" s="94"/>
    </row>
    <row r="2914" spans="6:17" ht="12.75">
      <c r="F2914" s="41"/>
      <c r="P2914" s="94"/>
      <c r="Q2914" s="94"/>
    </row>
    <row r="2915" spans="6:17" ht="12.75">
      <c r="F2915" s="41"/>
      <c r="P2915" s="94"/>
      <c r="Q2915" s="94"/>
    </row>
    <row r="2916" spans="6:17" ht="12.75">
      <c r="F2916" s="41"/>
      <c r="P2916" s="94"/>
      <c r="Q2916" s="94"/>
    </row>
    <row r="2917" spans="6:17" ht="12.75">
      <c r="F2917" s="41"/>
      <c r="P2917" s="94"/>
      <c r="Q2917" s="94"/>
    </row>
    <row r="2918" spans="6:17" ht="12.75">
      <c r="F2918" s="41"/>
      <c r="P2918" s="94"/>
      <c r="Q2918" s="94"/>
    </row>
    <row r="2919" spans="6:17" ht="12.75">
      <c r="F2919" s="41"/>
      <c r="P2919" s="94"/>
      <c r="Q2919" s="94"/>
    </row>
    <row r="2920" spans="6:17" ht="12.75">
      <c r="F2920" s="41"/>
      <c r="P2920" s="94"/>
      <c r="Q2920" s="94"/>
    </row>
    <row r="2921" spans="6:17" ht="12.75">
      <c r="F2921" s="41"/>
      <c r="P2921" s="94"/>
      <c r="Q2921" s="94"/>
    </row>
    <row r="2922" spans="6:17" ht="12.75">
      <c r="F2922" s="41"/>
      <c r="P2922" s="94"/>
      <c r="Q2922" s="94"/>
    </row>
    <row r="2923" spans="6:17" ht="12.75">
      <c r="F2923" s="41"/>
      <c r="P2923" s="94"/>
      <c r="Q2923" s="94"/>
    </row>
    <row r="2924" spans="6:17" ht="12.75">
      <c r="F2924" s="41"/>
      <c r="P2924" s="94"/>
      <c r="Q2924" s="94"/>
    </row>
    <row r="2925" spans="6:17" ht="12.75">
      <c r="F2925" s="41"/>
      <c r="P2925" s="94"/>
      <c r="Q2925" s="94"/>
    </row>
    <row r="2926" spans="6:17" ht="12.75">
      <c r="F2926" s="41"/>
      <c r="P2926" s="94"/>
      <c r="Q2926" s="94"/>
    </row>
    <row r="2927" spans="6:17" ht="12.75">
      <c r="F2927" s="41"/>
      <c r="P2927" s="94"/>
      <c r="Q2927" s="94"/>
    </row>
    <row r="2928" spans="6:17" ht="12.75">
      <c r="F2928" s="41"/>
      <c r="P2928" s="94"/>
      <c r="Q2928" s="94"/>
    </row>
    <row r="2929" spans="6:17" ht="12.75">
      <c r="F2929" s="41"/>
      <c r="P2929" s="94"/>
      <c r="Q2929" s="94"/>
    </row>
    <row r="2930" spans="6:17" ht="12.75">
      <c r="F2930" s="41"/>
      <c r="P2930" s="94"/>
      <c r="Q2930" s="94"/>
    </row>
    <row r="2931" spans="6:17" ht="12.75">
      <c r="F2931" s="41"/>
      <c r="P2931" s="94"/>
      <c r="Q2931" s="94"/>
    </row>
    <row r="2932" spans="6:17" ht="12.75">
      <c r="F2932" s="41"/>
      <c r="P2932" s="94"/>
      <c r="Q2932" s="94"/>
    </row>
    <row r="2933" spans="6:17" ht="12.75">
      <c r="F2933" s="41"/>
      <c r="P2933" s="94"/>
      <c r="Q2933" s="94"/>
    </row>
    <row r="2934" spans="6:17" ht="12.75">
      <c r="F2934" s="41"/>
      <c r="P2934" s="94"/>
      <c r="Q2934" s="94"/>
    </row>
    <row r="2935" spans="6:17" ht="12.75">
      <c r="F2935" s="41"/>
      <c r="P2935" s="94"/>
      <c r="Q2935" s="94"/>
    </row>
    <row r="2936" spans="6:17" ht="12.75">
      <c r="F2936" s="41"/>
      <c r="P2936" s="94"/>
      <c r="Q2936" s="94"/>
    </row>
    <row r="2937" spans="6:17" ht="12.75">
      <c r="F2937" s="41"/>
      <c r="P2937" s="94"/>
      <c r="Q2937" s="94"/>
    </row>
    <row r="2938" spans="6:17" ht="12.75">
      <c r="F2938" s="41"/>
      <c r="P2938" s="94"/>
      <c r="Q2938" s="94"/>
    </row>
    <row r="2939" spans="6:17" ht="12.75">
      <c r="F2939" s="41"/>
      <c r="P2939" s="94"/>
      <c r="Q2939" s="94"/>
    </row>
    <row r="2940" spans="6:17" ht="12.75">
      <c r="F2940" s="41"/>
      <c r="P2940" s="94"/>
      <c r="Q2940" s="94"/>
    </row>
    <row r="2941" spans="6:17" ht="12.75">
      <c r="F2941" s="41"/>
      <c r="P2941" s="94"/>
      <c r="Q2941" s="94"/>
    </row>
    <row r="2942" spans="6:17" ht="12.75">
      <c r="F2942" s="41"/>
      <c r="P2942" s="94"/>
      <c r="Q2942" s="94"/>
    </row>
    <row r="2943" spans="6:17" ht="12.75">
      <c r="F2943" s="41"/>
      <c r="P2943" s="94"/>
      <c r="Q2943" s="94"/>
    </row>
    <row r="2944" spans="6:17" ht="12.75">
      <c r="F2944" s="41"/>
      <c r="P2944" s="94"/>
      <c r="Q2944" s="94"/>
    </row>
    <row r="2945" spans="6:17" ht="12.75">
      <c r="F2945" s="41"/>
      <c r="P2945" s="94"/>
      <c r="Q2945" s="94"/>
    </row>
    <row r="2946" spans="6:17" ht="12.75">
      <c r="F2946" s="41"/>
      <c r="P2946" s="94"/>
      <c r="Q2946" s="94"/>
    </row>
    <row r="2947" spans="6:17" ht="12.75">
      <c r="F2947" s="41"/>
      <c r="P2947" s="94"/>
      <c r="Q2947" s="94"/>
    </row>
    <row r="2948" spans="6:17" ht="12.75">
      <c r="F2948" s="41"/>
      <c r="P2948" s="94"/>
      <c r="Q2948" s="94"/>
    </row>
    <row r="2949" spans="6:17" ht="12.75">
      <c r="F2949" s="41"/>
      <c r="P2949" s="94"/>
      <c r="Q2949" s="94"/>
    </row>
    <row r="2950" spans="6:17" ht="12.75">
      <c r="F2950" s="41"/>
      <c r="P2950" s="94"/>
      <c r="Q2950" s="94"/>
    </row>
    <row r="2951" spans="6:17" ht="12.75">
      <c r="F2951" s="41"/>
      <c r="P2951" s="94"/>
      <c r="Q2951" s="94"/>
    </row>
    <row r="2952" spans="6:17" ht="12.75">
      <c r="F2952" s="41"/>
      <c r="P2952" s="94"/>
      <c r="Q2952" s="94"/>
    </row>
    <row r="2953" spans="6:17" ht="12.75">
      <c r="F2953" s="41"/>
      <c r="P2953" s="94"/>
      <c r="Q2953" s="94"/>
    </row>
    <row r="2954" spans="6:17" ht="12.75">
      <c r="F2954" s="41"/>
      <c r="P2954" s="94"/>
      <c r="Q2954" s="94"/>
    </row>
    <row r="2955" spans="6:17" ht="12.75">
      <c r="F2955" s="41"/>
      <c r="P2955" s="94"/>
      <c r="Q2955" s="94"/>
    </row>
    <row r="2956" spans="6:17" ht="12.75">
      <c r="F2956" s="41"/>
      <c r="P2956" s="94"/>
      <c r="Q2956" s="94"/>
    </row>
    <row r="2957" spans="6:17" ht="12.75">
      <c r="F2957" s="41"/>
      <c r="P2957" s="94"/>
      <c r="Q2957" s="94"/>
    </row>
    <row r="2958" spans="6:17" ht="12.75">
      <c r="F2958" s="41"/>
      <c r="P2958" s="94"/>
      <c r="Q2958" s="94"/>
    </row>
    <row r="2959" spans="6:17" ht="12.75">
      <c r="F2959" s="41"/>
      <c r="P2959" s="94"/>
      <c r="Q2959" s="94"/>
    </row>
    <row r="2960" spans="6:17" ht="12.75">
      <c r="F2960" s="41"/>
      <c r="P2960" s="94"/>
      <c r="Q2960" s="94"/>
    </row>
    <row r="2961" spans="6:17" ht="12.75">
      <c r="F2961" s="41"/>
      <c r="P2961" s="94"/>
      <c r="Q2961" s="94"/>
    </row>
    <row r="2962" spans="6:17" ht="12.75">
      <c r="F2962" s="41"/>
      <c r="P2962" s="94"/>
      <c r="Q2962" s="94"/>
    </row>
    <row r="2963" spans="6:17" ht="12.75">
      <c r="F2963" s="41"/>
      <c r="P2963" s="94"/>
      <c r="Q2963" s="94"/>
    </row>
    <row r="2964" spans="6:17" ht="12.75">
      <c r="F2964" s="41"/>
      <c r="P2964" s="94"/>
      <c r="Q2964" s="94"/>
    </row>
    <row r="2965" spans="6:17" ht="12.75">
      <c r="F2965" s="41"/>
      <c r="P2965" s="94"/>
      <c r="Q2965" s="94"/>
    </row>
    <row r="2966" spans="6:17" ht="12.75">
      <c r="F2966" s="41"/>
      <c r="P2966" s="94"/>
      <c r="Q2966" s="94"/>
    </row>
    <row r="2967" spans="6:17" ht="12.75">
      <c r="F2967" s="41"/>
      <c r="P2967" s="94"/>
      <c r="Q2967" s="94"/>
    </row>
    <row r="2968" spans="6:17" ht="12.75">
      <c r="F2968" s="41"/>
      <c r="P2968" s="94"/>
      <c r="Q2968" s="94"/>
    </row>
    <row r="2969" spans="6:17" ht="12.75">
      <c r="F2969" s="41"/>
      <c r="P2969" s="94"/>
      <c r="Q2969" s="94"/>
    </row>
    <row r="2970" spans="6:17" ht="12.75">
      <c r="F2970" s="41"/>
      <c r="P2970" s="94"/>
      <c r="Q2970" s="94"/>
    </row>
    <row r="2971" spans="6:17" ht="12.75">
      <c r="F2971" s="41"/>
      <c r="P2971" s="94"/>
      <c r="Q2971" s="94"/>
    </row>
    <row r="2972" spans="6:17" ht="12.75">
      <c r="F2972" s="41"/>
      <c r="P2972" s="94"/>
      <c r="Q2972" s="94"/>
    </row>
    <row r="2973" spans="6:17" ht="12.75">
      <c r="F2973" s="41"/>
      <c r="P2973" s="94"/>
      <c r="Q2973" s="94"/>
    </row>
    <row r="2974" spans="6:17" ht="12.75">
      <c r="F2974" s="41"/>
      <c r="P2974" s="94"/>
      <c r="Q2974" s="94"/>
    </row>
    <row r="2975" spans="6:17" ht="12.75">
      <c r="F2975" s="41"/>
      <c r="P2975" s="94"/>
      <c r="Q2975" s="94"/>
    </row>
    <row r="2976" spans="6:17" ht="12.75">
      <c r="F2976" s="41"/>
      <c r="P2976" s="94"/>
      <c r="Q2976" s="94"/>
    </row>
    <row r="2977" spans="6:17" ht="12.75">
      <c r="F2977" s="41"/>
      <c r="P2977" s="94"/>
      <c r="Q2977" s="94"/>
    </row>
    <row r="2978" spans="6:17" ht="12.75">
      <c r="F2978" s="41"/>
      <c r="P2978" s="94"/>
      <c r="Q2978" s="94"/>
    </row>
    <row r="2979" spans="6:17" ht="12.75">
      <c r="F2979" s="41"/>
      <c r="P2979" s="94"/>
      <c r="Q2979" s="94"/>
    </row>
    <row r="2980" spans="6:17" ht="12.75">
      <c r="F2980" s="41"/>
      <c r="P2980" s="94"/>
      <c r="Q2980" s="94"/>
    </row>
    <row r="2981" spans="6:17" ht="12.75">
      <c r="F2981" s="41"/>
      <c r="P2981" s="94"/>
      <c r="Q2981" s="94"/>
    </row>
    <row r="2982" spans="6:17" ht="12.75">
      <c r="F2982" s="41"/>
      <c r="P2982" s="94"/>
      <c r="Q2982" s="94"/>
    </row>
    <row r="2983" spans="6:17" ht="12.75">
      <c r="F2983" s="41"/>
      <c r="P2983" s="94"/>
      <c r="Q2983" s="94"/>
    </row>
    <row r="2984" spans="6:17" ht="12.75">
      <c r="F2984" s="41"/>
      <c r="P2984" s="94"/>
      <c r="Q2984" s="94"/>
    </row>
    <row r="2985" spans="6:17" ht="12.75">
      <c r="F2985" s="41"/>
      <c r="P2985" s="94"/>
      <c r="Q2985" s="94"/>
    </row>
    <row r="2986" spans="6:17" ht="12.75">
      <c r="F2986" s="41"/>
      <c r="P2986" s="94"/>
      <c r="Q2986" s="94"/>
    </row>
    <row r="2987" spans="6:17" ht="12.75">
      <c r="F2987" s="41"/>
      <c r="P2987" s="94"/>
      <c r="Q2987" s="94"/>
    </row>
    <row r="2988" spans="6:17" ht="12.75">
      <c r="F2988" s="41"/>
      <c r="P2988" s="94"/>
      <c r="Q2988" s="94"/>
    </row>
    <row r="2989" spans="6:17" ht="12.75">
      <c r="F2989" s="41"/>
      <c r="P2989" s="94"/>
      <c r="Q2989" s="94"/>
    </row>
    <row r="2990" spans="6:17" ht="12.75">
      <c r="F2990" s="41"/>
      <c r="P2990" s="94"/>
      <c r="Q2990" s="94"/>
    </row>
    <row r="2991" spans="6:17" ht="12.75">
      <c r="F2991" s="41"/>
      <c r="P2991" s="94"/>
      <c r="Q2991" s="94"/>
    </row>
    <row r="2992" spans="6:17" ht="12.75">
      <c r="F2992" s="41"/>
      <c r="P2992" s="94"/>
      <c r="Q2992" s="94"/>
    </row>
    <row r="2993" spans="6:17" ht="12.75">
      <c r="F2993" s="41"/>
      <c r="P2993" s="94"/>
      <c r="Q2993" s="94"/>
    </row>
    <row r="2994" spans="6:17" ht="12.75">
      <c r="F2994" s="41"/>
      <c r="P2994" s="94"/>
      <c r="Q2994" s="94"/>
    </row>
    <row r="2995" spans="6:17" ht="12.75">
      <c r="F2995" s="41"/>
      <c r="P2995" s="94"/>
      <c r="Q2995" s="94"/>
    </row>
    <row r="2996" spans="6:17" ht="12.75">
      <c r="F2996" s="41"/>
      <c r="P2996" s="94"/>
      <c r="Q2996" s="94"/>
    </row>
    <row r="2997" spans="6:17" ht="12.75">
      <c r="F2997" s="41"/>
      <c r="P2997" s="94"/>
      <c r="Q2997" s="94"/>
    </row>
    <row r="2998" spans="6:17" ht="12.75">
      <c r="F2998" s="41"/>
      <c r="P2998" s="94"/>
      <c r="Q2998" s="94"/>
    </row>
    <row r="2999" spans="6:17" ht="12.75">
      <c r="F2999" s="41"/>
      <c r="P2999" s="94"/>
      <c r="Q2999" s="94"/>
    </row>
    <row r="3000" spans="6:17" ht="12.75">
      <c r="F3000" s="41"/>
      <c r="P3000" s="94"/>
      <c r="Q3000" s="94"/>
    </row>
    <row r="3001" spans="6:17" ht="12.75">
      <c r="F3001" s="41"/>
      <c r="P3001" s="94"/>
      <c r="Q3001" s="94"/>
    </row>
    <row r="3002" spans="6:17" ht="12.75">
      <c r="F3002" s="41"/>
      <c r="P3002" s="94"/>
      <c r="Q3002" s="94"/>
    </row>
    <row r="3003" spans="6:17" ht="12.75">
      <c r="F3003" s="41"/>
      <c r="P3003" s="94"/>
      <c r="Q3003" s="94"/>
    </row>
    <row r="3004" spans="6:17" ht="12.75">
      <c r="F3004" s="41"/>
      <c r="P3004" s="94"/>
      <c r="Q3004" s="94"/>
    </row>
    <row r="3005" spans="6:17" ht="12.75">
      <c r="F3005" s="41"/>
      <c r="P3005" s="94"/>
      <c r="Q3005" s="94"/>
    </row>
    <row r="3006" spans="6:17" ht="12.75">
      <c r="F3006" s="41"/>
      <c r="P3006" s="94"/>
      <c r="Q3006" s="94"/>
    </row>
    <row r="3007" spans="6:17" ht="12.75">
      <c r="F3007" s="41"/>
      <c r="P3007" s="94"/>
      <c r="Q3007" s="94"/>
    </row>
    <row r="3008" spans="6:17" ht="12.75">
      <c r="F3008" s="41"/>
      <c r="P3008" s="94"/>
      <c r="Q3008" s="94"/>
    </row>
    <row r="3009" spans="6:17" ht="12.75">
      <c r="F3009" s="41"/>
      <c r="P3009" s="94"/>
      <c r="Q3009" s="94"/>
    </row>
    <row r="3010" spans="6:17" ht="12.75">
      <c r="F3010" s="41"/>
      <c r="P3010" s="94"/>
      <c r="Q3010" s="94"/>
    </row>
    <row r="3011" spans="6:17" ht="12.75">
      <c r="F3011" s="41"/>
      <c r="P3011" s="94"/>
      <c r="Q3011" s="94"/>
    </row>
    <row r="3012" spans="6:17" ht="12.75">
      <c r="F3012" s="41"/>
      <c r="P3012" s="94"/>
      <c r="Q3012" s="94"/>
    </row>
    <row r="3013" spans="6:17" ht="12.75">
      <c r="F3013" s="41"/>
      <c r="P3013" s="94"/>
      <c r="Q3013" s="94"/>
    </row>
    <row r="3014" spans="6:17" ht="12.75">
      <c r="F3014" s="41"/>
      <c r="P3014" s="94"/>
      <c r="Q3014" s="94"/>
    </row>
    <row r="3015" spans="6:17" ht="12.75">
      <c r="F3015" s="41"/>
      <c r="P3015" s="94"/>
      <c r="Q3015" s="94"/>
    </row>
    <row r="3016" spans="6:17" ht="12.75">
      <c r="F3016" s="41"/>
      <c r="P3016" s="94"/>
      <c r="Q3016" s="94"/>
    </row>
    <row r="3017" spans="6:17" ht="12.75">
      <c r="F3017" s="41"/>
      <c r="P3017" s="94"/>
      <c r="Q3017" s="94"/>
    </row>
    <row r="3018" spans="6:17" ht="12.75">
      <c r="F3018" s="41"/>
      <c r="P3018" s="94"/>
      <c r="Q3018" s="94"/>
    </row>
    <row r="3019" spans="6:17" ht="12.75">
      <c r="F3019" s="41"/>
      <c r="P3019" s="94"/>
      <c r="Q3019" s="94"/>
    </row>
    <row r="3020" spans="6:17" ht="12.75">
      <c r="F3020" s="41"/>
      <c r="P3020" s="94"/>
      <c r="Q3020" s="94"/>
    </row>
    <row r="3021" spans="6:17" ht="12.75">
      <c r="F3021" s="41"/>
      <c r="P3021" s="94"/>
      <c r="Q3021" s="94"/>
    </row>
    <row r="3022" spans="6:17" ht="12.75">
      <c r="F3022" s="41"/>
      <c r="P3022" s="94"/>
      <c r="Q3022" s="94"/>
    </row>
    <row r="3023" spans="6:17" ht="12.75">
      <c r="F3023" s="41"/>
      <c r="P3023" s="94"/>
      <c r="Q3023" s="94"/>
    </row>
    <row r="3024" spans="6:17" ht="12.75">
      <c r="F3024" s="41"/>
      <c r="P3024" s="94"/>
      <c r="Q3024" s="94"/>
    </row>
    <row r="3025" spans="6:17" ht="12.75">
      <c r="F3025" s="41"/>
      <c r="P3025" s="94"/>
      <c r="Q3025" s="94"/>
    </row>
    <row r="3026" spans="6:17" ht="12.75">
      <c r="F3026" s="41"/>
      <c r="P3026" s="94"/>
      <c r="Q3026" s="94"/>
    </row>
    <row r="3027" spans="6:17" ht="12.75">
      <c r="F3027" s="41"/>
      <c r="P3027" s="94"/>
      <c r="Q3027" s="94"/>
    </row>
    <row r="3028" spans="6:17" ht="12.75">
      <c r="F3028" s="41"/>
      <c r="P3028" s="94"/>
      <c r="Q3028" s="94"/>
    </row>
    <row r="3029" spans="6:17" ht="12.75">
      <c r="F3029" s="41"/>
      <c r="P3029" s="94"/>
      <c r="Q3029" s="94"/>
    </row>
    <row r="3030" spans="6:17" ht="12.75">
      <c r="F3030" s="41"/>
      <c r="P3030" s="94"/>
      <c r="Q3030" s="94"/>
    </row>
    <row r="3031" spans="6:17" ht="12.75">
      <c r="F3031" s="41"/>
      <c r="P3031" s="94"/>
      <c r="Q3031" s="94"/>
    </row>
    <row r="3032" spans="6:17" ht="12.75">
      <c r="F3032" s="41"/>
      <c r="P3032" s="94"/>
      <c r="Q3032" s="94"/>
    </row>
    <row r="3033" spans="6:17" ht="12.75">
      <c r="F3033" s="41"/>
      <c r="P3033" s="94"/>
      <c r="Q3033" s="94"/>
    </row>
    <row r="3034" spans="6:17" ht="12.75">
      <c r="F3034" s="41"/>
      <c r="P3034" s="94"/>
      <c r="Q3034" s="94"/>
    </row>
    <row r="3035" spans="6:17" ht="12.75">
      <c r="F3035" s="41"/>
      <c r="P3035" s="94"/>
      <c r="Q3035" s="94"/>
    </row>
    <row r="3036" spans="6:17" ht="12.75">
      <c r="F3036" s="41"/>
      <c r="P3036" s="94"/>
      <c r="Q3036" s="94"/>
    </row>
    <row r="3037" spans="6:17" ht="12.75">
      <c r="F3037" s="41"/>
      <c r="P3037" s="94"/>
      <c r="Q3037" s="94"/>
    </row>
    <row r="3038" spans="6:17" ht="12.75">
      <c r="F3038" s="41"/>
      <c r="P3038" s="94"/>
      <c r="Q3038" s="94"/>
    </row>
    <row r="3039" spans="6:17" ht="12.75">
      <c r="F3039" s="41"/>
      <c r="P3039" s="94"/>
      <c r="Q3039" s="94"/>
    </row>
    <row r="3040" spans="6:17" ht="12.75">
      <c r="F3040" s="41"/>
      <c r="P3040" s="94"/>
      <c r="Q3040" s="94"/>
    </row>
    <row r="3041" spans="6:17" ht="12.75">
      <c r="F3041" s="41"/>
      <c r="P3041" s="94"/>
      <c r="Q3041" s="94"/>
    </row>
    <row r="3042" spans="6:17" ht="12.75">
      <c r="F3042" s="41"/>
      <c r="P3042" s="94"/>
      <c r="Q3042" s="94"/>
    </row>
    <row r="3043" spans="6:17" ht="12.75">
      <c r="F3043" s="41"/>
      <c r="P3043" s="94"/>
      <c r="Q3043" s="94"/>
    </row>
    <row r="3044" spans="6:17" ht="12.75">
      <c r="F3044" s="41"/>
      <c r="P3044" s="94"/>
      <c r="Q3044" s="94"/>
    </row>
    <row r="3045" spans="6:17" ht="12.75">
      <c r="F3045" s="41"/>
      <c r="P3045" s="94"/>
      <c r="Q3045" s="94"/>
    </row>
    <row r="3046" spans="6:17" ht="12.75">
      <c r="F3046" s="41"/>
      <c r="P3046" s="94"/>
      <c r="Q3046" s="94"/>
    </row>
    <row r="3047" spans="6:17" ht="12.75">
      <c r="F3047" s="41"/>
      <c r="P3047" s="94"/>
      <c r="Q3047" s="94"/>
    </row>
    <row r="3048" spans="6:17" ht="12.75">
      <c r="F3048" s="41"/>
      <c r="P3048" s="94"/>
      <c r="Q3048" s="94"/>
    </row>
    <row r="3049" spans="6:17" ht="12.75">
      <c r="F3049" s="41"/>
      <c r="P3049" s="94"/>
      <c r="Q3049" s="94"/>
    </row>
    <row r="3050" spans="6:17" ht="12.75">
      <c r="F3050" s="41"/>
      <c r="P3050" s="94"/>
      <c r="Q3050" s="94"/>
    </row>
    <row r="3051" spans="6:17" ht="12.75">
      <c r="F3051" s="41"/>
      <c r="P3051" s="94"/>
      <c r="Q3051" s="94"/>
    </row>
    <row r="3052" spans="6:17" ht="12.75">
      <c r="F3052" s="41"/>
      <c r="P3052" s="94"/>
      <c r="Q3052" s="94"/>
    </row>
    <row r="3053" spans="6:17" ht="12.75">
      <c r="F3053" s="41"/>
      <c r="P3053" s="94"/>
      <c r="Q3053" s="94"/>
    </row>
    <row r="3054" spans="6:17" ht="12.75">
      <c r="F3054" s="41"/>
      <c r="P3054" s="94"/>
      <c r="Q3054" s="94"/>
    </row>
    <row r="3055" spans="6:17" ht="12.75">
      <c r="F3055" s="41"/>
      <c r="P3055" s="94"/>
      <c r="Q3055" s="94"/>
    </row>
    <row r="3056" spans="6:17" ht="12.75">
      <c r="F3056" s="41"/>
      <c r="P3056" s="94"/>
      <c r="Q3056" s="94"/>
    </row>
    <row r="3057" spans="6:17" ht="12.75">
      <c r="F3057" s="41"/>
      <c r="P3057" s="94"/>
      <c r="Q3057" s="94"/>
    </row>
    <row r="3058" spans="6:17" ht="12.75">
      <c r="F3058" s="41"/>
      <c r="P3058" s="94"/>
      <c r="Q3058" s="94"/>
    </row>
    <row r="3059" spans="6:17" ht="12.75">
      <c r="F3059" s="41"/>
      <c r="P3059" s="94"/>
      <c r="Q3059" s="94"/>
    </row>
    <row r="3060" spans="6:17" ht="12.75">
      <c r="F3060" s="41"/>
      <c r="P3060" s="94"/>
      <c r="Q3060" s="94"/>
    </row>
    <row r="3061" spans="6:17" ht="12.75">
      <c r="F3061" s="41"/>
      <c r="P3061" s="94"/>
      <c r="Q3061" s="94"/>
    </row>
    <row r="3062" spans="6:17" ht="12.75">
      <c r="F3062" s="41"/>
      <c r="P3062" s="94"/>
      <c r="Q3062" s="94"/>
    </row>
    <row r="3063" spans="6:17" ht="12.75">
      <c r="F3063" s="41"/>
      <c r="P3063" s="94"/>
      <c r="Q3063" s="94"/>
    </row>
    <row r="3064" spans="6:17" ht="12.75">
      <c r="F3064" s="41"/>
      <c r="P3064" s="94"/>
      <c r="Q3064" s="94"/>
    </row>
    <row r="3065" spans="6:17" ht="12.75">
      <c r="F3065" s="41"/>
      <c r="P3065" s="94"/>
      <c r="Q3065" s="94"/>
    </row>
    <row r="3066" spans="6:17" ht="12.75">
      <c r="F3066" s="41"/>
      <c r="P3066" s="94"/>
      <c r="Q3066" s="94"/>
    </row>
    <row r="3067" spans="6:17" ht="12.75">
      <c r="F3067" s="41"/>
      <c r="P3067" s="94"/>
      <c r="Q3067" s="94"/>
    </row>
    <row r="3068" spans="6:17" ht="12.75">
      <c r="F3068" s="41"/>
      <c r="P3068" s="94"/>
      <c r="Q3068" s="94"/>
    </row>
    <row r="3069" spans="6:17" ht="12.75">
      <c r="F3069" s="41"/>
      <c r="P3069" s="94"/>
      <c r="Q3069" s="94"/>
    </row>
    <row r="3070" spans="6:17" ht="12.75">
      <c r="F3070" s="41"/>
      <c r="P3070" s="94"/>
      <c r="Q3070" s="94"/>
    </row>
    <row r="3071" spans="6:17" ht="12.75">
      <c r="F3071" s="41"/>
      <c r="P3071" s="94"/>
      <c r="Q3071" s="94"/>
    </row>
    <row r="3072" spans="6:17" ht="12.75">
      <c r="F3072" s="41"/>
      <c r="P3072" s="94"/>
      <c r="Q3072" s="94"/>
    </row>
    <row r="3073" spans="6:17" ht="12.75">
      <c r="F3073" s="41"/>
      <c r="P3073" s="94"/>
      <c r="Q3073" s="94"/>
    </row>
    <row r="3074" spans="6:17" ht="12.75">
      <c r="F3074" s="41"/>
      <c r="P3074" s="94"/>
      <c r="Q3074" s="94"/>
    </row>
    <row r="3075" spans="6:17" ht="12.75">
      <c r="F3075" s="41"/>
      <c r="P3075" s="94"/>
      <c r="Q3075" s="94"/>
    </row>
    <row r="3076" spans="6:17" ht="12.75">
      <c r="F3076" s="41"/>
      <c r="P3076" s="94"/>
      <c r="Q3076" s="94"/>
    </row>
    <row r="3077" spans="6:17" ht="12.75">
      <c r="F3077" s="41"/>
      <c r="P3077" s="94"/>
      <c r="Q3077" s="94"/>
    </row>
    <row r="3078" spans="6:17" ht="12.75">
      <c r="F3078" s="41"/>
      <c r="P3078" s="94"/>
      <c r="Q3078" s="94"/>
    </row>
    <row r="3079" spans="6:17" ht="12.75">
      <c r="F3079" s="41"/>
      <c r="P3079" s="94"/>
      <c r="Q3079" s="94"/>
    </row>
    <row r="3080" spans="6:17" ht="12.75">
      <c r="F3080" s="41"/>
      <c r="P3080" s="94"/>
      <c r="Q3080" s="94"/>
    </row>
    <row r="3081" spans="6:17" ht="12.75">
      <c r="F3081" s="41"/>
      <c r="P3081" s="94"/>
      <c r="Q3081" s="94"/>
    </row>
    <row r="3082" spans="6:17" ht="12.75">
      <c r="F3082" s="41"/>
      <c r="P3082" s="94"/>
      <c r="Q3082" s="94"/>
    </row>
    <row r="3083" spans="6:17" ht="12.75">
      <c r="F3083" s="41"/>
      <c r="P3083" s="94"/>
      <c r="Q3083" s="94"/>
    </row>
    <row r="3084" spans="6:17" ht="12.75">
      <c r="F3084" s="41"/>
      <c r="P3084" s="94"/>
      <c r="Q3084" s="94"/>
    </row>
    <row r="3085" spans="6:17" ht="12.75">
      <c r="F3085" s="41"/>
      <c r="P3085" s="94"/>
      <c r="Q3085" s="94"/>
    </row>
    <row r="3086" spans="6:17" ht="12.75">
      <c r="F3086" s="41"/>
      <c r="P3086" s="94"/>
      <c r="Q3086" s="94"/>
    </row>
    <row r="3087" spans="6:17" ht="12.75">
      <c r="F3087" s="41"/>
      <c r="P3087" s="94"/>
      <c r="Q3087" s="94"/>
    </row>
    <row r="3088" spans="6:17" ht="12.75">
      <c r="F3088" s="41"/>
      <c r="P3088" s="94"/>
      <c r="Q3088" s="94"/>
    </row>
    <row r="3089" spans="6:17" ht="12.75">
      <c r="F3089" s="41"/>
      <c r="P3089" s="94"/>
      <c r="Q3089" s="94"/>
    </row>
    <row r="3090" spans="6:17" ht="12.75">
      <c r="F3090" s="41"/>
      <c r="P3090" s="94"/>
      <c r="Q3090" s="94"/>
    </row>
    <row r="3091" spans="6:17" ht="12.75">
      <c r="F3091" s="41"/>
      <c r="P3091" s="94"/>
      <c r="Q3091" s="94"/>
    </row>
    <row r="3092" spans="6:17" ht="12.75">
      <c r="F3092" s="41"/>
      <c r="P3092" s="94"/>
      <c r="Q3092" s="94"/>
    </row>
    <row r="3093" spans="6:17" ht="12.75">
      <c r="F3093" s="41"/>
      <c r="P3093" s="94"/>
      <c r="Q3093" s="94"/>
    </row>
    <row r="3094" spans="6:17" ht="12.75">
      <c r="F3094" s="41"/>
      <c r="P3094" s="94"/>
      <c r="Q3094" s="94"/>
    </row>
    <row r="3095" spans="6:17" ht="12.75">
      <c r="F3095" s="41"/>
      <c r="P3095" s="94"/>
      <c r="Q3095" s="94"/>
    </row>
    <row r="3096" spans="6:17" ht="12.75">
      <c r="F3096" s="41"/>
      <c r="P3096" s="94"/>
      <c r="Q3096" s="94"/>
    </row>
    <row r="3097" spans="6:17" ht="12.75">
      <c r="F3097" s="41"/>
      <c r="P3097" s="94"/>
      <c r="Q3097" s="94"/>
    </row>
    <row r="3098" spans="6:17" ht="12.75">
      <c r="F3098" s="41"/>
      <c r="P3098" s="94"/>
      <c r="Q3098" s="94"/>
    </row>
    <row r="3099" spans="6:17" ht="12.75">
      <c r="F3099" s="41"/>
      <c r="P3099" s="94"/>
      <c r="Q3099" s="94"/>
    </row>
    <row r="3100" spans="6:17" ht="12.75">
      <c r="F3100" s="41"/>
      <c r="P3100" s="94"/>
      <c r="Q3100" s="94"/>
    </row>
    <row r="3101" spans="6:17" ht="12.75">
      <c r="F3101" s="41"/>
      <c r="P3101" s="94"/>
      <c r="Q3101" s="94"/>
    </row>
    <row r="3102" spans="6:17" ht="12.75">
      <c r="F3102" s="41"/>
      <c r="P3102" s="94"/>
      <c r="Q3102" s="94"/>
    </row>
    <row r="3103" spans="6:17" ht="12.75">
      <c r="F3103" s="41"/>
      <c r="P3103" s="94"/>
      <c r="Q3103" s="94"/>
    </row>
    <row r="3104" spans="6:17" ht="12.75">
      <c r="F3104" s="41"/>
      <c r="P3104" s="94"/>
      <c r="Q3104" s="94"/>
    </row>
    <row r="3105" spans="6:17" ht="12.75">
      <c r="F3105" s="41"/>
      <c r="P3105" s="94"/>
      <c r="Q3105" s="94"/>
    </row>
    <row r="3106" spans="6:17" ht="12.75">
      <c r="F3106" s="41"/>
      <c r="P3106" s="94"/>
      <c r="Q3106" s="94"/>
    </row>
    <row r="3107" spans="6:17" ht="12.75">
      <c r="F3107" s="41"/>
      <c r="P3107" s="94"/>
      <c r="Q3107" s="94"/>
    </row>
    <row r="3108" spans="6:17" ht="12.75">
      <c r="F3108" s="41"/>
      <c r="P3108" s="94"/>
      <c r="Q3108" s="94"/>
    </row>
    <row r="3109" spans="6:17" ht="12.75">
      <c r="F3109" s="41"/>
      <c r="P3109" s="94"/>
      <c r="Q3109" s="94"/>
    </row>
    <row r="3110" spans="6:17" ht="12.75">
      <c r="F3110" s="41"/>
      <c r="P3110" s="94"/>
      <c r="Q3110" s="94"/>
    </row>
    <row r="3111" spans="6:17" ht="12.75">
      <c r="F3111" s="41"/>
      <c r="P3111" s="94"/>
      <c r="Q3111" s="94"/>
    </row>
    <row r="3112" spans="6:17" ht="12.75">
      <c r="F3112" s="41"/>
      <c r="P3112" s="94"/>
      <c r="Q3112" s="94"/>
    </row>
    <row r="3113" spans="6:17" ht="12.75">
      <c r="F3113" s="41"/>
      <c r="P3113" s="94"/>
      <c r="Q3113" s="94"/>
    </row>
    <row r="3114" spans="6:17" ht="12.75">
      <c r="F3114" s="41"/>
      <c r="P3114" s="94"/>
      <c r="Q3114" s="94"/>
    </row>
    <row r="3115" spans="6:17" ht="12.75">
      <c r="F3115" s="41"/>
      <c r="P3115" s="94"/>
      <c r="Q3115" s="94"/>
    </row>
    <row r="3116" spans="6:17" ht="12.75">
      <c r="F3116" s="41"/>
      <c r="P3116" s="94"/>
      <c r="Q3116" s="94"/>
    </row>
    <row r="3117" spans="6:17" ht="12.75">
      <c r="F3117" s="41"/>
      <c r="P3117" s="94"/>
      <c r="Q3117" s="94"/>
    </row>
    <row r="3118" spans="6:17" ht="12.75">
      <c r="F3118" s="41"/>
      <c r="P3118" s="94"/>
      <c r="Q3118" s="94"/>
    </row>
    <row r="3119" spans="6:17" ht="12.75">
      <c r="F3119" s="41"/>
      <c r="P3119" s="94"/>
      <c r="Q3119" s="94"/>
    </row>
    <row r="3120" spans="6:17" ht="12.75">
      <c r="F3120" s="41"/>
      <c r="P3120" s="94"/>
      <c r="Q3120" s="94"/>
    </row>
    <row r="3121" spans="6:17" ht="12.75">
      <c r="F3121" s="41"/>
      <c r="P3121" s="94"/>
      <c r="Q3121" s="94"/>
    </row>
    <row r="3122" spans="6:17" ht="12.75">
      <c r="F3122" s="41"/>
      <c r="P3122" s="94"/>
      <c r="Q3122" s="94"/>
    </row>
    <row r="3123" spans="6:17" ht="12.75">
      <c r="F3123" s="41"/>
      <c r="P3123" s="94"/>
      <c r="Q3123" s="94"/>
    </row>
    <row r="3124" spans="6:17" ht="12.75">
      <c r="F3124" s="41"/>
      <c r="P3124" s="94"/>
      <c r="Q3124" s="94"/>
    </row>
    <row r="3125" spans="6:17" ht="12.75">
      <c r="F3125" s="41"/>
      <c r="P3125" s="94"/>
      <c r="Q3125" s="94"/>
    </row>
    <row r="3126" spans="6:17" ht="12.75">
      <c r="F3126" s="41"/>
      <c r="P3126" s="94"/>
      <c r="Q3126" s="94"/>
    </row>
    <row r="3127" spans="6:17" ht="12.75">
      <c r="F3127" s="41"/>
      <c r="P3127" s="94"/>
      <c r="Q3127" s="94"/>
    </row>
    <row r="3128" spans="6:17" ht="12.75">
      <c r="F3128" s="41"/>
      <c r="P3128" s="94"/>
      <c r="Q3128" s="94"/>
    </row>
    <row r="3129" spans="6:17" ht="12.75">
      <c r="F3129" s="41"/>
      <c r="P3129" s="94"/>
      <c r="Q3129" s="94"/>
    </row>
    <row r="3130" spans="6:17" ht="12.75">
      <c r="F3130" s="41"/>
      <c r="P3130" s="94"/>
      <c r="Q3130" s="94"/>
    </row>
    <row r="3131" spans="6:17" ht="12.75">
      <c r="F3131" s="41"/>
      <c r="P3131" s="94"/>
      <c r="Q3131" s="94"/>
    </row>
    <row r="3132" spans="6:17" ht="12.75">
      <c r="F3132" s="41"/>
      <c r="P3132" s="94"/>
      <c r="Q3132" s="94"/>
    </row>
    <row r="3133" spans="6:17" ht="12.75">
      <c r="F3133" s="41"/>
      <c r="P3133" s="94"/>
      <c r="Q3133" s="94"/>
    </row>
    <row r="3134" spans="6:17" ht="12.75">
      <c r="F3134" s="41"/>
      <c r="P3134" s="94"/>
      <c r="Q3134" s="94"/>
    </row>
    <row r="3135" spans="6:17" ht="12.75">
      <c r="F3135" s="41"/>
      <c r="P3135" s="94"/>
      <c r="Q3135" s="94"/>
    </row>
    <row r="3136" spans="6:17" ht="12.75">
      <c r="F3136" s="41"/>
      <c r="P3136" s="94"/>
      <c r="Q3136" s="94"/>
    </row>
    <row r="3137" spans="6:17" ht="12.75">
      <c r="F3137" s="41"/>
      <c r="P3137" s="94"/>
      <c r="Q3137" s="94"/>
    </row>
    <row r="3138" spans="6:17" ht="12.75">
      <c r="F3138" s="41"/>
      <c r="P3138" s="94"/>
      <c r="Q3138" s="94"/>
    </row>
    <row r="3139" spans="6:17" ht="12.75">
      <c r="F3139" s="41"/>
      <c r="P3139" s="94"/>
      <c r="Q3139" s="94"/>
    </row>
    <row r="3140" spans="6:17" ht="12.75">
      <c r="F3140" s="41"/>
      <c r="P3140" s="94"/>
      <c r="Q3140" s="94"/>
    </row>
    <row r="3141" spans="6:17" ht="12.75">
      <c r="F3141" s="41"/>
      <c r="P3141" s="94"/>
      <c r="Q3141" s="94"/>
    </row>
    <row r="3142" spans="6:17" ht="12.75">
      <c r="F3142" s="41"/>
      <c r="P3142" s="94"/>
      <c r="Q3142" s="94"/>
    </row>
    <row r="3143" spans="6:17" ht="12.75">
      <c r="F3143" s="41"/>
      <c r="P3143" s="94"/>
      <c r="Q3143" s="94"/>
    </row>
    <row r="3144" spans="6:17" ht="12.75">
      <c r="F3144" s="41"/>
      <c r="P3144" s="94"/>
      <c r="Q3144" s="94"/>
    </row>
    <row r="3145" spans="6:17" ht="12.75">
      <c r="F3145" s="41"/>
      <c r="P3145" s="94"/>
      <c r="Q3145" s="94"/>
    </row>
    <row r="3146" spans="6:17" ht="12.75">
      <c r="F3146" s="41"/>
      <c r="P3146" s="94"/>
      <c r="Q3146" s="94"/>
    </row>
    <row r="3147" spans="6:17" ht="12.75">
      <c r="F3147" s="41"/>
      <c r="P3147" s="94"/>
      <c r="Q3147" s="94"/>
    </row>
    <row r="3148" spans="6:17" ht="12.75">
      <c r="F3148" s="41"/>
      <c r="P3148" s="94"/>
      <c r="Q3148" s="94"/>
    </row>
    <row r="3149" spans="6:17" ht="12.75">
      <c r="F3149" s="41"/>
      <c r="P3149" s="94"/>
      <c r="Q3149" s="94"/>
    </row>
    <row r="3150" spans="6:17" ht="12.75">
      <c r="F3150" s="41"/>
      <c r="P3150" s="94"/>
      <c r="Q3150" s="94"/>
    </row>
    <row r="3151" spans="6:17" ht="12.75">
      <c r="F3151" s="41"/>
      <c r="P3151" s="94"/>
      <c r="Q3151" s="94"/>
    </row>
    <row r="3152" spans="6:17" ht="12.75">
      <c r="F3152" s="41"/>
      <c r="P3152" s="94"/>
      <c r="Q3152" s="94"/>
    </row>
    <row r="3153" spans="6:17" ht="12.75">
      <c r="F3153" s="41"/>
      <c r="P3153" s="94"/>
      <c r="Q3153" s="94"/>
    </row>
    <row r="3154" spans="6:17" ht="12.75">
      <c r="F3154" s="41"/>
      <c r="P3154" s="94"/>
      <c r="Q3154" s="94"/>
    </row>
    <row r="3155" spans="6:17" ht="12.75">
      <c r="F3155" s="41"/>
      <c r="P3155" s="94"/>
      <c r="Q3155" s="94"/>
    </row>
    <row r="3156" spans="6:17" ht="12.75">
      <c r="F3156" s="41"/>
      <c r="P3156" s="94"/>
      <c r="Q3156" s="94"/>
    </row>
    <row r="3157" spans="6:17" ht="12.75">
      <c r="F3157" s="41"/>
      <c r="P3157" s="94"/>
      <c r="Q3157" s="94"/>
    </row>
    <row r="3158" spans="6:17" ht="12.75">
      <c r="F3158" s="41"/>
      <c r="P3158" s="94"/>
      <c r="Q3158" s="94"/>
    </row>
    <row r="3159" spans="6:17" ht="12.75">
      <c r="F3159" s="41"/>
      <c r="P3159" s="94"/>
      <c r="Q3159" s="94"/>
    </row>
    <row r="3160" spans="6:17" ht="12.75">
      <c r="F3160" s="41"/>
      <c r="P3160" s="94"/>
      <c r="Q3160" s="94"/>
    </row>
    <row r="3161" spans="6:17" ht="12.75">
      <c r="F3161" s="41"/>
      <c r="P3161" s="94"/>
      <c r="Q3161" s="94"/>
    </row>
    <row r="3162" spans="6:17" ht="12.75">
      <c r="F3162" s="41"/>
      <c r="P3162" s="94"/>
      <c r="Q3162" s="94"/>
    </row>
    <row r="3163" spans="6:17" ht="12.75">
      <c r="F3163" s="41"/>
      <c r="P3163" s="94"/>
      <c r="Q3163" s="94"/>
    </row>
    <row r="3164" spans="6:17" ht="12.75">
      <c r="F3164" s="41"/>
      <c r="P3164" s="94"/>
      <c r="Q3164" s="94"/>
    </row>
    <row r="3165" spans="6:17" ht="12.75">
      <c r="F3165" s="41"/>
      <c r="P3165" s="94"/>
      <c r="Q3165" s="94"/>
    </row>
    <row r="3166" spans="6:17" ht="12.75">
      <c r="F3166" s="41"/>
      <c r="P3166" s="94"/>
      <c r="Q3166" s="94"/>
    </row>
    <row r="3167" spans="6:17" ht="12.75">
      <c r="F3167" s="41"/>
      <c r="P3167" s="94"/>
      <c r="Q3167" s="94"/>
    </row>
    <row r="3168" spans="6:17" ht="12.75">
      <c r="F3168" s="41"/>
      <c r="P3168" s="94"/>
      <c r="Q3168" s="94"/>
    </row>
    <row r="3169" spans="6:17" ht="12.75">
      <c r="F3169" s="41"/>
      <c r="P3169" s="94"/>
      <c r="Q3169" s="94"/>
    </row>
    <row r="3170" spans="6:17" ht="12.75">
      <c r="F3170" s="41"/>
      <c r="P3170" s="94"/>
      <c r="Q3170" s="94"/>
    </row>
    <row r="3171" spans="6:17" ht="12.75">
      <c r="F3171" s="41"/>
      <c r="P3171" s="94"/>
      <c r="Q3171" s="94"/>
    </row>
    <row r="3172" spans="6:17" ht="12.75">
      <c r="F3172" s="41"/>
      <c r="P3172" s="94"/>
      <c r="Q3172" s="94"/>
    </row>
    <row r="3173" spans="6:17" ht="12.75">
      <c r="F3173" s="41"/>
      <c r="P3173" s="94"/>
      <c r="Q3173" s="94"/>
    </row>
    <row r="3174" spans="6:17" ht="12.75">
      <c r="F3174" s="41"/>
      <c r="P3174" s="94"/>
      <c r="Q3174" s="94"/>
    </row>
    <row r="3175" spans="6:17" ht="12.75">
      <c r="F3175" s="41"/>
      <c r="P3175" s="94"/>
      <c r="Q3175" s="94"/>
    </row>
    <row r="3176" spans="6:17" ht="12.75">
      <c r="F3176" s="41"/>
      <c r="P3176" s="94"/>
      <c r="Q3176" s="94"/>
    </row>
    <row r="3177" spans="6:17" ht="12.75">
      <c r="F3177" s="41"/>
      <c r="P3177" s="94"/>
      <c r="Q3177" s="94"/>
    </row>
    <row r="3178" spans="6:17" ht="12.75">
      <c r="F3178" s="41"/>
      <c r="P3178" s="94"/>
      <c r="Q3178" s="94"/>
    </row>
    <row r="3179" spans="6:17" ht="12.75">
      <c r="F3179" s="41"/>
      <c r="P3179" s="94"/>
      <c r="Q3179" s="94"/>
    </row>
    <row r="3180" spans="6:17" ht="12.75">
      <c r="F3180" s="41"/>
      <c r="P3180" s="94"/>
      <c r="Q3180" s="94"/>
    </row>
    <row r="3181" spans="6:17" ht="12.75">
      <c r="F3181" s="41"/>
      <c r="P3181" s="94"/>
      <c r="Q3181" s="94"/>
    </row>
    <row r="3182" spans="6:17" ht="12.75">
      <c r="F3182" s="41"/>
      <c r="P3182" s="94"/>
      <c r="Q3182" s="94"/>
    </row>
    <row r="3183" spans="6:17" ht="12.75">
      <c r="F3183" s="41"/>
      <c r="P3183" s="94"/>
      <c r="Q3183" s="94"/>
    </row>
    <row r="3184" spans="6:17" ht="12.75">
      <c r="F3184" s="41"/>
      <c r="P3184" s="94"/>
      <c r="Q3184" s="94"/>
    </row>
    <row r="3185" spans="6:17" ht="12.75">
      <c r="F3185" s="41"/>
      <c r="P3185" s="94"/>
      <c r="Q3185" s="94"/>
    </row>
    <row r="3186" spans="6:17" ht="12.75">
      <c r="F3186" s="41"/>
      <c r="P3186" s="94"/>
      <c r="Q3186" s="94"/>
    </row>
    <row r="3187" spans="6:17" ht="12.75">
      <c r="F3187" s="41"/>
      <c r="P3187" s="94"/>
      <c r="Q3187" s="94"/>
    </row>
    <row r="3188" spans="6:17" ht="12.75">
      <c r="F3188" s="41"/>
      <c r="P3188" s="94"/>
      <c r="Q3188" s="94"/>
    </row>
    <row r="3189" spans="6:17" ht="12.75">
      <c r="F3189" s="41"/>
      <c r="P3189" s="94"/>
      <c r="Q3189" s="94"/>
    </row>
    <row r="3190" spans="6:17" ht="12.75">
      <c r="F3190" s="41"/>
      <c r="P3190" s="94"/>
      <c r="Q3190" s="94"/>
    </row>
    <row r="3191" spans="6:17" ht="12.75">
      <c r="F3191" s="41"/>
      <c r="P3191" s="94"/>
      <c r="Q3191" s="94"/>
    </row>
    <row r="3192" spans="6:17" ht="12.75">
      <c r="F3192" s="41"/>
      <c r="P3192" s="94"/>
      <c r="Q3192" s="94"/>
    </row>
    <row r="3193" spans="6:17" ht="12.75">
      <c r="F3193" s="41"/>
      <c r="P3193" s="94"/>
      <c r="Q3193" s="94"/>
    </row>
    <row r="3194" spans="6:17" ht="12.75">
      <c r="F3194" s="41"/>
      <c r="P3194" s="94"/>
      <c r="Q3194" s="94"/>
    </row>
    <row r="3195" spans="6:17" ht="12.75">
      <c r="F3195" s="41"/>
      <c r="P3195" s="94"/>
      <c r="Q3195" s="94"/>
    </row>
    <row r="3196" spans="6:17" ht="12.75">
      <c r="F3196" s="41"/>
      <c r="P3196" s="94"/>
      <c r="Q3196" s="94"/>
    </row>
    <row r="3197" spans="6:17" ht="12.75">
      <c r="F3197" s="41"/>
      <c r="P3197" s="94"/>
      <c r="Q3197" s="94"/>
    </row>
    <row r="3198" spans="6:17" ht="12.75">
      <c r="F3198" s="41"/>
      <c r="P3198" s="94"/>
      <c r="Q3198" s="94"/>
    </row>
    <row r="3199" spans="6:17" ht="12.75">
      <c r="F3199" s="41"/>
      <c r="P3199" s="94"/>
      <c r="Q3199" s="94"/>
    </row>
    <row r="3200" spans="6:17" ht="12.75">
      <c r="F3200" s="41"/>
      <c r="P3200" s="94"/>
      <c r="Q3200" s="94"/>
    </row>
    <row r="3201" spans="6:17" ht="12.75">
      <c r="F3201" s="41"/>
      <c r="P3201" s="94"/>
      <c r="Q3201" s="94"/>
    </row>
    <row r="3202" spans="6:17" ht="12.75">
      <c r="F3202" s="41"/>
      <c r="P3202" s="94"/>
      <c r="Q3202" s="94"/>
    </row>
    <row r="3203" spans="6:17" ht="12.75">
      <c r="F3203" s="41"/>
      <c r="P3203" s="94"/>
      <c r="Q3203" s="94"/>
    </row>
    <row r="3204" spans="6:17" ht="12.75">
      <c r="F3204" s="41"/>
      <c r="P3204" s="94"/>
      <c r="Q3204" s="94"/>
    </row>
    <row r="3205" spans="6:17" ht="12.75">
      <c r="F3205" s="41"/>
      <c r="P3205" s="94"/>
      <c r="Q3205" s="94"/>
    </row>
    <row r="3206" spans="6:17" ht="12.75">
      <c r="F3206" s="41"/>
      <c r="P3206" s="94"/>
      <c r="Q3206" s="94"/>
    </row>
    <row r="3207" spans="6:17" ht="12.75">
      <c r="F3207" s="41"/>
      <c r="P3207" s="94"/>
      <c r="Q3207" s="94"/>
    </row>
    <row r="3208" spans="6:17" ht="12.75">
      <c r="F3208" s="41"/>
      <c r="P3208" s="94"/>
      <c r="Q3208" s="94"/>
    </row>
    <row r="3209" spans="6:17" ht="12.75">
      <c r="F3209" s="41"/>
      <c r="P3209" s="94"/>
      <c r="Q3209" s="94"/>
    </row>
    <row r="3210" spans="6:17" ht="12.75">
      <c r="F3210" s="41"/>
      <c r="P3210" s="94"/>
      <c r="Q3210" s="94"/>
    </row>
    <row r="3211" spans="6:17" ht="12.75">
      <c r="F3211" s="41"/>
      <c r="P3211" s="94"/>
      <c r="Q3211" s="94"/>
    </row>
    <row r="3212" spans="6:17" ht="12.75">
      <c r="F3212" s="41"/>
      <c r="P3212" s="94"/>
      <c r="Q3212" s="94"/>
    </row>
    <row r="3213" spans="6:17" ht="12.75">
      <c r="F3213" s="41"/>
      <c r="P3213" s="94"/>
      <c r="Q3213" s="94"/>
    </row>
    <row r="3214" spans="6:17" ht="12.75">
      <c r="F3214" s="41"/>
      <c r="P3214" s="94"/>
      <c r="Q3214" s="94"/>
    </row>
    <row r="3215" spans="6:17" ht="12.75">
      <c r="F3215" s="41"/>
      <c r="P3215" s="94"/>
      <c r="Q3215" s="94"/>
    </row>
    <row r="3216" spans="6:17" ht="12.75">
      <c r="F3216" s="41"/>
      <c r="P3216" s="94"/>
      <c r="Q3216" s="94"/>
    </row>
    <row r="3217" spans="6:17" ht="12.75">
      <c r="F3217" s="41"/>
      <c r="P3217" s="94"/>
      <c r="Q3217" s="94"/>
    </row>
    <row r="3218" spans="6:17" ht="12.75">
      <c r="F3218" s="41"/>
      <c r="P3218" s="94"/>
      <c r="Q3218" s="94"/>
    </row>
    <row r="3219" spans="6:17" ht="12.75">
      <c r="F3219" s="41"/>
      <c r="P3219" s="94"/>
      <c r="Q3219" s="94"/>
    </row>
    <row r="3220" spans="6:17" ht="12.75">
      <c r="F3220" s="41"/>
      <c r="P3220" s="94"/>
      <c r="Q3220" s="94"/>
    </row>
    <row r="3221" spans="6:17" ht="12.75">
      <c r="F3221" s="41"/>
      <c r="P3221" s="94"/>
      <c r="Q3221" s="94"/>
    </row>
    <row r="3222" spans="6:17" ht="12.75">
      <c r="F3222" s="41"/>
      <c r="P3222" s="94"/>
      <c r="Q3222" s="94"/>
    </row>
    <row r="3223" spans="6:17" ht="12.75">
      <c r="F3223" s="41"/>
      <c r="P3223" s="94"/>
      <c r="Q3223" s="94"/>
    </row>
    <row r="3224" spans="6:17" ht="12.75">
      <c r="F3224" s="41"/>
      <c r="P3224" s="94"/>
      <c r="Q3224" s="94"/>
    </row>
    <row r="3225" spans="6:17" ht="12.75">
      <c r="F3225" s="41"/>
      <c r="P3225" s="94"/>
      <c r="Q3225" s="94"/>
    </row>
    <row r="3226" spans="6:17" ht="12.75">
      <c r="F3226" s="41"/>
      <c r="P3226" s="94"/>
      <c r="Q3226" s="94"/>
    </row>
    <row r="3227" spans="6:17" ht="12.75">
      <c r="F3227" s="41"/>
      <c r="P3227" s="94"/>
      <c r="Q3227" s="94"/>
    </row>
    <row r="3228" spans="6:17" ht="12.75">
      <c r="F3228" s="41"/>
      <c r="P3228" s="94"/>
      <c r="Q3228" s="94"/>
    </row>
    <row r="3229" spans="6:17" ht="12.75">
      <c r="F3229" s="41"/>
      <c r="P3229" s="94"/>
      <c r="Q3229" s="94"/>
    </row>
    <row r="3230" spans="6:17" ht="12.75">
      <c r="F3230" s="41"/>
      <c r="P3230" s="94"/>
      <c r="Q3230" s="94"/>
    </row>
    <row r="3231" spans="6:17" ht="12.75">
      <c r="F3231" s="41"/>
      <c r="P3231" s="94"/>
      <c r="Q3231" s="94"/>
    </row>
    <row r="3232" spans="6:17" ht="12.75">
      <c r="F3232" s="41"/>
      <c r="P3232" s="94"/>
      <c r="Q3232" s="94"/>
    </row>
    <row r="3233" spans="6:17" ht="12.75">
      <c r="F3233" s="41"/>
      <c r="P3233" s="94"/>
      <c r="Q3233" s="94"/>
    </row>
    <row r="3234" spans="6:17" ht="12.75">
      <c r="F3234" s="41"/>
      <c r="P3234" s="94"/>
      <c r="Q3234" s="94"/>
    </row>
    <row r="3235" spans="6:17" ht="12.75">
      <c r="F3235" s="41"/>
      <c r="P3235" s="94"/>
      <c r="Q3235" s="94"/>
    </row>
    <row r="3236" spans="6:17" ht="12.75">
      <c r="F3236" s="41"/>
      <c r="P3236" s="94"/>
      <c r="Q3236" s="94"/>
    </row>
    <row r="3237" spans="6:17" ht="12.75">
      <c r="F3237" s="41"/>
      <c r="P3237" s="94"/>
      <c r="Q3237" s="94"/>
    </row>
    <row r="3238" spans="6:17" ht="12.75">
      <c r="F3238" s="41"/>
      <c r="P3238" s="94"/>
      <c r="Q3238" s="94"/>
    </row>
    <row r="3239" spans="6:17" ht="12.75">
      <c r="F3239" s="41"/>
      <c r="P3239" s="94"/>
      <c r="Q3239" s="94"/>
    </row>
    <row r="3240" spans="6:17" ht="12.75">
      <c r="F3240" s="41"/>
      <c r="P3240" s="94"/>
      <c r="Q3240" s="94"/>
    </row>
    <row r="3241" spans="6:17" ht="12.75">
      <c r="F3241" s="41"/>
      <c r="P3241" s="94"/>
      <c r="Q3241" s="94"/>
    </row>
    <row r="3242" spans="6:17" ht="12.75">
      <c r="F3242" s="41"/>
      <c r="P3242" s="94"/>
      <c r="Q3242" s="94"/>
    </row>
    <row r="3243" spans="6:17" ht="12.75">
      <c r="F3243" s="41"/>
      <c r="P3243" s="94"/>
      <c r="Q3243" s="94"/>
    </row>
    <row r="3244" spans="6:17" ht="12.75">
      <c r="F3244" s="41"/>
      <c r="P3244" s="94"/>
      <c r="Q3244" s="94"/>
    </row>
    <row r="3245" spans="6:17" ht="12.75">
      <c r="F3245" s="41"/>
      <c r="P3245" s="94"/>
      <c r="Q3245" s="94"/>
    </row>
    <row r="3246" spans="6:17" ht="12.75">
      <c r="F3246" s="41"/>
      <c r="P3246" s="94"/>
      <c r="Q3246" s="94"/>
    </row>
    <row r="3247" spans="6:17" ht="12.75">
      <c r="F3247" s="41"/>
      <c r="P3247" s="94"/>
      <c r="Q3247" s="94"/>
    </row>
    <row r="3248" spans="6:17" ht="12.75">
      <c r="F3248" s="41"/>
      <c r="P3248" s="94"/>
      <c r="Q3248" s="94"/>
    </row>
    <row r="3249" spans="6:17" ht="12.75">
      <c r="F3249" s="41"/>
      <c r="P3249" s="94"/>
      <c r="Q3249" s="94"/>
    </row>
    <row r="3250" spans="6:17" ht="12.75">
      <c r="F3250" s="41"/>
      <c r="P3250" s="94"/>
      <c r="Q3250" s="94"/>
    </row>
    <row r="3251" spans="6:17" ht="12.75">
      <c r="F3251" s="41"/>
      <c r="P3251" s="94"/>
      <c r="Q3251" s="94"/>
    </row>
    <row r="3252" spans="6:17" ht="12.75">
      <c r="F3252" s="41"/>
      <c r="P3252" s="94"/>
      <c r="Q3252" s="94"/>
    </row>
    <row r="3253" spans="6:17" ht="12.75">
      <c r="F3253" s="41"/>
      <c r="P3253" s="94"/>
      <c r="Q3253" s="94"/>
    </row>
    <row r="3254" spans="6:17" ht="12.75">
      <c r="F3254" s="41"/>
      <c r="P3254" s="94"/>
      <c r="Q3254" s="94"/>
    </row>
    <row r="3255" spans="6:17" ht="12.75">
      <c r="F3255" s="41"/>
      <c r="P3255" s="94"/>
      <c r="Q3255" s="94"/>
    </row>
    <row r="3256" spans="6:17" ht="12.75">
      <c r="F3256" s="41"/>
      <c r="P3256" s="94"/>
      <c r="Q3256" s="94"/>
    </row>
    <row r="3257" spans="6:17" ht="12.75">
      <c r="F3257" s="41"/>
      <c r="P3257" s="94"/>
      <c r="Q3257" s="94"/>
    </row>
    <row r="3258" spans="6:17" ht="12.75">
      <c r="F3258" s="41"/>
      <c r="P3258" s="94"/>
      <c r="Q3258" s="94"/>
    </row>
    <row r="3259" spans="6:17" ht="12.75">
      <c r="F3259" s="41"/>
      <c r="P3259" s="94"/>
      <c r="Q3259" s="94"/>
    </row>
    <row r="3260" spans="6:17" ht="12.75">
      <c r="F3260" s="41"/>
      <c r="P3260" s="94"/>
      <c r="Q3260" s="94"/>
    </row>
    <row r="3261" spans="6:17" ht="12.75">
      <c r="F3261" s="41"/>
      <c r="P3261" s="94"/>
      <c r="Q3261" s="94"/>
    </row>
    <row r="3262" spans="6:17" ht="12.75">
      <c r="F3262" s="41"/>
      <c r="P3262" s="94"/>
      <c r="Q3262" s="94"/>
    </row>
    <row r="3263" spans="6:17" ht="12.75">
      <c r="F3263" s="41"/>
      <c r="P3263" s="94"/>
      <c r="Q3263" s="94"/>
    </row>
    <row r="3264" spans="6:17" ht="12.75">
      <c r="F3264" s="41"/>
      <c r="P3264" s="94"/>
      <c r="Q3264" s="94"/>
    </row>
    <row r="3265" spans="6:17" ht="12.75">
      <c r="F3265" s="41"/>
      <c r="P3265" s="94"/>
      <c r="Q3265" s="94"/>
    </row>
    <row r="3266" spans="6:17" ht="12.75">
      <c r="F3266" s="41"/>
      <c r="P3266" s="94"/>
      <c r="Q3266" s="94"/>
    </row>
    <row r="3267" spans="6:17" ht="12.75">
      <c r="F3267" s="41"/>
      <c r="P3267" s="94"/>
      <c r="Q3267" s="94"/>
    </row>
    <row r="3268" spans="6:17" ht="12.75">
      <c r="F3268" s="41"/>
      <c r="P3268" s="94"/>
      <c r="Q3268" s="94"/>
    </row>
    <row r="3269" spans="6:17" ht="12.75">
      <c r="F3269" s="41"/>
      <c r="P3269" s="94"/>
      <c r="Q3269" s="94"/>
    </row>
    <row r="3270" spans="6:17" ht="12.75">
      <c r="F3270" s="41"/>
      <c r="P3270" s="94"/>
      <c r="Q3270" s="94"/>
    </row>
    <row r="3271" spans="6:17" ht="12.75">
      <c r="F3271" s="41"/>
      <c r="P3271" s="94"/>
      <c r="Q3271" s="94"/>
    </row>
    <row r="3272" spans="6:17" ht="12.75">
      <c r="F3272" s="41"/>
      <c r="P3272" s="94"/>
      <c r="Q3272" s="94"/>
    </row>
    <row r="3273" spans="6:17" ht="12.75">
      <c r="F3273" s="41"/>
      <c r="P3273" s="94"/>
      <c r="Q3273" s="94"/>
    </row>
    <row r="3274" spans="6:17" ht="12.75">
      <c r="F3274" s="41"/>
      <c r="P3274" s="94"/>
      <c r="Q3274" s="94"/>
    </row>
    <row r="3275" spans="6:17" ht="12.75">
      <c r="F3275" s="41"/>
      <c r="P3275" s="94"/>
      <c r="Q3275" s="94"/>
    </row>
    <row r="3276" spans="6:17" ht="12.75">
      <c r="F3276" s="41"/>
      <c r="P3276" s="94"/>
      <c r="Q3276" s="94"/>
    </row>
    <row r="3277" spans="6:17" ht="12.75">
      <c r="F3277" s="41"/>
      <c r="P3277" s="94"/>
      <c r="Q3277" s="94"/>
    </row>
    <row r="3278" spans="6:17" ht="12.75">
      <c r="F3278" s="41"/>
      <c r="P3278" s="94"/>
      <c r="Q3278" s="94"/>
    </row>
    <row r="3279" spans="6:17" ht="12.75">
      <c r="F3279" s="41"/>
      <c r="P3279" s="94"/>
      <c r="Q3279" s="94"/>
    </row>
    <row r="3280" spans="6:17" ht="12.75">
      <c r="F3280" s="41"/>
      <c r="P3280" s="94"/>
      <c r="Q3280" s="94"/>
    </row>
    <row r="3281" spans="6:17" ht="12.75">
      <c r="F3281" s="41"/>
      <c r="P3281" s="94"/>
      <c r="Q3281" s="94"/>
    </row>
    <row r="3282" spans="6:17" ht="12.75">
      <c r="F3282" s="41"/>
      <c r="P3282" s="94"/>
      <c r="Q3282" s="94"/>
    </row>
    <row r="3283" spans="6:17" ht="12.75">
      <c r="F3283" s="41"/>
      <c r="P3283" s="94"/>
      <c r="Q3283" s="94"/>
    </row>
    <row r="3284" spans="6:17" ht="12.75">
      <c r="F3284" s="41"/>
      <c r="P3284" s="94"/>
      <c r="Q3284" s="94"/>
    </row>
    <row r="3285" spans="6:17" ht="12.75">
      <c r="F3285" s="41"/>
      <c r="P3285" s="94"/>
      <c r="Q3285" s="94"/>
    </row>
    <row r="3286" spans="6:17" ht="12.75">
      <c r="F3286" s="41"/>
      <c r="P3286" s="94"/>
      <c r="Q3286" s="94"/>
    </row>
    <row r="3287" spans="6:17" ht="12.75">
      <c r="F3287" s="41"/>
      <c r="P3287" s="94"/>
      <c r="Q3287" s="94"/>
    </row>
    <row r="3288" spans="6:17" ht="12.75">
      <c r="F3288" s="41"/>
      <c r="P3288" s="94"/>
      <c r="Q3288" s="94"/>
    </row>
    <row r="3289" spans="6:17" ht="12.75">
      <c r="F3289" s="41"/>
      <c r="P3289" s="94"/>
      <c r="Q3289" s="94"/>
    </row>
    <row r="3290" spans="6:17" ht="12.75">
      <c r="F3290" s="41"/>
      <c r="P3290" s="94"/>
      <c r="Q3290" s="94"/>
    </row>
    <row r="3291" spans="6:17" ht="12.75">
      <c r="F3291" s="41"/>
      <c r="P3291" s="94"/>
      <c r="Q3291" s="94"/>
    </row>
    <row r="3292" spans="6:17" ht="12.75">
      <c r="F3292" s="41"/>
      <c r="P3292" s="94"/>
      <c r="Q3292" s="94"/>
    </row>
    <row r="3293" spans="6:17" ht="12.75">
      <c r="F3293" s="41"/>
      <c r="P3293" s="94"/>
      <c r="Q3293" s="94"/>
    </row>
    <row r="3294" spans="6:17" ht="12.75">
      <c r="F3294" s="41"/>
      <c r="P3294" s="94"/>
      <c r="Q3294" s="94"/>
    </row>
    <row r="3295" spans="6:17" ht="12.75">
      <c r="F3295" s="41"/>
      <c r="P3295" s="94"/>
      <c r="Q3295" s="94"/>
    </row>
    <row r="3296" spans="6:17" ht="12.75">
      <c r="F3296" s="41"/>
      <c r="P3296" s="94"/>
      <c r="Q3296" s="94"/>
    </row>
    <row r="3297" spans="6:17" ht="12.75">
      <c r="F3297" s="41"/>
      <c r="P3297" s="94"/>
      <c r="Q3297" s="94"/>
    </row>
    <row r="3298" spans="6:17" ht="12.75">
      <c r="F3298" s="41"/>
      <c r="P3298" s="94"/>
      <c r="Q3298" s="94"/>
    </row>
    <row r="3299" spans="6:17" ht="12.75">
      <c r="F3299" s="41"/>
      <c r="P3299" s="94"/>
      <c r="Q3299" s="94"/>
    </row>
    <row r="3300" spans="6:17" ht="12.75">
      <c r="F3300" s="41"/>
      <c r="P3300" s="94"/>
      <c r="Q3300" s="94"/>
    </row>
    <row r="3301" spans="6:17" ht="12.75">
      <c r="F3301" s="41"/>
      <c r="P3301" s="94"/>
      <c r="Q3301" s="94"/>
    </row>
    <row r="3302" spans="6:17" ht="12.75">
      <c r="F3302" s="41"/>
      <c r="P3302" s="94"/>
      <c r="Q3302" s="94"/>
    </row>
    <row r="3303" spans="6:17" ht="12.75">
      <c r="F3303" s="41"/>
      <c r="P3303" s="94"/>
      <c r="Q3303" s="94"/>
    </row>
    <row r="3304" spans="6:17" ht="12.75">
      <c r="F3304" s="41"/>
      <c r="P3304" s="94"/>
      <c r="Q3304" s="94"/>
    </row>
    <row r="3305" spans="6:17" ht="12.75">
      <c r="F3305" s="41"/>
      <c r="P3305" s="94"/>
      <c r="Q3305" s="94"/>
    </row>
    <row r="3306" spans="6:17" ht="12.75">
      <c r="F3306" s="41"/>
      <c r="P3306" s="94"/>
      <c r="Q3306" s="94"/>
    </row>
    <row r="3307" spans="6:17" ht="12.75">
      <c r="F3307" s="41"/>
      <c r="P3307" s="94"/>
      <c r="Q3307" s="94"/>
    </row>
    <row r="3308" spans="6:17" ht="12.75">
      <c r="F3308" s="41"/>
      <c r="P3308" s="94"/>
      <c r="Q3308" s="94"/>
    </row>
    <row r="3309" spans="6:17" ht="12.75">
      <c r="F3309" s="41"/>
      <c r="P3309" s="94"/>
      <c r="Q3309" s="94"/>
    </row>
    <row r="3310" spans="6:17" ht="12.75">
      <c r="F3310" s="41"/>
      <c r="P3310" s="94"/>
      <c r="Q3310" s="94"/>
    </row>
    <row r="3311" spans="6:17" ht="12.75">
      <c r="F3311" s="41"/>
      <c r="P3311" s="94"/>
      <c r="Q3311" s="94"/>
    </row>
    <row r="3312" spans="6:17" ht="12.75">
      <c r="F3312" s="41"/>
      <c r="P3312" s="94"/>
      <c r="Q3312" s="94"/>
    </row>
    <row r="3313" spans="6:17" ht="12.75">
      <c r="F3313" s="41"/>
      <c r="P3313" s="94"/>
      <c r="Q3313" s="94"/>
    </row>
    <row r="3314" spans="6:17" ht="12.75">
      <c r="F3314" s="41"/>
      <c r="P3314" s="94"/>
      <c r="Q3314" s="94"/>
    </row>
    <row r="3315" spans="6:17" ht="12.75">
      <c r="F3315" s="41"/>
      <c r="P3315" s="94"/>
      <c r="Q3315" s="94"/>
    </row>
    <row r="3316" spans="6:17" ht="12.75">
      <c r="F3316" s="41"/>
      <c r="P3316" s="94"/>
      <c r="Q3316" s="94"/>
    </row>
    <row r="3317" spans="6:17" ht="12.75">
      <c r="F3317" s="41"/>
      <c r="P3317" s="94"/>
      <c r="Q3317" s="94"/>
    </row>
    <row r="3318" spans="6:17" ht="12.75">
      <c r="F3318" s="41"/>
      <c r="P3318" s="94"/>
      <c r="Q3318" s="94"/>
    </row>
    <row r="3319" spans="6:17" ht="12.75">
      <c r="F3319" s="41"/>
      <c r="P3319" s="94"/>
      <c r="Q3319" s="94"/>
    </row>
    <row r="3320" spans="6:17" ht="12.75">
      <c r="F3320" s="41"/>
      <c r="P3320" s="94"/>
      <c r="Q3320" s="94"/>
    </row>
    <row r="3321" spans="6:17" ht="12.75">
      <c r="F3321" s="41"/>
      <c r="P3321" s="94"/>
      <c r="Q3321" s="94"/>
    </row>
    <row r="3322" spans="6:17" ht="12.75">
      <c r="F3322" s="41"/>
      <c r="P3322" s="94"/>
      <c r="Q3322" s="94"/>
    </row>
    <row r="3323" spans="6:17" ht="12.75">
      <c r="F3323" s="41"/>
      <c r="P3323" s="94"/>
      <c r="Q3323" s="94"/>
    </row>
    <row r="3324" spans="6:17" ht="12.75">
      <c r="F3324" s="41"/>
      <c r="P3324" s="94"/>
      <c r="Q3324" s="94"/>
    </row>
    <row r="3325" spans="6:17" ht="12.75">
      <c r="F3325" s="41"/>
      <c r="P3325" s="94"/>
      <c r="Q3325" s="94"/>
    </row>
    <row r="3326" spans="6:17" ht="12.75">
      <c r="F3326" s="41"/>
      <c r="P3326" s="94"/>
      <c r="Q3326" s="94"/>
    </row>
    <row r="3327" spans="6:17" ht="12.75">
      <c r="F3327" s="41"/>
      <c r="P3327" s="94"/>
      <c r="Q3327" s="94"/>
    </row>
    <row r="3328" spans="6:17" ht="12.75">
      <c r="F3328" s="41"/>
      <c r="P3328" s="94"/>
      <c r="Q3328" s="94"/>
    </row>
    <row r="3329" spans="6:17" ht="12.75">
      <c r="F3329" s="41"/>
      <c r="P3329" s="94"/>
      <c r="Q3329" s="94"/>
    </row>
    <row r="3330" spans="6:17" ht="12.75">
      <c r="F3330" s="41"/>
      <c r="P3330" s="94"/>
      <c r="Q3330" s="94"/>
    </row>
    <row r="3331" spans="6:17" ht="12.75">
      <c r="F3331" s="41"/>
      <c r="P3331" s="94"/>
      <c r="Q3331" s="94"/>
    </row>
    <row r="3332" spans="6:17" ht="12.75">
      <c r="F3332" s="41"/>
      <c r="P3332" s="94"/>
      <c r="Q3332" s="94"/>
    </row>
    <row r="3333" spans="6:17" ht="12.75">
      <c r="F3333" s="41"/>
      <c r="P3333" s="94"/>
      <c r="Q3333" s="94"/>
    </row>
    <row r="3334" spans="6:17" ht="12.75">
      <c r="F3334" s="41"/>
      <c r="P3334" s="94"/>
      <c r="Q3334" s="94"/>
    </row>
    <row r="3335" spans="6:17" ht="12.75">
      <c r="F3335" s="41"/>
      <c r="P3335" s="94"/>
      <c r="Q3335" s="94"/>
    </row>
    <row r="3336" spans="6:17" ht="12.75">
      <c r="F3336" s="41"/>
      <c r="P3336" s="94"/>
      <c r="Q3336" s="94"/>
    </row>
    <row r="3337" spans="6:17" ht="12.75">
      <c r="F3337" s="41"/>
      <c r="P3337" s="94"/>
      <c r="Q3337" s="94"/>
    </row>
    <row r="3338" spans="6:17" ht="12.75">
      <c r="F3338" s="41"/>
      <c r="P3338" s="94"/>
      <c r="Q3338" s="94"/>
    </row>
    <row r="3339" spans="6:17" ht="12.75">
      <c r="F3339" s="41"/>
      <c r="P3339" s="94"/>
      <c r="Q3339" s="94"/>
    </row>
    <row r="3340" spans="6:17" ht="12.75">
      <c r="F3340" s="41"/>
      <c r="P3340" s="94"/>
      <c r="Q3340" s="94"/>
    </row>
    <row r="3341" spans="6:17" ht="12.75">
      <c r="F3341" s="41"/>
      <c r="P3341" s="94"/>
      <c r="Q3341" s="94"/>
    </row>
    <row r="3342" spans="6:17" ht="12.75">
      <c r="F3342" s="41"/>
      <c r="P3342" s="94"/>
      <c r="Q3342" s="94"/>
    </row>
    <row r="3343" spans="6:17" ht="12.75">
      <c r="F3343" s="41"/>
      <c r="P3343" s="94"/>
      <c r="Q3343" s="94"/>
    </row>
    <row r="3344" spans="6:17" ht="12.75">
      <c r="F3344" s="41"/>
      <c r="P3344" s="94"/>
      <c r="Q3344" s="94"/>
    </row>
    <row r="3345" spans="6:17" ht="12.75">
      <c r="F3345" s="41"/>
      <c r="P3345" s="94"/>
      <c r="Q3345" s="94"/>
    </row>
    <row r="3346" spans="6:17" ht="12.75">
      <c r="F3346" s="41"/>
      <c r="P3346" s="94"/>
      <c r="Q3346" s="94"/>
    </row>
    <row r="3347" spans="6:17" ht="12.75">
      <c r="F3347" s="41"/>
      <c r="P3347" s="94"/>
      <c r="Q3347" s="94"/>
    </row>
    <row r="3348" spans="6:17" ht="12.75">
      <c r="F3348" s="41"/>
      <c r="P3348" s="94"/>
      <c r="Q3348" s="94"/>
    </row>
    <row r="3349" spans="6:17" ht="12.75">
      <c r="F3349" s="41"/>
      <c r="P3349" s="94"/>
      <c r="Q3349" s="94"/>
    </row>
    <row r="3350" spans="6:17" ht="12.75">
      <c r="F3350" s="41"/>
      <c r="P3350" s="94"/>
      <c r="Q3350" s="94"/>
    </row>
    <row r="3351" spans="6:17" ht="12.75">
      <c r="F3351" s="41"/>
      <c r="P3351" s="94"/>
      <c r="Q3351" s="94"/>
    </row>
    <row r="3352" spans="6:17" ht="12.75">
      <c r="F3352" s="41"/>
      <c r="P3352" s="94"/>
      <c r="Q3352" s="94"/>
    </row>
    <row r="3353" spans="6:17" ht="12.75">
      <c r="F3353" s="41"/>
      <c r="P3353" s="94"/>
      <c r="Q3353" s="94"/>
    </row>
    <row r="3354" spans="6:17" ht="12.75">
      <c r="F3354" s="41"/>
      <c r="P3354" s="94"/>
      <c r="Q3354" s="94"/>
    </row>
    <row r="3355" spans="6:17" ht="12.75">
      <c r="F3355" s="41"/>
      <c r="P3355" s="94"/>
      <c r="Q3355" s="94"/>
    </row>
    <row r="3356" spans="6:17" ht="12.75">
      <c r="F3356" s="41"/>
      <c r="P3356" s="94"/>
      <c r="Q3356" s="94"/>
    </row>
    <row r="3357" spans="6:17" ht="12.75">
      <c r="F3357" s="41"/>
      <c r="P3357" s="94"/>
      <c r="Q3357" s="94"/>
    </row>
    <row r="3358" spans="6:17" ht="12.75">
      <c r="F3358" s="41"/>
      <c r="P3358" s="94"/>
      <c r="Q3358" s="94"/>
    </row>
    <row r="3359" spans="6:17" ht="12.75">
      <c r="F3359" s="41"/>
      <c r="P3359" s="94"/>
      <c r="Q3359" s="94"/>
    </row>
    <row r="3360" spans="6:17" ht="12.75">
      <c r="F3360" s="41"/>
      <c r="P3360" s="94"/>
      <c r="Q3360" s="94"/>
    </row>
    <row r="3361" spans="6:17" ht="12.75">
      <c r="F3361" s="41"/>
      <c r="P3361" s="94"/>
      <c r="Q3361" s="94"/>
    </row>
    <row r="3362" spans="6:17" ht="12.75">
      <c r="F3362" s="41"/>
      <c r="P3362" s="94"/>
      <c r="Q3362" s="94"/>
    </row>
    <row r="3363" spans="6:17" ht="12.75">
      <c r="F3363" s="41"/>
      <c r="P3363" s="94"/>
      <c r="Q3363" s="94"/>
    </row>
    <row r="3364" spans="6:17" ht="12.75">
      <c r="F3364" s="41"/>
      <c r="P3364" s="94"/>
      <c r="Q3364" s="94"/>
    </row>
    <row r="3365" spans="6:17" ht="12.75">
      <c r="F3365" s="41"/>
      <c r="P3365" s="94"/>
      <c r="Q3365" s="94"/>
    </row>
    <row r="3366" spans="6:17" ht="12.75">
      <c r="F3366" s="41"/>
      <c r="P3366" s="94"/>
      <c r="Q3366" s="94"/>
    </row>
    <row r="3367" spans="6:17" ht="12.75">
      <c r="F3367" s="41"/>
      <c r="P3367" s="94"/>
      <c r="Q3367" s="94"/>
    </row>
    <row r="3368" spans="6:17" ht="12.75">
      <c r="F3368" s="41"/>
      <c r="P3368" s="94"/>
      <c r="Q3368" s="94"/>
    </row>
    <row r="3369" spans="6:17" ht="12.75">
      <c r="F3369" s="41"/>
      <c r="P3369" s="94"/>
      <c r="Q3369" s="94"/>
    </row>
    <row r="3370" spans="6:17" ht="12.75">
      <c r="F3370" s="41"/>
      <c r="P3370" s="94"/>
      <c r="Q3370" s="94"/>
    </row>
    <row r="3371" spans="6:17" ht="12.75">
      <c r="F3371" s="41"/>
      <c r="P3371" s="94"/>
      <c r="Q3371" s="94"/>
    </row>
    <row r="3372" spans="6:17" ht="12.75">
      <c r="F3372" s="41"/>
      <c r="P3372" s="94"/>
      <c r="Q3372" s="94"/>
    </row>
    <row r="3373" spans="6:17" ht="12.75">
      <c r="F3373" s="41"/>
      <c r="P3373" s="94"/>
      <c r="Q3373" s="94"/>
    </row>
    <row r="3374" spans="6:17" ht="12.75">
      <c r="F3374" s="41"/>
      <c r="P3374" s="94"/>
      <c r="Q3374" s="94"/>
    </row>
    <row r="3375" spans="6:17" ht="12.75">
      <c r="F3375" s="41"/>
      <c r="P3375" s="94"/>
      <c r="Q3375" s="94"/>
    </row>
    <row r="3376" spans="6:17" ht="12.75">
      <c r="F3376" s="41"/>
      <c r="P3376" s="94"/>
      <c r="Q3376" s="94"/>
    </row>
    <row r="3377" spans="6:17" ht="12.75">
      <c r="F3377" s="41"/>
      <c r="P3377" s="94"/>
      <c r="Q3377" s="94"/>
    </row>
    <row r="3378" spans="6:17" ht="12.75">
      <c r="F3378" s="41"/>
      <c r="P3378" s="94"/>
      <c r="Q3378" s="94"/>
    </row>
    <row r="3379" spans="6:17" ht="12.75">
      <c r="F3379" s="41"/>
      <c r="P3379" s="94"/>
      <c r="Q3379" s="94"/>
    </row>
    <row r="3380" spans="6:17" ht="12.75">
      <c r="F3380" s="41"/>
      <c r="P3380" s="94"/>
      <c r="Q3380" s="94"/>
    </row>
    <row r="3381" spans="6:17" ht="12.75">
      <c r="F3381" s="41"/>
      <c r="P3381" s="94"/>
      <c r="Q3381" s="94"/>
    </row>
    <row r="3382" spans="6:17" ht="12.75">
      <c r="F3382" s="41"/>
      <c r="P3382" s="94"/>
      <c r="Q3382" s="94"/>
    </row>
    <row r="3383" spans="6:17" ht="12.75">
      <c r="F3383" s="41"/>
      <c r="P3383" s="94"/>
      <c r="Q3383" s="94"/>
    </row>
    <row r="3384" spans="6:17" ht="12.75">
      <c r="F3384" s="41"/>
      <c r="P3384" s="94"/>
      <c r="Q3384" s="94"/>
    </row>
    <row r="3385" spans="6:17" ht="12.75">
      <c r="F3385" s="41"/>
      <c r="P3385" s="94"/>
      <c r="Q3385" s="94"/>
    </row>
    <row r="3386" spans="6:17" ht="12.75">
      <c r="F3386" s="41"/>
      <c r="P3386" s="94"/>
      <c r="Q3386" s="94"/>
    </row>
    <row r="3387" spans="6:17" ht="12.75">
      <c r="F3387" s="41"/>
      <c r="P3387" s="94"/>
      <c r="Q3387" s="94"/>
    </row>
    <row r="3388" spans="6:17" ht="12.75">
      <c r="F3388" s="41"/>
      <c r="P3388" s="94"/>
      <c r="Q3388" s="94"/>
    </row>
    <row r="3389" spans="6:17" ht="12.75">
      <c r="F3389" s="41"/>
      <c r="P3389" s="94"/>
      <c r="Q3389" s="94"/>
    </row>
    <row r="3390" spans="6:17" ht="12.75">
      <c r="F3390" s="41"/>
      <c r="P3390" s="94"/>
      <c r="Q3390" s="94"/>
    </row>
    <row r="3391" spans="6:17" ht="12.75">
      <c r="F3391" s="41"/>
      <c r="P3391" s="94"/>
      <c r="Q3391" s="94"/>
    </row>
    <row r="3392" spans="6:17" ht="12.75">
      <c r="F3392" s="41"/>
      <c r="P3392" s="94"/>
      <c r="Q3392" s="94"/>
    </row>
    <row r="3393" spans="6:17" ht="12.75">
      <c r="F3393" s="41"/>
      <c r="P3393" s="94"/>
      <c r="Q3393" s="94"/>
    </row>
    <row r="3394" spans="6:17" ht="12.75">
      <c r="F3394" s="41"/>
      <c r="P3394" s="94"/>
      <c r="Q3394" s="94"/>
    </row>
    <row r="3395" spans="6:17" ht="12.75">
      <c r="F3395" s="41"/>
      <c r="P3395" s="94"/>
      <c r="Q3395" s="94"/>
    </row>
    <row r="3396" spans="6:17" ht="12.75">
      <c r="F3396" s="41"/>
      <c r="P3396" s="94"/>
      <c r="Q3396" s="94"/>
    </row>
    <row r="3397" spans="6:17" ht="12.75">
      <c r="F3397" s="41"/>
      <c r="P3397" s="94"/>
      <c r="Q3397" s="94"/>
    </row>
    <row r="3398" spans="6:17" ht="12.75">
      <c r="F3398" s="41"/>
      <c r="P3398" s="94"/>
      <c r="Q3398" s="94"/>
    </row>
    <row r="3399" spans="6:17" ht="12.75">
      <c r="F3399" s="41"/>
      <c r="P3399" s="94"/>
      <c r="Q3399" s="94"/>
    </row>
    <row r="3400" spans="6:17" ht="12.75">
      <c r="F3400" s="41"/>
      <c r="P3400" s="94"/>
      <c r="Q3400" s="94"/>
    </row>
    <row r="3401" spans="6:17" ht="12.75">
      <c r="F3401" s="41"/>
      <c r="P3401" s="94"/>
      <c r="Q3401" s="94"/>
    </row>
    <row r="3402" spans="6:17" ht="12.75">
      <c r="F3402" s="41"/>
      <c r="P3402" s="94"/>
      <c r="Q3402" s="94"/>
    </row>
    <row r="3403" spans="6:17" ht="12.75">
      <c r="F3403" s="41"/>
      <c r="P3403" s="94"/>
      <c r="Q3403" s="94"/>
    </row>
    <row r="3404" spans="6:17" ht="12.75">
      <c r="F3404" s="41"/>
      <c r="P3404" s="94"/>
      <c r="Q3404" s="94"/>
    </row>
    <row r="3405" spans="6:17" ht="12.75">
      <c r="F3405" s="41"/>
      <c r="P3405" s="94"/>
      <c r="Q3405" s="94"/>
    </row>
    <row r="3406" spans="6:17" ht="12.75">
      <c r="F3406" s="41"/>
      <c r="P3406" s="94"/>
      <c r="Q3406" s="94"/>
    </row>
    <row r="3407" spans="6:17" ht="12.75">
      <c r="F3407" s="41"/>
      <c r="P3407" s="94"/>
      <c r="Q3407" s="94"/>
    </row>
    <row r="3408" spans="6:17" ht="12.75">
      <c r="F3408" s="41"/>
      <c r="P3408" s="94"/>
      <c r="Q3408" s="94"/>
    </row>
    <row r="3409" spans="6:17" ht="12.75">
      <c r="F3409" s="41"/>
      <c r="P3409" s="94"/>
      <c r="Q3409" s="94"/>
    </row>
    <row r="3410" spans="6:17" ht="12.75">
      <c r="F3410" s="41"/>
      <c r="P3410" s="94"/>
      <c r="Q3410" s="94"/>
    </row>
    <row r="3411" spans="6:17" ht="12.75">
      <c r="F3411" s="41"/>
      <c r="P3411" s="94"/>
      <c r="Q3411" s="94"/>
    </row>
    <row r="3412" spans="6:17" ht="12.75">
      <c r="F3412" s="41"/>
      <c r="P3412" s="94"/>
      <c r="Q3412" s="94"/>
    </row>
    <row r="3413" spans="6:17" ht="12.75">
      <c r="F3413" s="41"/>
      <c r="P3413" s="94"/>
      <c r="Q3413" s="94"/>
    </row>
    <row r="3414" spans="6:17" ht="12.75">
      <c r="F3414" s="41"/>
      <c r="P3414" s="94"/>
      <c r="Q3414" s="94"/>
    </row>
    <row r="3415" spans="6:17" ht="12.75">
      <c r="F3415" s="41"/>
      <c r="P3415" s="94"/>
      <c r="Q3415" s="94"/>
    </row>
    <row r="3416" spans="6:17" ht="12.75">
      <c r="F3416" s="41"/>
      <c r="P3416" s="94"/>
      <c r="Q3416" s="94"/>
    </row>
    <row r="3417" spans="6:17" ht="12.75">
      <c r="F3417" s="41"/>
      <c r="P3417" s="94"/>
      <c r="Q3417" s="94"/>
    </row>
    <row r="3418" spans="6:17" ht="12.75">
      <c r="F3418" s="41"/>
      <c r="P3418" s="94"/>
      <c r="Q3418" s="94"/>
    </row>
    <row r="3419" spans="6:17" ht="12.75">
      <c r="F3419" s="41"/>
      <c r="P3419" s="94"/>
      <c r="Q3419" s="94"/>
    </row>
    <row r="3420" spans="6:17" ht="12.75">
      <c r="F3420" s="41"/>
      <c r="P3420" s="94"/>
      <c r="Q3420" s="94"/>
    </row>
    <row r="3421" spans="6:17" ht="12.75">
      <c r="F3421" s="41"/>
      <c r="P3421" s="94"/>
      <c r="Q3421" s="94"/>
    </row>
    <row r="3422" spans="6:17" ht="12.75">
      <c r="F3422" s="41"/>
      <c r="P3422" s="94"/>
      <c r="Q3422" s="94"/>
    </row>
    <row r="3423" spans="6:17" ht="12.75">
      <c r="F3423" s="41"/>
      <c r="P3423" s="94"/>
      <c r="Q3423" s="94"/>
    </row>
    <row r="3424" spans="6:17" ht="12.75">
      <c r="F3424" s="41"/>
      <c r="P3424" s="94"/>
      <c r="Q3424" s="94"/>
    </row>
    <row r="3425" spans="6:17" ht="12.75">
      <c r="F3425" s="41"/>
      <c r="P3425" s="94"/>
      <c r="Q3425" s="94"/>
    </row>
    <row r="3426" spans="6:17" ht="12.75">
      <c r="F3426" s="41"/>
      <c r="P3426" s="94"/>
      <c r="Q3426" s="94"/>
    </row>
    <row r="3427" spans="6:17" ht="12.75">
      <c r="F3427" s="41"/>
      <c r="P3427" s="94"/>
      <c r="Q3427" s="94"/>
    </row>
    <row r="3428" spans="6:17" ht="12.75">
      <c r="F3428" s="41"/>
      <c r="P3428" s="94"/>
      <c r="Q3428" s="94"/>
    </row>
    <row r="3429" spans="6:17" ht="12.75">
      <c r="F3429" s="41"/>
      <c r="P3429" s="94"/>
      <c r="Q3429" s="94"/>
    </row>
    <row r="3430" spans="6:17" ht="12.75">
      <c r="F3430" s="41"/>
      <c r="P3430" s="94"/>
      <c r="Q3430" s="94"/>
    </row>
    <row r="3431" spans="6:17" ht="12.75">
      <c r="F3431" s="41"/>
      <c r="P3431" s="94"/>
      <c r="Q3431" s="94"/>
    </row>
    <row r="3432" spans="6:17" ht="12.75">
      <c r="F3432" s="41"/>
      <c r="P3432" s="94"/>
      <c r="Q3432" s="94"/>
    </row>
    <row r="3433" spans="6:17" ht="12.75">
      <c r="F3433" s="41"/>
      <c r="P3433" s="94"/>
      <c r="Q3433" s="94"/>
    </row>
    <row r="3434" spans="6:17" ht="12.75">
      <c r="F3434" s="41"/>
      <c r="P3434" s="94"/>
      <c r="Q3434" s="94"/>
    </row>
    <row r="3435" spans="6:17" ht="12.75">
      <c r="F3435" s="41"/>
      <c r="P3435" s="94"/>
      <c r="Q3435" s="94"/>
    </row>
    <row r="3436" spans="6:17" ht="12.75">
      <c r="F3436" s="41"/>
      <c r="P3436" s="94"/>
      <c r="Q3436" s="94"/>
    </row>
    <row r="3437" spans="6:17" ht="12.75">
      <c r="F3437" s="41"/>
      <c r="P3437" s="94"/>
      <c r="Q3437" s="94"/>
    </row>
    <row r="3438" spans="6:17" ht="12.75">
      <c r="F3438" s="41"/>
      <c r="P3438" s="94"/>
      <c r="Q3438" s="94"/>
    </row>
    <row r="3439" spans="6:17" ht="12.75">
      <c r="F3439" s="41"/>
      <c r="P3439" s="94"/>
      <c r="Q3439" s="94"/>
    </row>
    <row r="3440" spans="6:17" ht="12.75">
      <c r="F3440" s="41"/>
      <c r="P3440" s="94"/>
      <c r="Q3440" s="94"/>
    </row>
    <row r="3441" spans="6:17" ht="12.75">
      <c r="F3441" s="41"/>
      <c r="P3441" s="94"/>
      <c r="Q3441" s="94"/>
    </row>
    <row r="3442" spans="6:17" ht="12.75">
      <c r="F3442" s="41"/>
      <c r="P3442" s="94"/>
      <c r="Q3442" s="94"/>
    </row>
    <row r="3443" spans="6:17" ht="12.75">
      <c r="F3443" s="41"/>
      <c r="P3443" s="94"/>
      <c r="Q3443" s="94"/>
    </row>
    <row r="3444" spans="6:17" ht="12.75">
      <c r="F3444" s="41"/>
      <c r="P3444" s="94"/>
      <c r="Q3444" s="94"/>
    </row>
    <row r="3445" spans="6:17" ht="12.75">
      <c r="F3445" s="41"/>
      <c r="P3445" s="94"/>
      <c r="Q3445" s="94"/>
    </row>
    <row r="3446" spans="6:17" ht="12.75">
      <c r="F3446" s="41"/>
      <c r="P3446" s="94"/>
      <c r="Q3446" s="94"/>
    </row>
    <row r="3447" spans="6:17" ht="12.75">
      <c r="F3447" s="41"/>
      <c r="P3447" s="94"/>
      <c r="Q3447" s="94"/>
    </row>
    <row r="3448" spans="6:17" ht="12.75">
      <c r="F3448" s="41"/>
      <c r="P3448" s="94"/>
      <c r="Q3448" s="94"/>
    </row>
    <row r="3449" spans="6:17" ht="12.75">
      <c r="F3449" s="41"/>
      <c r="P3449" s="94"/>
      <c r="Q3449" s="94"/>
    </row>
    <row r="3450" spans="6:17" ht="12.75">
      <c r="F3450" s="41"/>
      <c r="P3450" s="94"/>
      <c r="Q3450" s="94"/>
    </row>
    <row r="3451" spans="6:17" ht="12.75">
      <c r="F3451" s="41"/>
      <c r="P3451" s="94"/>
      <c r="Q3451" s="94"/>
    </row>
    <row r="3452" spans="6:17" ht="12.75">
      <c r="F3452" s="41"/>
      <c r="P3452" s="94"/>
      <c r="Q3452" s="94"/>
    </row>
    <row r="3453" spans="6:17" ht="12.75">
      <c r="F3453" s="41"/>
      <c r="P3453" s="94"/>
      <c r="Q3453" s="94"/>
    </row>
    <row r="3454" spans="6:17" ht="12.75">
      <c r="F3454" s="41"/>
      <c r="P3454" s="94"/>
      <c r="Q3454" s="94"/>
    </row>
    <row r="3455" spans="6:17" ht="12.75">
      <c r="F3455" s="41"/>
      <c r="P3455" s="94"/>
      <c r="Q3455" s="94"/>
    </row>
    <row r="3456" spans="6:17" ht="12.75">
      <c r="F3456" s="41"/>
      <c r="P3456" s="94"/>
      <c r="Q3456" s="94"/>
    </row>
    <row r="3457" spans="6:17" ht="12.75">
      <c r="F3457" s="41"/>
      <c r="P3457" s="94"/>
      <c r="Q3457" s="94"/>
    </row>
    <row r="3458" spans="6:17" ht="12.75">
      <c r="F3458" s="41"/>
      <c r="P3458" s="94"/>
      <c r="Q3458" s="94"/>
    </row>
    <row r="3459" spans="6:17" ht="12.75">
      <c r="F3459" s="41"/>
      <c r="P3459" s="94"/>
      <c r="Q3459" s="94"/>
    </row>
    <row r="3460" spans="6:17" ht="12.75">
      <c r="F3460" s="41"/>
      <c r="P3460" s="94"/>
      <c r="Q3460" s="94"/>
    </row>
    <row r="3461" spans="6:17" ht="12.75">
      <c r="F3461" s="41"/>
      <c r="P3461" s="94"/>
      <c r="Q3461" s="94"/>
    </row>
    <row r="3462" spans="6:17" ht="12.75">
      <c r="F3462" s="41"/>
      <c r="P3462" s="94"/>
      <c r="Q3462" s="94"/>
    </row>
    <row r="3463" spans="6:17" ht="12.75">
      <c r="F3463" s="41"/>
      <c r="P3463" s="94"/>
      <c r="Q3463" s="94"/>
    </row>
    <row r="3464" spans="6:17" ht="12.75">
      <c r="F3464" s="41"/>
      <c r="P3464" s="94"/>
      <c r="Q3464" s="94"/>
    </row>
    <row r="3465" spans="6:17" ht="12.75">
      <c r="F3465" s="41"/>
      <c r="P3465" s="94"/>
      <c r="Q3465" s="94"/>
    </row>
    <row r="3466" spans="6:17" ht="12.75">
      <c r="F3466" s="41"/>
      <c r="P3466" s="94"/>
      <c r="Q3466" s="94"/>
    </row>
    <row r="3467" spans="6:17" ht="12.75">
      <c r="F3467" s="41"/>
      <c r="P3467" s="94"/>
      <c r="Q3467" s="94"/>
    </row>
    <row r="3468" spans="6:17" ht="12.75">
      <c r="F3468" s="41"/>
      <c r="P3468" s="94"/>
      <c r="Q3468" s="94"/>
    </row>
    <row r="3469" spans="6:17" ht="12.75">
      <c r="F3469" s="41"/>
      <c r="P3469" s="94"/>
      <c r="Q3469" s="94"/>
    </row>
    <row r="3470" spans="6:17" ht="12.75">
      <c r="F3470" s="41"/>
      <c r="P3470" s="94"/>
      <c r="Q3470" s="94"/>
    </row>
    <row r="3471" spans="6:17" ht="12.75">
      <c r="F3471" s="41"/>
      <c r="P3471" s="94"/>
      <c r="Q3471" s="94"/>
    </row>
    <row r="3472" spans="6:17" ht="12.75">
      <c r="F3472" s="41"/>
      <c r="P3472" s="94"/>
      <c r="Q3472" s="94"/>
    </row>
    <row r="3473" spans="6:17" ht="12.75">
      <c r="F3473" s="41"/>
      <c r="P3473" s="94"/>
      <c r="Q3473" s="94"/>
    </row>
    <row r="3474" spans="6:17" ht="12.75">
      <c r="F3474" s="41"/>
      <c r="P3474" s="94"/>
      <c r="Q3474" s="94"/>
    </row>
    <row r="3475" spans="6:17" ht="12.75">
      <c r="F3475" s="41"/>
      <c r="P3475" s="94"/>
      <c r="Q3475" s="94"/>
    </row>
    <row r="3476" spans="6:17" ht="12.75">
      <c r="F3476" s="41"/>
      <c r="P3476" s="94"/>
      <c r="Q3476" s="94"/>
    </row>
    <row r="3477" spans="6:17" ht="12.75">
      <c r="F3477" s="41"/>
      <c r="P3477" s="94"/>
      <c r="Q3477" s="94"/>
    </row>
    <row r="3478" spans="6:17" ht="12.75">
      <c r="F3478" s="41"/>
      <c r="P3478" s="94"/>
      <c r="Q3478" s="94"/>
    </row>
    <row r="3479" spans="6:17" ht="12.75">
      <c r="F3479" s="41"/>
      <c r="P3479" s="94"/>
      <c r="Q3479" s="94"/>
    </row>
    <row r="3480" spans="6:17" ht="12.75">
      <c r="F3480" s="41"/>
      <c r="P3480" s="94"/>
      <c r="Q3480" s="94"/>
    </row>
    <row r="3481" spans="6:17" ht="12.75">
      <c r="F3481" s="41"/>
      <c r="P3481" s="94"/>
      <c r="Q3481" s="94"/>
    </row>
    <row r="3482" spans="6:17" ht="12.75">
      <c r="F3482" s="41"/>
      <c r="P3482" s="94"/>
      <c r="Q3482" s="94"/>
    </row>
    <row r="3483" spans="6:17" ht="12.75">
      <c r="F3483" s="41"/>
      <c r="P3483" s="94"/>
      <c r="Q3483" s="94"/>
    </row>
    <row r="3484" spans="6:17" ht="12.75">
      <c r="F3484" s="41"/>
      <c r="P3484" s="94"/>
      <c r="Q3484" s="94"/>
    </row>
    <row r="3485" spans="6:17" ht="12.75">
      <c r="F3485" s="41"/>
      <c r="P3485" s="94"/>
      <c r="Q3485" s="94"/>
    </row>
    <row r="3486" spans="6:17" ht="12.75">
      <c r="F3486" s="41"/>
      <c r="P3486" s="94"/>
      <c r="Q3486" s="94"/>
    </row>
    <row r="3487" spans="6:17" ht="12.75">
      <c r="F3487" s="41"/>
      <c r="P3487" s="94"/>
      <c r="Q3487" s="94"/>
    </row>
    <row r="3488" spans="6:17" ht="12.75">
      <c r="F3488" s="41"/>
      <c r="P3488" s="94"/>
      <c r="Q3488" s="94"/>
    </row>
    <row r="3489" spans="6:17" ht="12.75">
      <c r="F3489" s="41"/>
      <c r="P3489" s="94"/>
      <c r="Q3489" s="94"/>
    </row>
    <row r="3490" spans="6:17" ht="12.75">
      <c r="F3490" s="41"/>
      <c r="P3490" s="94"/>
      <c r="Q3490" s="94"/>
    </row>
    <row r="3491" spans="6:17" ht="12.75">
      <c r="F3491" s="41"/>
      <c r="P3491" s="94"/>
      <c r="Q3491" s="94"/>
    </row>
    <row r="3492" spans="6:17" ht="12.75">
      <c r="F3492" s="41"/>
      <c r="P3492" s="94"/>
      <c r="Q3492" s="94"/>
    </row>
    <row r="3493" spans="6:17" ht="12.75">
      <c r="F3493" s="41"/>
      <c r="P3493" s="94"/>
      <c r="Q3493" s="94"/>
    </row>
    <row r="3494" spans="6:17" ht="12.75">
      <c r="F3494" s="41"/>
      <c r="P3494" s="94"/>
      <c r="Q3494" s="94"/>
    </row>
    <row r="3495" spans="6:17" ht="12.75">
      <c r="F3495" s="41"/>
      <c r="P3495" s="94"/>
      <c r="Q3495" s="94"/>
    </row>
    <row r="3496" spans="6:17" ht="12.75">
      <c r="F3496" s="41"/>
      <c r="P3496" s="94"/>
      <c r="Q3496" s="94"/>
    </row>
    <row r="3497" spans="6:17" ht="12.75">
      <c r="F3497" s="41"/>
      <c r="P3497" s="94"/>
      <c r="Q3497" s="94"/>
    </row>
    <row r="3498" spans="6:17" ht="12.75">
      <c r="F3498" s="41"/>
      <c r="P3498" s="94"/>
      <c r="Q3498" s="94"/>
    </row>
    <row r="3499" spans="6:17" ht="12.75">
      <c r="F3499" s="41"/>
      <c r="P3499" s="94"/>
      <c r="Q3499" s="94"/>
    </row>
    <row r="3500" spans="6:17" ht="12.75">
      <c r="F3500" s="41"/>
      <c r="P3500" s="94"/>
      <c r="Q3500" s="94"/>
    </row>
    <row r="3501" spans="6:17" ht="12.75">
      <c r="F3501" s="41"/>
      <c r="P3501" s="94"/>
      <c r="Q3501" s="94"/>
    </row>
    <row r="3502" spans="6:17" ht="12.75">
      <c r="F3502" s="41"/>
      <c r="P3502" s="94"/>
      <c r="Q3502" s="94"/>
    </row>
    <row r="3503" spans="6:17" ht="12.75">
      <c r="F3503" s="41"/>
      <c r="P3503" s="94"/>
      <c r="Q3503" s="94"/>
    </row>
    <row r="3504" spans="6:17" ht="12.75">
      <c r="F3504" s="41"/>
      <c r="P3504" s="94"/>
      <c r="Q3504" s="94"/>
    </row>
    <row r="3505" spans="6:17" ht="12.75">
      <c r="F3505" s="41"/>
      <c r="P3505" s="94"/>
      <c r="Q3505" s="94"/>
    </row>
    <row r="3506" spans="6:17" ht="12.75">
      <c r="F3506" s="41"/>
      <c r="P3506" s="94"/>
      <c r="Q3506" s="94"/>
    </row>
    <row r="3507" spans="6:17" ht="12.75">
      <c r="F3507" s="41"/>
      <c r="P3507" s="94"/>
      <c r="Q3507" s="94"/>
    </row>
    <row r="3508" spans="6:17" ht="12.75">
      <c r="F3508" s="41"/>
      <c r="P3508" s="94"/>
      <c r="Q3508" s="94"/>
    </row>
    <row r="3509" spans="6:17" ht="12.75">
      <c r="F3509" s="41"/>
      <c r="P3509" s="94"/>
      <c r="Q3509" s="94"/>
    </row>
    <row r="3510" spans="6:17" ht="12.75">
      <c r="F3510" s="41"/>
      <c r="P3510" s="94"/>
      <c r="Q3510" s="94"/>
    </row>
    <row r="3511" spans="6:17" ht="12.75">
      <c r="F3511" s="41"/>
      <c r="P3511" s="94"/>
      <c r="Q3511" s="94"/>
    </row>
    <row r="3512" spans="6:17" ht="12.75">
      <c r="F3512" s="41"/>
      <c r="P3512" s="94"/>
      <c r="Q3512" s="94"/>
    </row>
    <row r="3513" spans="6:17" ht="12.75">
      <c r="F3513" s="41"/>
      <c r="P3513" s="94"/>
      <c r="Q3513" s="94"/>
    </row>
    <row r="3514" spans="6:17" ht="12.75">
      <c r="F3514" s="41"/>
      <c r="P3514" s="94"/>
      <c r="Q3514" s="94"/>
    </row>
    <row r="3515" spans="6:17" ht="12.75">
      <c r="F3515" s="41"/>
      <c r="P3515" s="94"/>
      <c r="Q3515" s="94"/>
    </row>
    <row r="3516" spans="6:17" ht="12.75">
      <c r="F3516" s="41"/>
      <c r="P3516" s="94"/>
      <c r="Q3516" s="94"/>
    </row>
    <row r="3517" spans="6:17" ht="12.75">
      <c r="F3517" s="41"/>
      <c r="P3517" s="94"/>
      <c r="Q3517" s="94"/>
    </row>
    <row r="3518" spans="6:17" ht="12.75">
      <c r="F3518" s="41"/>
      <c r="P3518" s="94"/>
      <c r="Q3518" s="94"/>
    </row>
    <row r="3519" spans="6:17" ht="12.75">
      <c r="F3519" s="41"/>
      <c r="P3519" s="94"/>
      <c r="Q3519" s="94"/>
    </row>
    <row r="3520" spans="6:17" ht="12.75">
      <c r="F3520" s="41"/>
      <c r="P3520" s="94"/>
      <c r="Q3520" s="94"/>
    </row>
    <row r="3521" spans="6:17" ht="12.75">
      <c r="F3521" s="41"/>
      <c r="P3521" s="94"/>
      <c r="Q3521" s="94"/>
    </row>
    <row r="3522" spans="6:17" ht="12.75">
      <c r="F3522" s="41"/>
      <c r="P3522" s="94"/>
      <c r="Q3522" s="94"/>
    </row>
    <row r="3523" spans="6:17" ht="12.75">
      <c r="F3523" s="41"/>
      <c r="P3523" s="94"/>
      <c r="Q3523" s="94"/>
    </row>
    <row r="3524" spans="6:17" ht="12.75">
      <c r="F3524" s="41"/>
      <c r="P3524" s="94"/>
      <c r="Q3524" s="94"/>
    </row>
    <row r="3525" spans="6:17" ht="12.75">
      <c r="F3525" s="41"/>
      <c r="P3525" s="94"/>
      <c r="Q3525" s="94"/>
    </row>
    <row r="3526" spans="6:17" ht="12.75">
      <c r="F3526" s="41"/>
      <c r="P3526" s="94"/>
      <c r="Q3526" s="94"/>
    </row>
    <row r="3527" spans="6:17" ht="12.75">
      <c r="F3527" s="41"/>
      <c r="P3527" s="94"/>
      <c r="Q3527" s="94"/>
    </row>
    <row r="3528" spans="6:17" ht="12.75">
      <c r="F3528" s="41"/>
      <c r="P3528" s="94"/>
      <c r="Q3528" s="94"/>
    </row>
    <row r="3529" spans="6:17" ht="12.75">
      <c r="F3529" s="41"/>
      <c r="P3529" s="94"/>
      <c r="Q3529" s="94"/>
    </row>
    <row r="3530" spans="6:17" ht="12.75">
      <c r="F3530" s="41"/>
      <c r="P3530" s="94"/>
      <c r="Q3530" s="94"/>
    </row>
    <row r="3531" spans="6:17" ht="12.75">
      <c r="F3531" s="41"/>
      <c r="P3531" s="94"/>
      <c r="Q3531" s="94"/>
    </row>
    <row r="3532" spans="6:17" ht="12.75">
      <c r="F3532" s="41"/>
      <c r="P3532" s="94"/>
      <c r="Q3532" s="94"/>
    </row>
    <row r="3533" spans="6:17" ht="12.75">
      <c r="F3533" s="41"/>
      <c r="P3533" s="94"/>
      <c r="Q3533" s="94"/>
    </row>
    <row r="3534" spans="6:17" ht="12.75">
      <c r="F3534" s="41"/>
      <c r="P3534" s="94"/>
      <c r="Q3534" s="94"/>
    </row>
    <row r="3535" spans="6:17" ht="12.75">
      <c r="F3535" s="41"/>
      <c r="P3535" s="94"/>
      <c r="Q3535" s="94"/>
    </row>
    <row r="3536" spans="6:17" ht="12.75">
      <c r="F3536" s="41"/>
      <c r="P3536" s="94"/>
      <c r="Q3536" s="94"/>
    </row>
    <row r="3537" spans="6:17" ht="12.75">
      <c r="F3537" s="41"/>
      <c r="P3537" s="94"/>
      <c r="Q3537" s="94"/>
    </row>
    <row r="3538" spans="6:17" ht="12.75">
      <c r="F3538" s="41"/>
      <c r="P3538" s="94"/>
      <c r="Q3538" s="94"/>
    </row>
    <row r="3539" spans="6:17" ht="12.75">
      <c r="F3539" s="41"/>
      <c r="P3539" s="94"/>
      <c r="Q3539" s="94"/>
    </row>
    <row r="3540" spans="6:17" ht="12.75">
      <c r="F3540" s="41"/>
      <c r="P3540" s="94"/>
      <c r="Q3540" s="94"/>
    </row>
    <row r="3541" spans="6:17" ht="12.75">
      <c r="F3541" s="41"/>
      <c r="P3541" s="94"/>
      <c r="Q3541" s="94"/>
    </row>
    <row r="3542" spans="6:17" ht="12.75">
      <c r="F3542" s="41"/>
      <c r="P3542" s="94"/>
      <c r="Q3542" s="94"/>
    </row>
    <row r="3543" spans="6:17" ht="12.75">
      <c r="F3543" s="41"/>
      <c r="P3543" s="94"/>
      <c r="Q3543" s="94"/>
    </row>
    <row r="3544" spans="6:17" ht="12.75">
      <c r="F3544" s="41"/>
      <c r="P3544" s="94"/>
      <c r="Q3544" s="94"/>
    </row>
    <row r="3545" spans="6:17" ht="12.75">
      <c r="F3545" s="41"/>
      <c r="P3545" s="94"/>
      <c r="Q3545" s="94"/>
    </row>
    <row r="3546" spans="6:17" ht="12.75">
      <c r="F3546" s="41"/>
      <c r="P3546" s="94"/>
      <c r="Q3546" s="94"/>
    </row>
    <row r="3547" spans="6:17" ht="12.75">
      <c r="F3547" s="41"/>
      <c r="P3547" s="94"/>
      <c r="Q3547" s="94"/>
    </row>
    <row r="3548" spans="6:17" ht="12.75">
      <c r="F3548" s="41"/>
      <c r="P3548" s="94"/>
      <c r="Q3548" s="94"/>
    </row>
    <row r="3549" spans="6:17" ht="12.75">
      <c r="F3549" s="41"/>
      <c r="P3549" s="94"/>
      <c r="Q3549" s="94"/>
    </row>
    <row r="3550" spans="6:17" ht="12.75">
      <c r="F3550" s="41"/>
      <c r="P3550" s="94"/>
      <c r="Q3550" s="94"/>
    </row>
    <row r="3551" spans="6:17" ht="12.75">
      <c r="F3551" s="41"/>
      <c r="P3551" s="94"/>
      <c r="Q3551" s="94"/>
    </row>
    <row r="3552" spans="6:17" ht="12.75">
      <c r="F3552" s="41"/>
      <c r="P3552" s="94"/>
      <c r="Q3552" s="94"/>
    </row>
    <row r="3553" spans="6:17" ht="12.75">
      <c r="F3553" s="41"/>
      <c r="P3553" s="94"/>
      <c r="Q3553" s="94"/>
    </row>
    <row r="3554" spans="6:17" ht="12.75">
      <c r="F3554" s="41"/>
      <c r="P3554" s="94"/>
      <c r="Q3554" s="94"/>
    </row>
    <row r="3555" spans="6:17" ht="12.75">
      <c r="F3555" s="41"/>
      <c r="P3555" s="94"/>
      <c r="Q3555" s="94"/>
    </row>
    <row r="3556" spans="6:17" ht="12.75">
      <c r="F3556" s="41"/>
      <c r="P3556" s="94"/>
      <c r="Q3556" s="94"/>
    </row>
    <row r="3557" spans="6:17" ht="12.75">
      <c r="F3557" s="41"/>
      <c r="P3557" s="94"/>
      <c r="Q3557" s="94"/>
    </row>
    <row r="3558" spans="6:17" ht="12.75">
      <c r="F3558" s="41"/>
      <c r="P3558" s="94"/>
      <c r="Q3558" s="94"/>
    </row>
    <row r="3559" spans="6:17" ht="12.75">
      <c r="F3559" s="41"/>
      <c r="P3559" s="94"/>
      <c r="Q3559" s="94"/>
    </row>
    <row r="3560" spans="6:17" ht="12.75">
      <c r="F3560" s="41"/>
      <c r="P3560" s="94"/>
      <c r="Q3560" s="94"/>
    </row>
    <row r="3561" spans="6:17" ht="12.75">
      <c r="F3561" s="41"/>
      <c r="P3561" s="94"/>
      <c r="Q3561" s="94"/>
    </row>
    <row r="3562" spans="6:17" ht="12.75">
      <c r="F3562" s="41"/>
      <c r="P3562" s="94"/>
      <c r="Q3562" s="94"/>
    </row>
    <row r="3563" spans="6:17" ht="12.75">
      <c r="F3563" s="41"/>
      <c r="P3563" s="94"/>
      <c r="Q3563" s="94"/>
    </row>
    <row r="3564" spans="6:17" ht="12.75">
      <c r="F3564" s="41"/>
      <c r="P3564" s="94"/>
      <c r="Q3564" s="94"/>
    </row>
    <row r="3565" spans="6:17" ht="12.75">
      <c r="F3565" s="41"/>
      <c r="P3565" s="94"/>
      <c r="Q3565" s="94"/>
    </row>
    <row r="3566" spans="6:17" ht="12.75">
      <c r="F3566" s="41"/>
      <c r="P3566" s="94"/>
      <c r="Q3566" s="94"/>
    </row>
    <row r="3567" spans="6:17" ht="12.75">
      <c r="F3567" s="41"/>
      <c r="P3567" s="94"/>
      <c r="Q3567" s="94"/>
    </row>
    <row r="3568" spans="6:17" ht="12.75">
      <c r="F3568" s="41"/>
      <c r="P3568" s="94"/>
      <c r="Q3568" s="94"/>
    </row>
    <row r="3569" spans="6:17" ht="12.75">
      <c r="F3569" s="41"/>
      <c r="P3569" s="94"/>
      <c r="Q3569" s="94"/>
    </row>
    <row r="3570" spans="6:17" ht="12.75">
      <c r="F3570" s="41"/>
      <c r="P3570" s="94"/>
      <c r="Q3570" s="94"/>
    </row>
    <row r="3571" spans="6:17" ht="12.75">
      <c r="F3571" s="41"/>
      <c r="P3571" s="94"/>
      <c r="Q3571" s="94"/>
    </row>
    <row r="3572" spans="6:17" ht="12.75">
      <c r="F3572" s="41"/>
      <c r="P3572" s="94"/>
      <c r="Q3572" s="94"/>
    </row>
    <row r="3573" spans="6:17" ht="12.75">
      <c r="F3573" s="41"/>
      <c r="P3573" s="94"/>
      <c r="Q3573" s="94"/>
    </row>
    <row r="3574" spans="6:17" ht="12.75">
      <c r="F3574" s="41"/>
      <c r="P3574" s="94"/>
      <c r="Q3574" s="94"/>
    </row>
    <row r="3575" spans="6:17" ht="12.75">
      <c r="F3575" s="41"/>
      <c r="P3575" s="94"/>
      <c r="Q3575" s="94"/>
    </row>
    <row r="3576" spans="6:17" ht="12.75">
      <c r="F3576" s="41"/>
      <c r="P3576" s="94"/>
      <c r="Q3576" s="94"/>
    </row>
    <row r="3577" spans="6:17" ht="12.75">
      <c r="F3577" s="41"/>
      <c r="P3577" s="94"/>
      <c r="Q3577" s="94"/>
    </row>
    <row r="3578" spans="6:17" ht="12.75">
      <c r="F3578" s="41"/>
      <c r="P3578" s="94"/>
      <c r="Q3578" s="94"/>
    </row>
    <row r="3579" spans="6:17" ht="12.75">
      <c r="F3579" s="41"/>
      <c r="P3579" s="94"/>
      <c r="Q3579" s="94"/>
    </row>
    <row r="3580" spans="6:17" ht="12.75">
      <c r="F3580" s="41"/>
      <c r="P3580" s="94"/>
      <c r="Q3580" s="94"/>
    </row>
    <row r="3581" spans="6:17" ht="12.75">
      <c r="F3581" s="41"/>
      <c r="P3581" s="94"/>
      <c r="Q3581" s="94"/>
    </row>
    <row r="3582" spans="6:17" ht="12.75">
      <c r="F3582" s="41"/>
      <c r="P3582" s="94"/>
      <c r="Q3582" s="94"/>
    </row>
    <row r="3583" spans="6:17" ht="12.75">
      <c r="F3583" s="41"/>
      <c r="P3583" s="94"/>
      <c r="Q3583" s="94"/>
    </row>
    <row r="3584" spans="6:17" ht="12.75">
      <c r="F3584" s="41"/>
      <c r="P3584" s="94"/>
      <c r="Q3584" s="94"/>
    </row>
    <row r="3585" spans="6:17" ht="12.75">
      <c r="F3585" s="41"/>
      <c r="P3585" s="94"/>
      <c r="Q3585" s="94"/>
    </row>
    <row r="3586" spans="6:17" ht="12.75">
      <c r="F3586" s="41"/>
      <c r="P3586" s="94"/>
      <c r="Q3586" s="94"/>
    </row>
    <row r="3587" spans="6:17" ht="12.75">
      <c r="F3587" s="41"/>
      <c r="P3587" s="94"/>
      <c r="Q3587" s="94"/>
    </row>
    <row r="3588" spans="6:17" ht="12.75">
      <c r="F3588" s="41"/>
      <c r="P3588" s="94"/>
      <c r="Q3588" s="94"/>
    </row>
    <row r="3589" spans="6:17" ht="12.75">
      <c r="F3589" s="41"/>
      <c r="P3589" s="94"/>
      <c r="Q3589" s="94"/>
    </row>
    <row r="3590" spans="6:17" ht="12.75">
      <c r="F3590" s="41"/>
      <c r="P3590" s="94"/>
      <c r="Q3590" s="94"/>
    </row>
    <row r="3591" spans="6:17" ht="12.75">
      <c r="F3591" s="41"/>
      <c r="P3591" s="94"/>
      <c r="Q3591" s="94"/>
    </row>
    <row r="3592" spans="6:17" ht="12.75">
      <c r="F3592" s="41"/>
      <c r="P3592" s="94"/>
      <c r="Q3592" s="94"/>
    </row>
    <row r="3593" spans="6:17" ht="12.75">
      <c r="F3593" s="41"/>
      <c r="P3593" s="94"/>
      <c r="Q3593" s="94"/>
    </row>
    <row r="3594" spans="6:17" ht="12.75">
      <c r="F3594" s="41"/>
      <c r="P3594" s="94"/>
      <c r="Q3594" s="94"/>
    </row>
    <row r="3595" spans="6:17" ht="12.75">
      <c r="F3595" s="41"/>
      <c r="P3595" s="94"/>
      <c r="Q3595" s="94"/>
    </row>
    <row r="3596" spans="6:17" ht="12.75">
      <c r="F3596" s="41"/>
      <c r="P3596" s="94"/>
      <c r="Q3596" s="94"/>
    </row>
    <row r="3597" spans="6:17" ht="12.75">
      <c r="F3597" s="41"/>
      <c r="P3597" s="94"/>
      <c r="Q3597" s="94"/>
    </row>
    <row r="3598" spans="6:17" ht="12.75">
      <c r="F3598" s="41"/>
      <c r="P3598" s="94"/>
      <c r="Q3598" s="94"/>
    </row>
    <row r="3599" spans="6:17" ht="12.75">
      <c r="F3599" s="41"/>
      <c r="P3599" s="94"/>
      <c r="Q3599" s="94"/>
    </row>
    <row r="3600" spans="6:17" ht="12.75">
      <c r="F3600" s="41"/>
      <c r="P3600" s="94"/>
      <c r="Q3600" s="94"/>
    </row>
    <row r="3601" spans="6:17" ht="12.75">
      <c r="F3601" s="41"/>
      <c r="P3601" s="94"/>
      <c r="Q3601" s="94"/>
    </row>
    <row r="3602" spans="6:17" ht="12.75">
      <c r="F3602" s="41"/>
      <c r="P3602" s="94"/>
      <c r="Q3602" s="94"/>
    </row>
    <row r="3603" spans="6:17" ht="12.75">
      <c r="F3603" s="41"/>
      <c r="P3603" s="94"/>
      <c r="Q3603" s="94"/>
    </row>
    <row r="3604" spans="6:17" ht="12.75">
      <c r="F3604" s="41"/>
      <c r="P3604" s="94"/>
      <c r="Q3604" s="94"/>
    </row>
    <row r="3605" spans="6:17" ht="12.75">
      <c r="F3605" s="41"/>
      <c r="P3605" s="94"/>
      <c r="Q3605" s="94"/>
    </row>
    <row r="3606" spans="6:17" ht="12.75">
      <c r="F3606" s="41"/>
      <c r="P3606" s="94"/>
      <c r="Q3606" s="94"/>
    </row>
    <row r="3607" spans="6:17" ht="12.75">
      <c r="F3607" s="41"/>
      <c r="P3607" s="94"/>
      <c r="Q3607" s="94"/>
    </row>
    <row r="3608" spans="6:17" ht="12.75">
      <c r="F3608" s="41"/>
      <c r="P3608" s="94"/>
      <c r="Q3608" s="94"/>
    </row>
    <row r="3609" spans="6:17" ht="12.75">
      <c r="F3609" s="41"/>
      <c r="P3609" s="94"/>
      <c r="Q3609" s="94"/>
    </row>
    <row r="3610" spans="6:17" ht="12.75">
      <c r="F3610" s="41"/>
      <c r="P3610" s="94"/>
      <c r="Q3610" s="94"/>
    </row>
    <row r="3611" spans="6:17" ht="12.75">
      <c r="F3611" s="41"/>
      <c r="P3611" s="94"/>
      <c r="Q3611" s="94"/>
    </row>
    <row r="3612" spans="6:17" ht="12.75">
      <c r="F3612" s="41"/>
      <c r="P3612" s="94"/>
      <c r="Q3612" s="94"/>
    </row>
    <row r="3613" spans="6:17" ht="12.75">
      <c r="F3613" s="41"/>
      <c r="P3613" s="94"/>
      <c r="Q3613" s="94"/>
    </row>
    <row r="3614" spans="6:17" ht="12.75">
      <c r="F3614" s="41"/>
      <c r="P3614" s="94"/>
      <c r="Q3614" s="94"/>
    </row>
    <row r="3615" spans="6:17" ht="12.75">
      <c r="F3615" s="41"/>
      <c r="P3615" s="94"/>
      <c r="Q3615" s="94"/>
    </row>
    <row r="3616" spans="6:17" ht="12.75">
      <c r="F3616" s="41"/>
      <c r="P3616" s="94"/>
      <c r="Q3616" s="94"/>
    </row>
    <row r="3617" spans="6:17" ht="12.75">
      <c r="F3617" s="41"/>
      <c r="P3617" s="94"/>
      <c r="Q3617" s="94"/>
    </row>
    <row r="3618" spans="6:17" ht="12.75">
      <c r="F3618" s="41"/>
      <c r="P3618" s="94"/>
      <c r="Q3618" s="94"/>
    </row>
    <row r="3619" spans="6:17" ht="12.75">
      <c r="F3619" s="41"/>
      <c r="P3619" s="94"/>
      <c r="Q3619" s="94"/>
    </row>
    <row r="3620" spans="6:17" ht="12.75">
      <c r="F3620" s="41"/>
      <c r="P3620" s="94"/>
      <c r="Q3620" s="94"/>
    </row>
    <row r="3621" spans="6:17" ht="12.75">
      <c r="F3621" s="41"/>
      <c r="P3621" s="94"/>
      <c r="Q3621" s="94"/>
    </row>
    <row r="3622" spans="6:17" ht="12.75">
      <c r="F3622" s="41"/>
      <c r="P3622" s="94"/>
      <c r="Q3622" s="94"/>
    </row>
    <row r="3623" spans="6:17" ht="12.75">
      <c r="F3623" s="41"/>
      <c r="P3623" s="94"/>
      <c r="Q3623" s="94"/>
    </row>
    <row r="3624" spans="6:17" ht="12.75">
      <c r="F3624" s="41"/>
      <c r="P3624" s="94"/>
      <c r="Q3624" s="94"/>
    </row>
    <row r="3625" spans="6:17" ht="12.75">
      <c r="F3625" s="41"/>
      <c r="P3625" s="94"/>
      <c r="Q3625" s="94"/>
    </row>
    <row r="3626" spans="6:17" ht="12.75">
      <c r="F3626" s="41"/>
      <c r="P3626" s="94"/>
      <c r="Q3626" s="94"/>
    </row>
    <row r="3627" spans="6:17" ht="12.75">
      <c r="F3627" s="41"/>
      <c r="P3627" s="94"/>
      <c r="Q3627" s="94"/>
    </row>
    <row r="3628" spans="6:17" ht="12.75">
      <c r="F3628" s="41"/>
      <c r="P3628" s="94"/>
      <c r="Q3628" s="94"/>
    </row>
    <row r="3629" spans="6:17" ht="12.75">
      <c r="F3629" s="41"/>
      <c r="P3629" s="94"/>
      <c r="Q3629" s="94"/>
    </row>
    <row r="3630" spans="6:17" ht="12.75">
      <c r="F3630" s="41"/>
      <c r="P3630" s="94"/>
      <c r="Q3630" s="94"/>
    </row>
    <row r="3631" spans="6:17" ht="12.75">
      <c r="F3631" s="41"/>
      <c r="P3631" s="94"/>
      <c r="Q3631" s="94"/>
    </row>
    <row r="3632" spans="6:17" ht="12.75">
      <c r="F3632" s="41"/>
      <c r="P3632" s="94"/>
      <c r="Q3632" s="94"/>
    </row>
    <row r="3633" spans="6:17" ht="12.75">
      <c r="F3633" s="41"/>
      <c r="P3633" s="94"/>
      <c r="Q3633" s="94"/>
    </row>
    <row r="3634" spans="6:17" ht="12.75">
      <c r="F3634" s="41"/>
      <c r="P3634" s="94"/>
      <c r="Q3634" s="94"/>
    </row>
    <row r="3635" spans="6:17" ht="12.75">
      <c r="F3635" s="41"/>
      <c r="P3635" s="94"/>
      <c r="Q3635" s="94"/>
    </row>
    <row r="3636" spans="6:17" ht="12.75">
      <c r="F3636" s="41"/>
      <c r="P3636" s="94"/>
      <c r="Q3636" s="94"/>
    </row>
    <row r="3637" spans="6:17" ht="12.75">
      <c r="F3637" s="41"/>
      <c r="P3637" s="94"/>
      <c r="Q3637" s="94"/>
    </row>
    <row r="3638" spans="6:17" ht="12.75">
      <c r="F3638" s="41"/>
      <c r="P3638" s="94"/>
      <c r="Q3638" s="94"/>
    </row>
    <row r="3639" spans="6:17" ht="12.75">
      <c r="F3639" s="41"/>
      <c r="P3639" s="94"/>
      <c r="Q3639" s="94"/>
    </row>
    <row r="3640" spans="6:17" ht="12.75">
      <c r="F3640" s="41"/>
      <c r="P3640" s="94"/>
      <c r="Q3640" s="94"/>
    </row>
    <row r="3641" spans="6:17" ht="12.75">
      <c r="F3641" s="41"/>
      <c r="P3641" s="94"/>
      <c r="Q3641" s="94"/>
    </row>
    <row r="3642" spans="6:17" ht="12.75">
      <c r="F3642" s="41"/>
      <c r="P3642" s="94"/>
      <c r="Q3642" s="94"/>
    </row>
    <row r="3643" spans="6:17" ht="12.75">
      <c r="F3643" s="41"/>
      <c r="P3643" s="94"/>
      <c r="Q3643" s="94"/>
    </row>
    <row r="3644" spans="6:17" ht="12.75">
      <c r="F3644" s="41"/>
      <c r="P3644" s="94"/>
      <c r="Q3644" s="94"/>
    </row>
    <row r="3645" spans="6:17" ht="12.75">
      <c r="F3645" s="41"/>
      <c r="P3645" s="94"/>
      <c r="Q3645" s="94"/>
    </row>
    <row r="3646" spans="6:17" ht="12.75">
      <c r="F3646" s="41"/>
      <c r="P3646" s="94"/>
      <c r="Q3646" s="94"/>
    </row>
    <row r="3647" spans="6:17" ht="12.75">
      <c r="F3647" s="41"/>
      <c r="P3647" s="94"/>
      <c r="Q3647" s="94"/>
    </row>
    <row r="3648" spans="6:17" ht="12.75">
      <c r="F3648" s="41"/>
      <c r="P3648" s="94"/>
      <c r="Q3648" s="94"/>
    </row>
    <row r="3649" spans="6:17" ht="12.75">
      <c r="F3649" s="41"/>
      <c r="P3649" s="94"/>
      <c r="Q3649" s="94"/>
    </row>
    <row r="3650" spans="6:17" ht="12.75">
      <c r="F3650" s="41"/>
      <c r="P3650" s="94"/>
      <c r="Q3650" s="94"/>
    </row>
    <row r="3651" spans="6:17" ht="12.75">
      <c r="F3651" s="41"/>
      <c r="P3651" s="94"/>
      <c r="Q3651" s="94"/>
    </row>
    <row r="3652" spans="6:17" ht="12.75">
      <c r="F3652" s="41"/>
      <c r="P3652" s="94"/>
      <c r="Q3652" s="94"/>
    </row>
    <row r="3653" spans="6:17" ht="12.75">
      <c r="F3653" s="41"/>
      <c r="P3653" s="94"/>
      <c r="Q3653" s="94"/>
    </row>
    <row r="3654" spans="6:17" ht="12.75">
      <c r="F3654" s="41"/>
      <c r="P3654" s="94"/>
      <c r="Q3654" s="94"/>
    </row>
    <row r="3655" spans="6:17" ht="12.75">
      <c r="F3655" s="41"/>
      <c r="P3655" s="94"/>
      <c r="Q3655" s="94"/>
    </row>
    <row r="3656" spans="6:17" ht="12.75">
      <c r="F3656" s="41"/>
      <c r="P3656" s="94"/>
      <c r="Q3656" s="94"/>
    </row>
    <row r="3657" spans="6:17" ht="12.75">
      <c r="F3657" s="41"/>
      <c r="P3657" s="94"/>
      <c r="Q3657" s="94"/>
    </row>
    <row r="3658" spans="6:17" ht="12.75">
      <c r="F3658" s="41"/>
      <c r="P3658" s="94"/>
      <c r="Q3658" s="94"/>
    </row>
    <row r="3659" spans="6:17" ht="12.75">
      <c r="F3659" s="41"/>
      <c r="P3659" s="94"/>
      <c r="Q3659" s="94"/>
    </row>
    <row r="3660" spans="6:17" ht="12.75">
      <c r="F3660" s="41"/>
      <c r="P3660" s="94"/>
      <c r="Q3660" s="94"/>
    </row>
    <row r="3661" spans="6:17" ht="12.75">
      <c r="F3661" s="41"/>
      <c r="P3661" s="94"/>
      <c r="Q3661" s="94"/>
    </row>
    <row r="3662" spans="6:17" ht="12.75">
      <c r="F3662" s="41"/>
      <c r="P3662" s="94"/>
      <c r="Q3662" s="94"/>
    </row>
    <row r="3663" spans="6:17" ht="12.75">
      <c r="F3663" s="41"/>
      <c r="P3663" s="94"/>
      <c r="Q3663" s="94"/>
    </row>
    <row r="3664" spans="6:17" ht="12.75">
      <c r="F3664" s="41"/>
      <c r="P3664" s="94"/>
      <c r="Q3664" s="94"/>
    </row>
    <row r="3665" spans="6:17" ht="12.75">
      <c r="F3665" s="41"/>
      <c r="P3665" s="94"/>
      <c r="Q3665" s="94"/>
    </row>
    <row r="3666" spans="6:17" ht="12.75">
      <c r="F3666" s="41"/>
      <c r="P3666" s="94"/>
      <c r="Q3666" s="94"/>
    </row>
    <row r="3667" spans="6:17" ht="12.75">
      <c r="F3667" s="41"/>
      <c r="P3667" s="94"/>
      <c r="Q3667" s="94"/>
    </row>
    <row r="3668" spans="6:17" ht="12.75">
      <c r="F3668" s="41"/>
      <c r="P3668" s="94"/>
      <c r="Q3668" s="94"/>
    </row>
    <row r="3669" spans="6:17" ht="12.75">
      <c r="F3669" s="41"/>
      <c r="P3669" s="94"/>
      <c r="Q3669" s="94"/>
    </row>
    <row r="3670" spans="6:17" ht="12.75">
      <c r="F3670" s="41"/>
      <c r="P3670" s="94"/>
      <c r="Q3670" s="94"/>
    </row>
    <row r="3671" spans="6:17" ht="12.75">
      <c r="F3671" s="41"/>
      <c r="P3671" s="94"/>
      <c r="Q3671" s="94"/>
    </row>
    <row r="3672" spans="6:17" ht="12.75">
      <c r="F3672" s="41"/>
      <c r="P3672" s="94"/>
      <c r="Q3672" s="94"/>
    </row>
    <row r="3673" spans="6:17" ht="12.75">
      <c r="F3673" s="41"/>
      <c r="P3673" s="94"/>
      <c r="Q3673" s="94"/>
    </row>
    <row r="3674" spans="6:17" ht="12.75">
      <c r="F3674" s="41"/>
      <c r="P3674" s="94"/>
      <c r="Q3674" s="94"/>
    </row>
    <row r="3675" spans="6:17" ht="12.75">
      <c r="F3675" s="41"/>
      <c r="P3675" s="94"/>
      <c r="Q3675" s="94"/>
    </row>
    <row r="3676" spans="6:17" ht="12.75">
      <c r="F3676" s="41"/>
      <c r="P3676" s="94"/>
      <c r="Q3676" s="94"/>
    </row>
    <row r="3677" spans="6:17" ht="12.75">
      <c r="F3677" s="41"/>
      <c r="P3677" s="94"/>
      <c r="Q3677" s="94"/>
    </row>
    <row r="3678" spans="6:17" ht="12.75">
      <c r="F3678" s="41"/>
      <c r="P3678" s="94"/>
      <c r="Q3678" s="94"/>
    </row>
    <row r="3679" spans="6:17" ht="12.75">
      <c r="F3679" s="41"/>
      <c r="P3679" s="94"/>
      <c r="Q3679" s="94"/>
    </row>
    <row r="3680" spans="6:17" ht="12.75">
      <c r="F3680" s="41"/>
      <c r="P3680" s="94"/>
      <c r="Q3680" s="94"/>
    </row>
    <row r="3681" spans="6:17" ht="12.75">
      <c r="F3681" s="41"/>
      <c r="P3681" s="94"/>
      <c r="Q3681" s="94"/>
    </row>
    <row r="3682" spans="6:17" ht="12.75">
      <c r="F3682" s="41"/>
      <c r="P3682" s="94"/>
      <c r="Q3682" s="94"/>
    </row>
    <row r="3683" spans="6:17" ht="12.75">
      <c r="F3683" s="41"/>
      <c r="P3683" s="94"/>
      <c r="Q3683" s="94"/>
    </row>
    <row r="3684" spans="6:17" ht="12.75">
      <c r="F3684" s="41"/>
      <c r="P3684" s="94"/>
      <c r="Q3684" s="94"/>
    </row>
    <row r="3685" spans="6:17" ht="12.75">
      <c r="F3685" s="41"/>
      <c r="P3685" s="94"/>
      <c r="Q3685" s="94"/>
    </row>
    <row r="3686" spans="6:17" ht="12.75">
      <c r="F3686" s="41"/>
      <c r="P3686" s="94"/>
      <c r="Q3686" s="94"/>
    </row>
    <row r="3687" spans="6:17" ht="12.75">
      <c r="F3687" s="41"/>
      <c r="P3687" s="94"/>
      <c r="Q3687" s="94"/>
    </row>
    <row r="3688" spans="6:17" ht="12.75">
      <c r="F3688" s="41"/>
      <c r="P3688" s="94"/>
      <c r="Q3688" s="94"/>
    </row>
    <row r="3689" spans="6:17" ht="12.75">
      <c r="F3689" s="41"/>
      <c r="P3689" s="94"/>
      <c r="Q3689" s="94"/>
    </row>
    <row r="3690" spans="6:17" ht="12.75">
      <c r="F3690" s="41"/>
      <c r="P3690" s="94"/>
      <c r="Q3690" s="94"/>
    </row>
    <row r="3691" spans="6:17" ht="12.75">
      <c r="F3691" s="41"/>
      <c r="P3691" s="94"/>
      <c r="Q3691" s="94"/>
    </row>
    <row r="3692" spans="6:17" ht="12.75">
      <c r="F3692" s="41"/>
      <c r="P3692" s="94"/>
      <c r="Q3692" s="94"/>
    </row>
    <row r="3693" spans="6:17" ht="12.75">
      <c r="F3693" s="41"/>
      <c r="P3693" s="94"/>
      <c r="Q3693" s="94"/>
    </row>
    <row r="3694" spans="6:17" ht="12.75">
      <c r="F3694" s="41"/>
      <c r="P3694" s="94"/>
      <c r="Q3694" s="94"/>
    </row>
    <row r="3695" spans="6:17" ht="12.75">
      <c r="F3695" s="41"/>
      <c r="P3695" s="94"/>
      <c r="Q3695" s="94"/>
    </row>
    <row r="3696" spans="6:17" ht="12.75">
      <c r="F3696" s="41"/>
      <c r="P3696" s="94"/>
      <c r="Q3696" s="94"/>
    </row>
    <row r="3697" spans="6:17" ht="12.75">
      <c r="F3697" s="41"/>
      <c r="P3697" s="94"/>
      <c r="Q3697" s="94"/>
    </row>
    <row r="3698" spans="6:17" ht="12.75">
      <c r="F3698" s="41"/>
      <c r="P3698" s="94"/>
      <c r="Q3698" s="94"/>
    </row>
    <row r="3699" spans="6:17" ht="12.75">
      <c r="F3699" s="41"/>
      <c r="P3699" s="94"/>
      <c r="Q3699" s="94"/>
    </row>
    <row r="3700" spans="6:17" ht="12.75">
      <c r="F3700" s="41"/>
      <c r="P3700" s="94"/>
      <c r="Q3700" s="94"/>
    </row>
    <row r="3701" spans="6:17" ht="12.75">
      <c r="F3701" s="41"/>
      <c r="P3701" s="94"/>
      <c r="Q3701" s="94"/>
    </row>
    <row r="3702" spans="6:17" ht="12.75">
      <c r="F3702" s="41"/>
      <c r="P3702" s="94"/>
      <c r="Q3702" s="94"/>
    </row>
    <row r="3703" spans="6:17" ht="12.75">
      <c r="F3703" s="41"/>
      <c r="P3703" s="94"/>
      <c r="Q3703" s="94"/>
    </row>
    <row r="3704" spans="6:17" ht="12.75">
      <c r="F3704" s="41"/>
      <c r="P3704" s="94"/>
      <c r="Q3704" s="94"/>
    </row>
    <row r="3705" spans="6:17" ht="12.75">
      <c r="F3705" s="41"/>
      <c r="P3705" s="94"/>
      <c r="Q3705" s="94"/>
    </row>
    <row r="3706" spans="6:17" ht="12.75">
      <c r="F3706" s="41"/>
      <c r="P3706" s="94"/>
      <c r="Q3706" s="94"/>
    </row>
    <row r="3707" spans="6:17" ht="12.75">
      <c r="F3707" s="41"/>
      <c r="P3707" s="94"/>
      <c r="Q3707" s="94"/>
    </row>
    <row r="3708" spans="6:17" ht="12.75">
      <c r="F3708" s="41"/>
      <c r="P3708" s="94"/>
      <c r="Q3708" s="94"/>
    </row>
    <row r="3709" spans="6:17" ht="12.75">
      <c r="F3709" s="41"/>
      <c r="P3709" s="94"/>
      <c r="Q3709" s="94"/>
    </row>
    <row r="3710" spans="6:17" ht="12.75">
      <c r="F3710" s="41"/>
      <c r="P3710" s="94"/>
      <c r="Q3710" s="94"/>
    </row>
    <row r="3711" spans="6:17" ht="12.75">
      <c r="F3711" s="41"/>
      <c r="P3711" s="94"/>
      <c r="Q3711" s="94"/>
    </row>
    <row r="3712" spans="6:17" ht="12.75">
      <c r="F3712" s="41"/>
      <c r="P3712" s="94"/>
      <c r="Q3712" s="94"/>
    </row>
    <row r="3713" spans="6:17" ht="12.75">
      <c r="F3713" s="41"/>
      <c r="P3713" s="94"/>
      <c r="Q3713" s="94"/>
    </row>
    <row r="3714" spans="6:17" ht="12.75">
      <c r="F3714" s="41"/>
      <c r="P3714" s="94"/>
      <c r="Q3714" s="94"/>
    </row>
    <row r="3715" spans="6:17" ht="12.75">
      <c r="F3715" s="41"/>
      <c r="P3715" s="94"/>
      <c r="Q3715" s="94"/>
    </row>
    <row r="3716" spans="6:17" ht="12.75">
      <c r="F3716" s="41"/>
      <c r="P3716" s="94"/>
      <c r="Q3716" s="94"/>
    </row>
    <row r="3717" spans="6:17" ht="12.75">
      <c r="F3717" s="41"/>
      <c r="P3717" s="94"/>
      <c r="Q3717" s="94"/>
    </row>
    <row r="3718" spans="6:17" ht="12.75">
      <c r="F3718" s="41"/>
      <c r="P3718" s="94"/>
      <c r="Q3718" s="94"/>
    </row>
    <row r="3719" spans="6:17" ht="12.75">
      <c r="F3719" s="41"/>
      <c r="P3719" s="94"/>
      <c r="Q3719" s="94"/>
    </row>
    <row r="3720" spans="6:17" ht="12.75">
      <c r="F3720" s="41"/>
      <c r="P3720" s="94"/>
      <c r="Q3720" s="94"/>
    </row>
    <row r="3721" spans="6:17" ht="12.75">
      <c r="F3721" s="41"/>
      <c r="P3721" s="94"/>
      <c r="Q3721" s="94"/>
    </row>
    <row r="3722" spans="6:17" ht="12.75">
      <c r="F3722" s="41"/>
      <c r="P3722" s="94"/>
      <c r="Q3722" s="94"/>
    </row>
    <row r="3723" spans="6:17" ht="12.75">
      <c r="F3723" s="41"/>
      <c r="P3723" s="94"/>
      <c r="Q3723" s="94"/>
    </row>
    <row r="3724" spans="6:17" ht="12.75">
      <c r="F3724" s="41"/>
      <c r="P3724" s="94"/>
      <c r="Q3724" s="94"/>
    </row>
    <row r="3725" spans="6:17" ht="12.75">
      <c r="F3725" s="41"/>
      <c r="P3725" s="94"/>
      <c r="Q3725" s="94"/>
    </row>
    <row r="3726" spans="6:17" ht="12.75">
      <c r="F3726" s="41"/>
      <c r="P3726" s="94"/>
      <c r="Q3726" s="94"/>
    </row>
    <row r="3727" spans="6:17" ht="12.75">
      <c r="F3727" s="41"/>
      <c r="P3727" s="94"/>
      <c r="Q3727" s="94"/>
    </row>
    <row r="3728" spans="6:17" ht="12.75">
      <c r="F3728" s="41"/>
      <c r="P3728" s="94"/>
      <c r="Q3728" s="94"/>
    </row>
    <row r="3729" spans="6:17" ht="12.75">
      <c r="F3729" s="41"/>
      <c r="P3729" s="94"/>
      <c r="Q3729" s="94"/>
    </row>
    <row r="3730" spans="6:17" ht="12.75">
      <c r="F3730" s="41"/>
      <c r="P3730" s="94"/>
      <c r="Q3730" s="94"/>
    </row>
    <row r="3731" spans="6:17" ht="12.75">
      <c r="F3731" s="41"/>
      <c r="P3731" s="94"/>
      <c r="Q3731" s="94"/>
    </row>
    <row r="3732" spans="6:17" ht="12.75">
      <c r="F3732" s="41"/>
      <c r="P3732" s="94"/>
      <c r="Q3732" s="94"/>
    </row>
    <row r="3733" spans="6:17" ht="12.75">
      <c r="F3733" s="41"/>
      <c r="P3733" s="94"/>
      <c r="Q3733" s="94"/>
    </row>
    <row r="3734" spans="6:17" ht="12.75">
      <c r="F3734" s="41"/>
      <c r="P3734" s="94"/>
      <c r="Q3734" s="94"/>
    </row>
    <row r="3735" spans="6:17" ht="12.75">
      <c r="F3735" s="41"/>
      <c r="P3735" s="94"/>
      <c r="Q3735" s="94"/>
    </row>
    <row r="3736" spans="6:17" ht="12.75">
      <c r="F3736" s="41"/>
      <c r="P3736" s="94"/>
      <c r="Q3736" s="94"/>
    </row>
    <row r="3737" spans="6:17" ht="12.75">
      <c r="F3737" s="41"/>
      <c r="P3737" s="94"/>
      <c r="Q3737" s="94"/>
    </row>
    <row r="3738" spans="6:17" ht="12.75">
      <c r="F3738" s="41"/>
      <c r="P3738" s="94"/>
      <c r="Q3738" s="94"/>
    </row>
    <row r="3739" spans="6:17" ht="12.75">
      <c r="F3739" s="41"/>
      <c r="P3739" s="94"/>
      <c r="Q3739" s="94"/>
    </row>
    <row r="3740" spans="6:17" ht="12.75">
      <c r="F3740" s="41"/>
      <c r="P3740" s="94"/>
      <c r="Q3740" s="94"/>
    </row>
    <row r="3741" spans="6:17" ht="12.75">
      <c r="F3741" s="41"/>
      <c r="P3741" s="94"/>
      <c r="Q3741" s="94"/>
    </row>
    <row r="3742" spans="6:17" ht="12.75">
      <c r="F3742" s="41"/>
      <c r="P3742" s="94"/>
      <c r="Q3742" s="94"/>
    </row>
    <row r="3743" spans="6:17" ht="12.75">
      <c r="F3743" s="41"/>
      <c r="P3743" s="94"/>
      <c r="Q3743" s="94"/>
    </row>
    <row r="3744" spans="6:17" ht="12.75">
      <c r="F3744" s="41"/>
      <c r="P3744" s="94"/>
      <c r="Q3744" s="94"/>
    </row>
    <row r="3745" spans="6:17" ht="12.75">
      <c r="F3745" s="41"/>
      <c r="P3745" s="94"/>
      <c r="Q3745" s="94"/>
    </row>
    <row r="3746" spans="6:17" ht="12.75">
      <c r="F3746" s="41"/>
      <c r="P3746" s="94"/>
      <c r="Q3746" s="94"/>
    </row>
    <row r="3747" spans="6:17" ht="12.75">
      <c r="F3747" s="41"/>
      <c r="P3747" s="94"/>
      <c r="Q3747" s="94"/>
    </row>
    <row r="3748" spans="6:17" ht="12.75">
      <c r="F3748" s="41"/>
      <c r="P3748" s="94"/>
      <c r="Q3748" s="94"/>
    </row>
    <row r="3749" spans="6:17" ht="12.75">
      <c r="F3749" s="41"/>
      <c r="P3749" s="94"/>
      <c r="Q3749" s="94"/>
    </row>
    <row r="3750" spans="6:17" ht="12.75">
      <c r="F3750" s="41"/>
      <c r="P3750" s="94"/>
      <c r="Q3750" s="94"/>
    </row>
    <row r="3751" spans="6:17" ht="12.75">
      <c r="F3751" s="41"/>
      <c r="P3751" s="94"/>
      <c r="Q3751" s="94"/>
    </row>
    <row r="3752" spans="6:17" ht="12.75">
      <c r="F3752" s="41"/>
      <c r="P3752" s="94"/>
      <c r="Q3752" s="94"/>
    </row>
    <row r="3753" spans="6:17" ht="12.75">
      <c r="F3753" s="41"/>
      <c r="P3753" s="94"/>
      <c r="Q3753" s="94"/>
    </row>
    <row r="3754" spans="6:17" ht="12.75">
      <c r="F3754" s="41"/>
      <c r="P3754" s="94"/>
      <c r="Q3754" s="94"/>
    </row>
    <row r="3755" spans="6:17" ht="12.75">
      <c r="F3755" s="41"/>
      <c r="P3755" s="94"/>
      <c r="Q3755" s="94"/>
    </row>
    <row r="3756" spans="6:17" ht="12.75">
      <c r="F3756" s="41"/>
      <c r="P3756" s="94"/>
      <c r="Q3756" s="94"/>
    </row>
    <row r="3757" spans="6:17" ht="12.75">
      <c r="F3757" s="41"/>
      <c r="P3757" s="94"/>
      <c r="Q3757" s="94"/>
    </row>
    <row r="3758" spans="6:17" ht="12.75">
      <c r="F3758" s="41"/>
      <c r="P3758" s="94"/>
      <c r="Q3758" s="94"/>
    </row>
    <row r="3759" spans="6:17" ht="12.75">
      <c r="F3759" s="41"/>
      <c r="P3759" s="94"/>
      <c r="Q3759" s="94"/>
    </row>
    <row r="3760" spans="6:17" ht="12.75">
      <c r="F3760" s="41"/>
      <c r="P3760" s="94"/>
      <c r="Q3760" s="94"/>
    </row>
    <row r="3761" spans="6:17" ht="12.75">
      <c r="F3761" s="41"/>
      <c r="P3761" s="94"/>
      <c r="Q3761" s="94"/>
    </row>
    <row r="3762" spans="6:17" ht="12.75">
      <c r="F3762" s="41"/>
      <c r="P3762" s="94"/>
      <c r="Q3762" s="94"/>
    </row>
    <row r="3763" spans="6:17" ht="12.75">
      <c r="F3763" s="41"/>
      <c r="P3763" s="94"/>
      <c r="Q3763" s="94"/>
    </row>
    <row r="3764" spans="6:17" ht="12.75">
      <c r="F3764" s="41"/>
      <c r="P3764" s="94"/>
      <c r="Q3764" s="94"/>
    </row>
    <row r="3765" spans="6:17" ht="12.75">
      <c r="F3765" s="41"/>
      <c r="P3765" s="94"/>
      <c r="Q3765" s="94"/>
    </row>
    <row r="3766" spans="6:17" ht="12.75">
      <c r="F3766" s="41"/>
      <c r="P3766" s="94"/>
      <c r="Q3766" s="94"/>
    </row>
    <row r="3767" spans="6:17" ht="12.75">
      <c r="F3767" s="41"/>
      <c r="P3767" s="94"/>
      <c r="Q3767" s="94"/>
    </row>
    <row r="3768" spans="6:17" ht="12.75">
      <c r="F3768" s="41"/>
      <c r="P3768" s="94"/>
      <c r="Q3768" s="94"/>
    </row>
    <row r="3769" spans="6:17" ht="12.75">
      <c r="F3769" s="41"/>
      <c r="P3769" s="94"/>
      <c r="Q3769" s="94"/>
    </row>
    <row r="3770" spans="6:17" ht="12.75">
      <c r="F3770" s="41"/>
      <c r="P3770" s="94"/>
      <c r="Q3770" s="94"/>
    </row>
    <row r="3771" spans="6:17" ht="12.75">
      <c r="F3771" s="41"/>
      <c r="P3771" s="94"/>
      <c r="Q3771" s="94"/>
    </row>
    <row r="3772" spans="6:17" ht="12.75">
      <c r="F3772" s="41"/>
      <c r="P3772" s="94"/>
      <c r="Q3772" s="94"/>
    </row>
    <row r="3773" spans="6:17" ht="12.75">
      <c r="F3773" s="41"/>
      <c r="P3773" s="94"/>
      <c r="Q3773" s="94"/>
    </row>
    <row r="3774" spans="6:17" ht="12.75">
      <c r="F3774" s="41"/>
      <c r="P3774" s="94"/>
      <c r="Q3774" s="94"/>
    </row>
    <row r="3775" spans="6:17" ht="12.75">
      <c r="F3775" s="41"/>
      <c r="P3775" s="94"/>
      <c r="Q3775" s="94"/>
    </row>
    <row r="3776" spans="6:17" ht="12.75">
      <c r="F3776" s="41"/>
      <c r="P3776" s="94"/>
      <c r="Q3776" s="94"/>
    </row>
    <row r="3777" spans="6:17" ht="12.75">
      <c r="F3777" s="41"/>
      <c r="P3777" s="94"/>
      <c r="Q3777" s="94"/>
    </row>
    <row r="3778" spans="6:17" ht="12.75">
      <c r="F3778" s="41"/>
      <c r="P3778" s="94"/>
      <c r="Q3778" s="94"/>
    </row>
    <row r="3779" spans="6:17" ht="12.75">
      <c r="F3779" s="41"/>
      <c r="P3779" s="94"/>
      <c r="Q3779" s="94"/>
    </row>
    <row r="3780" spans="6:17" ht="12.75">
      <c r="F3780" s="41"/>
      <c r="P3780" s="94"/>
      <c r="Q3780" s="94"/>
    </row>
    <row r="3781" spans="6:17" ht="12.75">
      <c r="F3781" s="41"/>
      <c r="P3781" s="94"/>
      <c r="Q3781" s="94"/>
    </row>
    <row r="3782" spans="6:17" ht="12.75">
      <c r="F3782" s="41"/>
      <c r="P3782" s="94"/>
      <c r="Q3782" s="94"/>
    </row>
    <row r="3783" spans="6:17" ht="12.75">
      <c r="F3783" s="41"/>
      <c r="P3783" s="94"/>
      <c r="Q3783" s="94"/>
    </row>
    <row r="3784" spans="6:17" ht="12.75">
      <c r="F3784" s="41"/>
      <c r="P3784" s="94"/>
      <c r="Q3784" s="94"/>
    </row>
    <row r="3785" spans="6:17" ht="12.75">
      <c r="F3785" s="41"/>
      <c r="P3785" s="94"/>
      <c r="Q3785" s="94"/>
    </row>
    <row r="3786" spans="6:17" ht="12.75">
      <c r="F3786" s="41"/>
      <c r="P3786" s="94"/>
      <c r="Q3786" s="94"/>
    </row>
    <row r="3787" spans="6:17" ht="12.75">
      <c r="F3787" s="41"/>
      <c r="P3787" s="94"/>
      <c r="Q3787" s="94"/>
    </row>
    <row r="3788" spans="6:17" ht="12.75">
      <c r="F3788" s="41"/>
      <c r="P3788" s="94"/>
      <c r="Q3788" s="94"/>
    </row>
    <row r="3789" spans="6:17" ht="12.75">
      <c r="F3789" s="41"/>
      <c r="P3789" s="94"/>
      <c r="Q3789" s="94"/>
    </row>
    <row r="3790" spans="6:17" ht="12.75">
      <c r="F3790" s="41"/>
      <c r="P3790" s="94"/>
      <c r="Q3790" s="94"/>
    </row>
    <row r="3791" spans="6:17" ht="12.75">
      <c r="F3791" s="41"/>
      <c r="P3791" s="94"/>
      <c r="Q3791" s="94"/>
    </row>
    <row r="3792" spans="6:17" ht="12.75">
      <c r="F3792" s="41"/>
      <c r="P3792" s="94"/>
      <c r="Q3792" s="94"/>
    </row>
    <row r="3793" spans="6:17" ht="12.75">
      <c r="F3793" s="41"/>
      <c r="P3793" s="94"/>
      <c r="Q3793" s="94"/>
    </row>
    <row r="3794" spans="6:17" ht="12.75">
      <c r="F3794" s="41"/>
      <c r="P3794" s="94"/>
      <c r="Q3794" s="94"/>
    </row>
    <row r="3795" spans="6:17" ht="12.75">
      <c r="F3795" s="41"/>
      <c r="P3795" s="94"/>
      <c r="Q3795" s="94"/>
    </row>
    <row r="3796" spans="6:17" ht="12.75">
      <c r="F3796" s="41"/>
      <c r="P3796" s="94"/>
      <c r="Q3796" s="94"/>
    </row>
    <row r="3797" spans="6:17" ht="12.75">
      <c r="F3797" s="41"/>
      <c r="P3797" s="94"/>
      <c r="Q3797" s="94"/>
    </row>
    <row r="3798" spans="6:17" ht="12.75">
      <c r="F3798" s="41"/>
      <c r="P3798" s="94"/>
      <c r="Q3798" s="94"/>
    </row>
    <row r="3799" spans="6:17" ht="12.75">
      <c r="F3799" s="41"/>
      <c r="P3799" s="94"/>
      <c r="Q3799" s="94"/>
    </row>
    <row r="3800" spans="6:17" ht="12.75">
      <c r="F3800" s="41"/>
      <c r="P3800" s="94"/>
      <c r="Q3800" s="94"/>
    </row>
    <row r="3801" spans="6:17" ht="12.75">
      <c r="F3801" s="41"/>
      <c r="P3801" s="94"/>
      <c r="Q3801" s="94"/>
    </row>
    <row r="3802" spans="6:17" ht="12.75">
      <c r="F3802" s="41"/>
      <c r="P3802" s="94"/>
      <c r="Q3802" s="94"/>
    </row>
    <row r="3803" spans="6:17" ht="12.75">
      <c r="F3803" s="41"/>
      <c r="P3803" s="94"/>
      <c r="Q3803" s="94"/>
    </row>
    <row r="3804" spans="6:17" ht="12.75">
      <c r="F3804" s="41"/>
      <c r="P3804" s="94"/>
      <c r="Q3804" s="94"/>
    </row>
    <row r="3805" spans="6:17" ht="12.75">
      <c r="F3805" s="41"/>
      <c r="P3805" s="94"/>
      <c r="Q3805" s="94"/>
    </row>
    <row r="3806" spans="6:17" ht="12.75">
      <c r="F3806" s="41"/>
      <c r="P3806" s="94"/>
      <c r="Q3806" s="94"/>
    </row>
    <row r="3807" spans="6:17" ht="12.75">
      <c r="F3807" s="41"/>
      <c r="P3807" s="94"/>
      <c r="Q3807" s="94"/>
    </row>
    <row r="3808" spans="6:17" ht="12.75">
      <c r="F3808" s="41"/>
      <c r="P3808" s="94"/>
      <c r="Q3808" s="94"/>
    </row>
    <row r="3809" spans="6:17" ht="12.75">
      <c r="F3809" s="41"/>
      <c r="P3809" s="94"/>
      <c r="Q3809" s="94"/>
    </row>
    <row r="3810" spans="6:17" ht="12.75">
      <c r="F3810" s="41"/>
      <c r="P3810" s="94"/>
      <c r="Q3810" s="94"/>
    </row>
    <row r="3811" spans="6:17" ht="12.75">
      <c r="F3811" s="41"/>
      <c r="P3811" s="94"/>
      <c r="Q3811" s="94"/>
    </row>
    <row r="3812" spans="6:17" ht="12.75">
      <c r="F3812" s="41"/>
      <c r="P3812" s="94"/>
      <c r="Q3812" s="94"/>
    </row>
    <row r="3813" spans="6:17" ht="12.75">
      <c r="F3813" s="41"/>
      <c r="P3813" s="94"/>
      <c r="Q3813" s="94"/>
    </row>
    <row r="3814" spans="6:17" ht="12.75">
      <c r="F3814" s="41"/>
      <c r="P3814" s="94"/>
      <c r="Q3814" s="94"/>
    </row>
    <row r="3815" spans="6:17" ht="12.75">
      <c r="F3815" s="41"/>
      <c r="P3815" s="94"/>
      <c r="Q3815" s="94"/>
    </row>
    <row r="3816" spans="6:17" ht="12.75">
      <c r="F3816" s="41"/>
      <c r="P3816" s="94"/>
      <c r="Q3816" s="94"/>
    </row>
    <row r="3817" spans="6:17" ht="12.75">
      <c r="F3817" s="41"/>
      <c r="P3817" s="94"/>
      <c r="Q3817" s="94"/>
    </row>
    <row r="3818" spans="6:17" ht="12.75">
      <c r="F3818" s="41"/>
      <c r="P3818" s="94"/>
      <c r="Q3818" s="94"/>
    </row>
    <row r="3819" spans="6:17" ht="12.75">
      <c r="F3819" s="41"/>
      <c r="P3819" s="94"/>
      <c r="Q3819" s="94"/>
    </row>
    <row r="3820" spans="6:17" ht="12.75">
      <c r="F3820" s="41"/>
      <c r="P3820" s="94"/>
      <c r="Q3820" s="94"/>
    </row>
    <row r="3821" spans="6:17" ht="12.75">
      <c r="F3821" s="41"/>
      <c r="P3821" s="94"/>
      <c r="Q3821" s="94"/>
    </row>
    <row r="3822" spans="6:17" ht="12.75">
      <c r="F3822" s="41"/>
      <c r="P3822" s="94"/>
      <c r="Q3822" s="94"/>
    </row>
    <row r="3823" spans="6:17" ht="12.75">
      <c r="F3823" s="41"/>
      <c r="P3823" s="94"/>
      <c r="Q3823" s="94"/>
    </row>
    <row r="3824" spans="6:17" ht="12.75">
      <c r="F3824" s="41"/>
      <c r="P3824" s="94"/>
      <c r="Q3824" s="94"/>
    </row>
    <row r="3825" spans="6:17" ht="12.75">
      <c r="F3825" s="41"/>
      <c r="P3825" s="94"/>
      <c r="Q3825" s="94"/>
    </row>
    <row r="3826" spans="6:17" ht="12.75">
      <c r="F3826" s="41"/>
      <c r="P3826" s="94"/>
      <c r="Q3826" s="94"/>
    </row>
    <row r="3827" spans="6:17" ht="12.75">
      <c r="F3827" s="41"/>
      <c r="P3827" s="94"/>
      <c r="Q3827" s="94"/>
    </row>
    <row r="3828" spans="6:17" ht="12.75">
      <c r="F3828" s="41"/>
      <c r="P3828" s="94"/>
      <c r="Q3828" s="94"/>
    </row>
    <row r="3829" spans="6:17" ht="12.75">
      <c r="F3829" s="41"/>
      <c r="P3829" s="94"/>
      <c r="Q3829" s="94"/>
    </row>
    <row r="3830" spans="6:17" ht="12.75">
      <c r="F3830" s="41"/>
      <c r="P3830" s="94"/>
      <c r="Q3830" s="94"/>
    </row>
    <row r="3831" spans="6:17" ht="12.75">
      <c r="F3831" s="41"/>
      <c r="P3831" s="94"/>
      <c r="Q3831" s="94"/>
    </row>
    <row r="3832" spans="6:17" ht="12.75">
      <c r="F3832" s="41"/>
      <c r="P3832" s="94"/>
      <c r="Q3832" s="94"/>
    </row>
    <row r="3833" spans="6:17" ht="12.75">
      <c r="F3833" s="41"/>
      <c r="P3833" s="94"/>
      <c r="Q3833" s="94"/>
    </row>
    <row r="3834" spans="6:17" ht="12.75">
      <c r="F3834" s="41"/>
      <c r="P3834" s="94"/>
      <c r="Q3834" s="94"/>
    </row>
    <row r="3835" spans="6:17" ht="12.75">
      <c r="F3835" s="41"/>
      <c r="P3835" s="94"/>
      <c r="Q3835" s="94"/>
    </row>
    <row r="3836" spans="6:17" ht="12.75">
      <c r="F3836" s="41"/>
      <c r="P3836" s="94"/>
      <c r="Q3836" s="94"/>
    </row>
    <row r="3837" spans="6:17" ht="12.75">
      <c r="F3837" s="41"/>
      <c r="P3837" s="94"/>
      <c r="Q3837" s="94"/>
    </row>
    <row r="3838" spans="6:17" ht="12.75">
      <c r="F3838" s="41"/>
      <c r="P3838" s="94"/>
      <c r="Q3838" s="94"/>
    </row>
    <row r="3839" spans="6:17" ht="12.75">
      <c r="F3839" s="41"/>
      <c r="P3839" s="94"/>
      <c r="Q3839" s="94"/>
    </row>
    <row r="3840" spans="6:17" ht="12.75">
      <c r="F3840" s="41"/>
      <c r="P3840" s="94"/>
      <c r="Q3840" s="94"/>
    </row>
    <row r="3841" spans="6:17" ht="12.75">
      <c r="F3841" s="41"/>
      <c r="P3841" s="94"/>
      <c r="Q3841" s="94"/>
    </row>
    <row r="3842" spans="6:17" ht="12.75">
      <c r="F3842" s="41"/>
      <c r="P3842" s="94"/>
      <c r="Q3842" s="94"/>
    </row>
    <row r="3843" spans="6:17" ht="12.75">
      <c r="F3843" s="41"/>
      <c r="P3843" s="94"/>
      <c r="Q3843" s="94"/>
    </row>
    <row r="3844" spans="6:17" ht="12.75">
      <c r="F3844" s="41"/>
      <c r="P3844" s="94"/>
      <c r="Q3844" s="94"/>
    </row>
    <row r="3845" spans="6:17" ht="12.75">
      <c r="F3845" s="41"/>
      <c r="P3845" s="94"/>
      <c r="Q3845" s="94"/>
    </row>
    <row r="3846" spans="6:17" ht="12.75">
      <c r="F3846" s="41"/>
      <c r="P3846" s="94"/>
      <c r="Q3846" s="94"/>
    </row>
    <row r="3847" spans="6:17" ht="12.75">
      <c r="F3847" s="41"/>
      <c r="P3847" s="94"/>
      <c r="Q3847" s="94"/>
    </row>
    <row r="3848" spans="6:17" ht="12.75">
      <c r="F3848" s="41"/>
      <c r="P3848" s="94"/>
      <c r="Q3848" s="94"/>
    </row>
    <row r="3849" spans="6:17" ht="12.75">
      <c r="F3849" s="41"/>
      <c r="P3849" s="94"/>
      <c r="Q3849" s="94"/>
    </row>
    <row r="3850" spans="6:17" ht="12.75">
      <c r="F3850" s="41"/>
      <c r="P3850" s="94"/>
      <c r="Q3850" s="94"/>
    </row>
    <row r="3851" spans="6:17" ht="12.75">
      <c r="F3851" s="41"/>
      <c r="P3851" s="94"/>
      <c r="Q3851" s="94"/>
    </row>
    <row r="3852" spans="6:17" ht="12.75">
      <c r="F3852" s="41"/>
      <c r="P3852" s="94"/>
      <c r="Q3852" s="94"/>
    </row>
    <row r="3853" spans="6:17" ht="12.75">
      <c r="F3853" s="41"/>
      <c r="P3853" s="94"/>
      <c r="Q3853" s="94"/>
    </row>
    <row r="3854" spans="6:17" ht="12.75">
      <c r="F3854" s="41"/>
      <c r="P3854" s="94"/>
      <c r="Q3854" s="94"/>
    </row>
    <row r="3855" spans="6:17" ht="12.75">
      <c r="F3855" s="41"/>
      <c r="P3855" s="94"/>
      <c r="Q3855" s="94"/>
    </row>
    <row r="3856" spans="6:17" ht="12.75">
      <c r="F3856" s="41"/>
      <c r="P3856" s="94"/>
      <c r="Q3856" s="94"/>
    </row>
    <row r="3857" spans="6:17" ht="12.75">
      <c r="F3857" s="41"/>
      <c r="P3857" s="94"/>
      <c r="Q3857" s="94"/>
    </row>
    <row r="3858" spans="6:17" ht="12.75">
      <c r="F3858" s="41"/>
      <c r="P3858" s="94"/>
      <c r="Q3858" s="94"/>
    </row>
    <row r="3859" spans="6:17" ht="12.75">
      <c r="F3859" s="41"/>
      <c r="P3859" s="94"/>
      <c r="Q3859" s="94"/>
    </row>
    <row r="3860" spans="6:17" ht="12.75">
      <c r="F3860" s="41"/>
      <c r="P3860" s="94"/>
      <c r="Q3860" s="94"/>
    </row>
    <row r="3861" spans="6:17" ht="12.75">
      <c r="F3861" s="41"/>
      <c r="P3861" s="94"/>
      <c r="Q3861" s="94"/>
    </row>
    <row r="3862" spans="6:17" ht="12.75">
      <c r="F3862" s="41"/>
      <c r="P3862" s="94"/>
      <c r="Q3862" s="94"/>
    </row>
    <row r="3863" spans="6:17" ht="12.75">
      <c r="F3863" s="41"/>
      <c r="P3863" s="94"/>
      <c r="Q3863" s="94"/>
    </row>
    <row r="3864" spans="6:17" ht="12.75">
      <c r="F3864" s="41"/>
      <c r="P3864" s="94"/>
      <c r="Q3864" s="94"/>
    </row>
    <row r="3865" spans="6:17" ht="12.75">
      <c r="F3865" s="41"/>
      <c r="P3865" s="94"/>
      <c r="Q3865" s="94"/>
    </row>
    <row r="3866" spans="6:17" ht="12.75">
      <c r="F3866" s="41"/>
      <c r="P3866" s="94"/>
      <c r="Q3866" s="94"/>
    </row>
    <row r="3867" spans="6:17" ht="12.75">
      <c r="F3867" s="41"/>
      <c r="P3867" s="94"/>
      <c r="Q3867" s="94"/>
    </row>
    <row r="3868" spans="6:17" ht="12.75">
      <c r="F3868" s="41"/>
      <c r="P3868" s="94"/>
      <c r="Q3868" s="94"/>
    </row>
    <row r="3869" spans="6:17" ht="12.75">
      <c r="F3869" s="41"/>
      <c r="P3869" s="94"/>
      <c r="Q3869" s="94"/>
    </row>
    <row r="3870" spans="6:17" ht="12.75">
      <c r="F3870" s="41"/>
      <c r="P3870" s="94"/>
      <c r="Q3870" s="94"/>
    </row>
    <row r="3871" spans="6:17" ht="12.75">
      <c r="F3871" s="41"/>
      <c r="P3871" s="94"/>
      <c r="Q3871" s="94"/>
    </row>
    <row r="3872" spans="6:17" ht="12.75">
      <c r="F3872" s="41"/>
      <c r="P3872" s="94"/>
      <c r="Q3872" s="94"/>
    </row>
    <row r="3873" spans="6:17" ht="12.75">
      <c r="F3873" s="41"/>
      <c r="P3873" s="94"/>
      <c r="Q3873" s="94"/>
    </row>
    <row r="3874" spans="6:17" ht="12.75">
      <c r="F3874" s="41"/>
      <c r="P3874" s="94"/>
      <c r="Q3874" s="94"/>
    </row>
    <row r="3875" spans="6:17" ht="12.75">
      <c r="F3875" s="41"/>
      <c r="P3875" s="94"/>
      <c r="Q3875" s="94"/>
    </row>
    <row r="3876" spans="6:17" ht="12.75">
      <c r="F3876" s="41"/>
      <c r="P3876" s="94"/>
      <c r="Q3876" s="94"/>
    </row>
    <row r="3877" spans="6:17" ht="12.75">
      <c r="F3877" s="41"/>
      <c r="P3877" s="94"/>
      <c r="Q3877" s="94"/>
    </row>
    <row r="3878" spans="6:17" ht="12.75">
      <c r="F3878" s="41"/>
      <c r="P3878" s="94"/>
      <c r="Q3878" s="94"/>
    </row>
    <row r="3879" spans="6:17" ht="12.75">
      <c r="F3879" s="41"/>
      <c r="P3879" s="94"/>
      <c r="Q3879" s="94"/>
    </row>
    <row r="3880" spans="6:17" ht="12.75">
      <c r="F3880" s="41"/>
      <c r="P3880" s="94"/>
      <c r="Q3880" s="94"/>
    </row>
    <row r="3881" spans="6:17" ht="12.75">
      <c r="F3881" s="41"/>
      <c r="P3881" s="94"/>
      <c r="Q3881" s="94"/>
    </row>
    <row r="3882" spans="6:17" ht="12.75">
      <c r="F3882" s="41"/>
      <c r="P3882" s="94"/>
      <c r="Q3882" s="94"/>
    </row>
    <row r="3883" spans="6:17" ht="12.75">
      <c r="F3883" s="41"/>
      <c r="P3883" s="94"/>
      <c r="Q3883" s="94"/>
    </row>
    <row r="3884" spans="6:17" ht="12.75">
      <c r="F3884" s="41"/>
      <c r="P3884" s="94"/>
      <c r="Q3884" s="94"/>
    </row>
    <row r="3885" spans="6:17" ht="12.75">
      <c r="F3885" s="41"/>
      <c r="P3885" s="94"/>
      <c r="Q3885" s="94"/>
    </row>
    <row r="3886" spans="6:17" ht="12.75">
      <c r="F3886" s="41"/>
      <c r="P3886" s="94"/>
      <c r="Q3886" s="94"/>
    </row>
    <row r="3887" spans="6:17" ht="12.75">
      <c r="F3887" s="41"/>
      <c r="P3887" s="94"/>
      <c r="Q3887" s="94"/>
    </row>
    <row r="3888" spans="6:17" ht="12.75">
      <c r="F3888" s="41"/>
      <c r="P3888" s="94"/>
      <c r="Q3888" s="94"/>
    </row>
    <row r="3889" spans="6:17" ht="12.75">
      <c r="F3889" s="41"/>
      <c r="P3889" s="94"/>
      <c r="Q3889" s="94"/>
    </row>
    <row r="3890" spans="6:17" ht="12.75">
      <c r="F3890" s="41"/>
      <c r="P3890" s="94"/>
      <c r="Q3890" s="94"/>
    </row>
    <row r="3891" spans="6:17" ht="12.75">
      <c r="F3891" s="41"/>
      <c r="P3891" s="94"/>
      <c r="Q3891" s="94"/>
    </row>
    <row r="3892" spans="6:17" ht="12.75">
      <c r="F3892" s="41"/>
      <c r="P3892" s="94"/>
      <c r="Q3892" s="94"/>
    </row>
    <row r="3893" spans="6:17" ht="12.75">
      <c r="F3893" s="41"/>
      <c r="P3893" s="94"/>
      <c r="Q3893" s="94"/>
    </row>
    <row r="3894" spans="6:17" ht="12.75">
      <c r="F3894" s="41"/>
      <c r="P3894" s="94"/>
      <c r="Q3894" s="94"/>
    </row>
    <row r="3895" spans="6:17" ht="12.75">
      <c r="F3895" s="41"/>
      <c r="P3895" s="94"/>
      <c r="Q3895" s="94"/>
    </row>
    <row r="3896" spans="6:17" ht="12.75">
      <c r="F3896" s="41"/>
      <c r="P3896" s="94"/>
      <c r="Q3896" s="94"/>
    </row>
    <row r="3897" spans="6:17" ht="12.75">
      <c r="F3897" s="41"/>
      <c r="P3897" s="94"/>
      <c r="Q3897" s="94"/>
    </row>
    <row r="3898" spans="6:17" ht="12.75">
      <c r="F3898" s="41"/>
      <c r="P3898" s="94"/>
      <c r="Q3898" s="94"/>
    </row>
    <row r="3899" spans="6:17" ht="12.75">
      <c r="F3899" s="41"/>
      <c r="P3899" s="94"/>
      <c r="Q3899" s="94"/>
    </row>
    <row r="3900" spans="6:17" ht="12.75">
      <c r="F3900" s="41"/>
      <c r="P3900" s="94"/>
      <c r="Q3900" s="94"/>
    </row>
    <row r="3901" spans="6:17" ht="12.75">
      <c r="F3901" s="41"/>
      <c r="P3901" s="94"/>
      <c r="Q3901" s="94"/>
    </row>
    <row r="3902" spans="6:17" ht="12.75">
      <c r="F3902" s="41"/>
      <c r="P3902" s="94"/>
      <c r="Q3902" s="94"/>
    </row>
    <row r="3903" spans="6:17" ht="12.75">
      <c r="F3903" s="41"/>
      <c r="P3903" s="94"/>
      <c r="Q3903" s="94"/>
    </row>
    <row r="3904" spans="6:17" ht="12.75">
      <c r="F3904" s="41"/>
      <c r="P3904" s="94"/>
      <c r="Q3904" s="94"/>
    </row>
    <row r="3905" spans="6:17" ht="12.75">
      <c r="F3905" s="41"/>
      <c r="P3905" s="94"/>
      <c r="Q3905" s="94"/>
    </row>
    <row r="3906" spans="6:17" ht="12.75">
      <c r="F3906" s="41"/>
      <c r="P3906" s="94"/>
      <c r="Q3906" s="94"/>
    </row>
    <row r="3907" spans="6:17" ht="12.75">
      <c r="F3907" s="41"/>
      <c r="P3907" s="94"/>
      <c r="Q3907" s="94"/>
    </row>
    <row r="3908" spans="6:17" ht="12.75">
      <c r="F3908" s="41"/>
      <c r="P3908" s="94"/>
      <c r="Q3908" s="94"/>
    </row>
    <row r="3909" spans="6:17" ht="12.75">
      <c r="F3909" s="41"/>
      <c r="P3909" s="94"/>
      <c r="Q3909" s="94"/>
    </row>
    <row r="3910" spans="6:17" ht="12.75">
      <c r="F3910" s="41"/>
      <c r="P3910" s="94"/>
      <c r="Q3910" s="94"/>
    </row>
    <row r="3911" spans="6:17" ht="12.75">
      <c r="F3911" s="41"/>
      <c r="P3911" s="94"/>
      <c r="Q3911" s="94"/>
    </row>
    <row r="3912" spans="6:17" ht="12.75">
      <c r="F3912" s="41"/>
      <c r="P3912" s="94"/>
      <c r="Q3912" s="94"/>
    </row>
    <row r="3913" spans="6:17" ht="12.75">
      <c r="F3913" s="41"/>
      <c r="P3913" s="94"/>
      <c r="Q3913" s="94"/>
    </row>
    <row r="3914" spans="6:17" ht="12.75">
      <c r="F3914" s="41"/>
      <c r="P3914" s="94"/>
      <c r="Q3914" s="94"/>
    </row>
    <row r="3915" spans="6:17" ht="12.75">
      <c r="F3915" s="41"/>
      <c r="P3915" s="94"/>
      <c r="Q3915" s="94"/>
    </row>
    <row r="3916" spans="6:17" ht="12.75">
      <c r="F3916" s="41"/>
      <c r="P3916" s="94"/>
      <c r="Q3916" s="94"/>
    </row>
    <row r="3917" spans="6:17" ht="12.75">
      <c r="F3917" s="41"/>
      <c r="P3917" s="94"/>
      <c r="Q3917" s="94"/>
    </row>
    <row r="3918" spans="6:17" ht="12.75">
      <c r="F3918" s="41"/>
      <c r="P3918" s="94"/>
      <c r="Q3918" s="94"/>
    </row>
    <row r="3919" spans="6:17" ht="12.75">
      <c r="F3919" s="41"/>
      <c r="P3919" s="94"/>
      <c r="Q3919" s="94"/>
    </row>
    <row r="3920" spans="6:17" ht="12.75">
      <c r="F3920" s="41"/>
      <c r="P3920" s="94"/>
      <c r="Q3920" s="94"/>
    </row>
    <row r="3921" spans="6:17" ht="12.75">
      <c r="F3921" s="41"/>
      <c r="P3921" s="94"/>
      <c r="Q3921" s="94"/>
    </row>
    <row r="3922" spans="6:17" ht="12.75">
      <c r="F3922" s="41"/>
      <c r="P3922" s="94"/>
      <c r="Q3922" s="94"/>
    </row>
    <row r="3923" spans="6:17" ht="12.75">
      <c r="F3923" s="41"/>
      <c r="P3923" s="94"/>
      <c r="Q3923" s="94"/>
    </row>
    <row r="3924" spans="6:17" ht="12.75">
      <c r="F3924" s="41"/>
      <c r="P3924" s="94"/>
      <c r="Q3924" s="94"/>
    </row>
    <row r="3925" spans="6:17" ht="12.75">
      <c r="F3925" s="41"/>
      <c r="P3925" s="94"/>
      <c r="Q3925" s="94"/>
    </row>
    <row r="3926" spans="6:17" ht="12.75">
      <c r="F3926" s="41"/>
      <c r="P3926" s="94"/>
      <c r="Q3926" s="94"/>
    </row>
    <row r="3927" spans="6:17" ht="12.75">
      <c r="F3927" s="41"/>
      <c r="P3927" s="94"/>
      <c r="Q3927" s="94"/>
    </row>
    <row r="3928" spans="6:17" ht="12.75">
      <c r="F3928" s="41"/>
      <c r="P3928" s="94"/>
      <c r="Q3928" s="94"/>
    </row>
    <row r="3929" spans="6:17" ht="12.75">
      <c r="F3929" s="41"/>
      <c r="P3929" s="94"/>
      <c r="Q3929" s="94"/>
    </row>
    <row r="3930" spans="6:17" ht="12.75">
      <c r="F3930" s="41"/>
      <c r="P3930" s="94"/>
      <c r="Q3930" s="94"/>
    </row>
    <row r="3931" spans="6:17" ht="12.75">
      <c r="F3931" s="41"/>
      <c r="P3931" s="94"/>
      <c r="Q3931" s="94"/>
    </row>
    <row r="3932" spans="6:17" ht="12.75">
      <c r="F3932" s="41"/>
      <c r="P3932" s="94"/>
      <c r="Q3932" s="94"/>
    </row>
    <row r="3933" spans="6:17" ht="12.75">
      <c r="F3933" s="41"/>
      <c r="P3933" s="94"/>
      <c r="Q3933" s="94"/>
    </row>
    <row r="3934" spans="6:17" ht="12.75">
      <c r="F3934" s="41"/>
      <c r="P3934" s="94"/>
      <c r="Q3934" s="94"/>
    </row>
    <row r="3935" spans="6:17" ht="12.75">
      <c r="F3935" s="41"/>
      <c r="P3935" s="94"/>
      <c r="Q3935" s="94"/>
    </row>
    <row r="3936" spans="6:17" ht="12.75">
      <c r="F3936" s="41"/>
      <c r="P3936" s="94"/>
      <c r="Q3936" s="94"/>
    </row>
    <row r="3937" spans="6:17" ht="12.75">
      <c r="F3937" s="41"/>
      <c r="P3937" s="94"/>
      <c r="Q3937" s="94"/>
    </row>
    <row r="3938" spans="6:17" ht="12.75">
      <c r="F3938" s="41"/>
      <c r="P3938" s="94"/>
      <c r="Q3938" s="94"/>
    </row>
    <row r="3939" spans="6:17" ht="12.75">
      <c r="F3939" s="41"/>
      <c r="P3939" s="94"/>
      <c r="Q3939" s="94"/>
    </row>
    <row r="3940" spans="6:17" ht="12.75">
      <c r="F3940" s="41"/>
      <c r="P3940" s="94"/>
      <c r="Q3940" s="94"/>
    </row>
    <row r="3941" spans="6:17" ht="12.75">
      <c r="F3941" s="41"/>
      <c r="P3941" s="94"/>
      <c r="Q3941" s="94"/>
    </row>
    <row r="3942" spans="6:17" ht="12.75">
      <c r="F3942" s="41"/>
      <c r="P3942" s="94"/>
      <c r="Q3942" s="94"/>
    </row>
    <row r="3943" spans="6:17" ht="12.75">
      <c r="F3943" s="41"/>
      <c r="P3943" s="94"/>
      <c r="Q3943" s="94"/>
    </row>
    <row r="3944" spans="6:17" ht="12.75">
      <c r="F3944" s="41"/>
      <c r="P3944" s="94"/>
      <c r="Q3944" s="94"/>
    </row>
    <row r="3945" spans="6:17" ht="12.75">
      <c r="F3945" s="41"/>
      <c r="P3945" s="94"/>
      <c r="Q3945" s="94"/>
    </row>
    <row r="3946" spans="6:17" ht="12.75">
      <c r="F3946" s="41"/>
      <c r="P3946" s="94"/>
      <c r="Q3946" s="94"/>
    </row>
    <row r="3947" spans="6:17" ht="12.75">
      <c r="F3947" s="41"/>
      <c r="P3947" s="94"/>
      <c r="Q3947" s="94"/>
    </row>
    <row r="3948" spans="6:17" ht="12.75">
      <c r="F3948" s="41"/>
      <c r="P3948" s="94"/>
      <c r="Q3948" s="94"/>
    </row>
    <row r="3949" spans="6:17" ht="12.75">
      <c r="F3949" s="41"/>
      <c r="P3949" s="94"/>
      <c r="Q3949" s="94"/>
    </row>
    <row r="3950" spans="6:17" ht="12.75">
      <c r="F3950" s="41"/>
      <c r="P3950" s="94"/>
      <c r="Q3950" s="94"/>
    </row>
    <row r="3951" spans="6:17" ht="12.75">
      <c r="F3951" s="41"/>
      <c r="P3951" s="94"/>
      <c r="Q3951" s="94"/>
    </row>
    <row r="3952" spans="6:17" ht="12.75">
      <c r="F3952" s="41"/>
      <c r="P3952" s="94"/>
      <c r="Q3952" s="94"/>
    </row>
    <row r="3953" spans="6:17" ht="12.75">
      <c r="F3953" s="41"/>
      <c r="P3953" s="94"/>
      <c r="Q3953" s="94"/>
    </row>
    <row r="3954" spans="6:17" ht="12.75">
      <c r="F3954" s="41"/>
      <c r="P3954" s="94"/>
      <c r="Q3954" s="94"/>
    </row>
    <row r="3955" spans="6:17" ht="12.75">
      <c r="F3955" s="41"/>
      <c r="P3955" s="94"/>
      <c r="Q3955" s="94"/>
    </row>
    <row r="3956" spans="6:17" ht="12.75">
      <c r="F3956" s="41"/>
      <c r="P3956" s="94"/>
      <c r="Q3956" s="94"/>
    </row>
    <row r="3957" spans="6:17" ht="12.75">
      <c r="F3957" s="41"/>
      <c r="P3957" s="94"/>
      <c r="Q3957" s="94"/>
    </row>
    <row r="3958" spans="6:17" ht="12.75">
      <c r="F3958" s="41"/>
      <c r="P3958" s="94"/>
      <c r="Q3958" s="94"/>
    </row>
    <row r="3959" spans="6:17" ht="12.75">
      <c r="F3959" s="41"/>
      <c r="P3959" s="94"/>
      <c r="Q3959" s="94"/>
    </row>
    <row r="3960" spans="6:17" ht="12.75">
      <c r="F3960" s="41"/>
      <c r="P3960" s="94"/>
      <c r="Q3960" s="94"/>
    </row>
    <row r="3961" spans="6:17" ht="12.75">
      <c r="F3961" s="41"/>
      <c r="P3961" s="94"/>
      <c r="Q3961" s="94"/>
    </row>
    <row r="3962" spans="6:17" ht="12.75">
      <c r="F3962" s="41"/>
      <c r="P3962" s="94"/>
      <c r="Q3962" s="94"/>
    </row>
    <row r="3963" spans="6:17" ht="12.75">
      <c r="F3963" s="41"/>
      <c r="P3963" s="94"/>
      <c r="Q3963" s="94"/>
    </row>
    <row r="3964" spans="6:17" ht="12.75">
      <c r="F3964" s="41"/>
      <c r="P3964" s="94"/>
      <c r="Q3964" s="94"/>
    </row>
    <row r="3965" spans="6:17" ht="12.75">
      <c r="F3965" s="41"/>
      <c r="P3965" s="94"/>
      <c r="Q3965" s="94"/>
    </row>
    <row r="3966" spans="6:17" ht="12.75">
      <c r="F3966" s="41"/>
      <c r="P3966" s="94"/>
      <c r="Q3966" s="94"/>
    </row>
    <row r="3967" spans="6:17" ht="12.75">
      <c r="F3967" s="41"/>
      <c r="P3967" s="94"/>
      <c r="Q3967" s="94"/>
    </row>
    <row r="3968" spans="6:17" ht="12.75">
      <c r="F3968" s="41"/>
      <c r="P3968" s="94"/>
      <c r="Q3968" s="94"/>
    </row>
    <row r="3969" spans="6:17" ht="12.75">
      <c r="F3969" s="41"/>
      <c r="P3969" s="94"/>
      <c r="Q3969" s="94"/>
    </row>
    <row r="3970" spans="6:17" ht="12.75">
      <c r="F3970" s="41"/>
      <c r="P3970" s="94"/>
      <c r="Q3970" s="94"/>
    </row>
    <row r="3971" spans="6:17" ht="12.75">
      <c r="F3971" s="41"/>
      <c r="P3971" s="94"/>
      <c r="Q3971" s="94"/>
    </row>
    <row r="3972" spans="6:17" ht="12.75">
      <c r="F3972" s="41"/>
      <c r="P3972" s="94"/>
      <c r="Q3972" s="94"/>
    </row>
    <row r="3973" spans="6:17" ht="12.75">
      <c r="F3973" s="41"/>
      <c r="P3973" s="94"/>
      <c r="Q3973" s="94"/>
    </row>
    <row r="3974" spans="6:17" ht="12.75">
      <c r="F3974" s="41"/>
      <c r="P3974" s="94"/>
      <c r="Q3974" s="94"/>
    </row>
    <row r="3975" spans="6:17" ht="12.75">
      <c r="F3975" s="41"/>
      <c r="P3975" s="94"/>
      <c r="Q3975" s="94"/>
    </row>
    <row r="3976" spans="6:17" ht="12.75">
      <c r="F3976" s="41"/>
      <c r="P3976" s="94"/>
      <c r="Q3976" s="94"/>
    </row>
    <row r="3977" spans="6:17" ht="12.75">
      <c r="F3977" s="41"/>
      <c r="P3977" s="94"/>
      <c r="Q3977" s="94"/>
    </row>
    <row r="3978" spans="6:17" ht="12.75">
      <c r="F3978" s="41"/>
      <c r="P3978" s="94"/>
      <c r="Q3978" s="94"/>
    </row>
    <row r="3979" spans="6:17" ht="12.75">
      <c r="F3979" s="41"/>
      <c r="P3979" s="94"/>
      <c r="Q3979" s="94"/>
    </row>
    <row r="3980" spans="6:17" ht="12.75">
      <c r="F3980" s="41"/>
      <c r="P3980" s="94"/>
      <c r="Q3980" s="94"/>
    </row>
    <row r="3981" spans="6:17" ht="12.75">
      <c r="F3981" s="41"/>
      <c r="P3981" s="94"/>
      <c r="Q3981" s="94"/>
    </row>
    <row r="3982" spans="6:17" ht="12.75">
      <c r="F3982" s="41"/>
      <c r="P3982" s="94"/>
      <c r="Q3982" s="94"/>
    </row>
    <row r="3983" spans="6:17" ht="12.75">
      <c r="F3983" s="41"/>
      <c r="P3983" s="94"/>
      <c r="Q3983" s="94"/>
    </row>
    <row r="3984" spans="6:17" ht="12.75">
      <c r="F3984" s="41"/>
      <c r="P3984" s="94"/>
      <c r="Q3984" s="94"/>
    </row>
    <row r="3985" spans="6:17" ht="12.75">
      <c r="F3985" s="41"/>
      <c r="P3985" s="94"/>
      <c r="Q3985" s="94"/>
    </row>
    <row r="3986" spans="6:17" ht="12.75">
      <c r="F3986" s="41"/>
      <c r="P3986" s="94"/>
      <c r="Q3986" s="94"/>
    </row>
    <row r="3987" spans="6:17" ht="12.75">
      <c r="F3987" s="41"/>
      <c r="P3987" s="94"/>
      <c r="Q3987" s="94"/>
    </row>
    <row r="3988" spans="6:17" ht="12.75">
      <c r="F3988" s="41"/>
      <c r="P3988" s="94"/>
      <c r="Q3988" s="94"/>
    </row>
    <row r="3989" spans="6:17" ht="12.75">
      <c r="F3989" s="41"/>
      <c r="P3989" s="94"/>
      <c r="Q3989" s="94"/>
    </row>
    <row r="3990" spans="6:17" ht="12.75">
      <c r="F3990" s="41"/>
      <c r="P3990" s="94"/>
      <c r="Q3990" s="94"/>
    </row>
    <row r="3991" spans="6:17" ht="12.75">
      <c r="F3991" s="41"/>
      <c r="P3991" s="94"/>
      <c r="Q3991" s="94"/>
    </row>
    <row r="3992" spans="6:17" ht="12.75">
      <c r="F3992" s="41"/>
      <c r="P3992" s="94"/>
      <c r="Q3992" s="94"/>
    </row>
    <row r="3993" spans="6:17" ht="12.75">
      <c r="F3993" s="41"/>
      <c r="P3993" s="94"/>
      <c r="Q3993" s="94"/>
    </row>
    <row r="3994" spans="6:17" ht="12.75">
      <c r="F3994" s="41"/>
      <c r="P3994" s="94"/>
      <c r="Q3994" s="94"/>
    </row>
    <row r="3995" spans="6:17" ht="12.75">
      <c r="F3995" s="41"/>
      <c r="P3995" s="94"/>
      <c r="Q3995" s="94"/>
    </row>
    <row r="3996" spans="6:17" ht="12.75">
      <c r="F3996" s="41"/>
      <c r="P3996" s="94"/>
      <c r="Q3996" s="94"/>
    </row>
    <row r="3997" spans="6:17" ht="12.75">
      <c r="F3997" s="41"/>
      <c r="P3997" s="94"/>
      <c r="Q3997" s="94"/>
    </row>
    <row r="3998" spans="6:17" ht="12.75">
      <c r="F3998" s="41"/>
      <c r="P3998" s="94"/>
      <c r="Q3998" s="94"/>
    </row>
    <row r="3999" spans="6:17" ht="12.75">
      <c r="F3999" s="41"/>
      <c r="P3999" s="94"/>
      <c r="Q3999" s="94"/>
    </row>
    <row r="4000" spans="6:17" ht="12.75">
      <c r="F4000" s="41"/>
      <c r="P4000" s="94"/>
      <c r="Q4000" s="94"/>
    </row>
    <row r="4001" spans="6:17" ht="12.75">
      <c r="F4001" s="41"/>
      <c r="P4001" s="94"/>
      <c r="Q4001" s="94"/>
    </row>
    <row r="4002" spans="6:17" ht="12.75">
      <c r="F4002" s="41"/>
      <c r="P4002" s="94"/>
      <c r="Q4002" s="94"/>
    </row>
    <row r="4003" spans="6:17" ht="12.75">
      <c r="F4003" s="41"/>
      <c r="P4003" s="94"/>
      <c r="Q4003" s="94"/>
    </row>
    <row r="4004" spans="6:17" ht="12.75">
      <c r="F4004" s="41"/>
      <c r="P4004" s="94"/>
      <c r="Q4004" s="94"/>
    </row>
    <row r="4005" spans="6:17" ht="12.75">
      <c r="F4005" s="41"/>
      <c r="P4005" s="94"/>
      <c r="Q4005" s="94"/>
    </row>
    <row r="4006" spans="6:17" ht="12.75">
      <c r="F4006" s="41"/>
      <c r="P4006" s="94"/>
      <c r="Q4006" s="94"/>
    </row>
    <row r="4007" spans="6:17" ht="12.75">
      <c r="F4007" s="41"/>
      <c r="P4007" s="94"/>
      <c r="Q4007" s="94"/>
    </row>
    <row r="4008" spans="6:17" ht="12.75">
      <c r="F4008" s="41"/>
      <c r="P4008" s="94"/>
      <c r="Q4008" s="94"/>
    </row>
    <row r="4009" spans="6:17" ht="12.75">
      <c r="F4009" s="41"/>
      <c r="P4009" s="94"/>
      <c r="Q4009" s="94"/>
    </row>
    <row r="4010" spans="6:17" ht="12.75">
      <c r="F4010" s="41"/>
      <c r="P4010" s="94"/>
      <c r="Q4010" s="94"/>
    </row>
    <row r="4011" spans="6:17" ht="12.75">
      <c r="F4011" s="41"/>
      <c r="P4011" s="94"/>
      <c r="Q4011" s="94"/>
    </row>
    <row r="4012" spans="6:17" ht="12.75">
      <c r="F4012" s="41"/>
      <c r="P4012" s="94"/>
      <c r="Q4012" s="94"/>
    </row>
    <row r="4013" spans="6:17" ht="12.75">
      <c r="F4013" s="41"/>
      <c r="P4013" s="94"/>
      <c r="Q4013" s="94"/>
    </row>
    <row r="4014" spans="6:17" ht="12.75">
      <c r="F4014" s="41"/>
      <c r="P4014" s="94"/>
      <c r="Q4014" s="94"/>
    </row>
    <row r="4015" spans="6:17" ht="12.75">
      <c r="F4015" s="41"/>
      <c r="P4015" s="94"/>
      <c r="Q4015" s="94"/>
    </row>
    <row r="4016" spans="6:17" ht="12.75">
      <c r="F4016" s="41"/>
      <c r="P4016" s="94"/>
      <c r="Q4016" s="94"/>
    </row>
    <row r="4017" spans="6:17" ht="12.75">
      <c r="F4017" s="41"/>
      <c r="P4017" s="94"/>
      <c r="Q4017" s="94"/>
    </row>
    <row r="4018" spans="6:17" ht="12.75">
      <c r="F4018" s="41"/>
      <c r="P4018" s="94"/>
      <c r="Q4018" s="94"/>
    </row>
    <row r="4019" spans="6:17" ht="12.75">
      <c r="F4019" s="41"/>
      <c r="P4019" s="94"/>
      <c r="Q4019" s="94"/>
    </row>
    <row r="4020" spans="6:17" ht="12.75">
      <c r="F4020" s="41"/>
      <c r="P4020" s="94"/>
      <c r="Q4020" s="94"/>
    </row>
    <row r="4021" spans="6:17" ht="12.75">
      <c r="F4021" s="41"/>
      <c r="P4021" s="94"/>
      <c r="Q4021" s="94"/>
    </row>
    <row r="4022" spans="6:17" ht="12.75">
      <c r="F4022" s="41"/>
      <c r="P4022" s="94"/>
      <c r="Q4022" s="94"/>
    </row>
    <row r="4023" spans="6:17" ht="12.75">
      <c r="F4023" s="41"/>
      <c r="P4023" s="94"/>
      <c r="Q4023" s="94"/>
    </row>
    <row r="4024" spans="6:17" ht="12.75">
      <c r="F4024" s="41"/>
      <c r="P4024" s="94"/>
      <c r="Q4024" s="94"/>
    </row>
    <row r="4025" spans="6:17" ht="12.75">
      <c r="F4025" s="41"/>
      <c r="P4025" s="94"/>
      <c r="Q4025" s="94"/>
    </row>
    <row r="4026" spans="6:17" ht="12.75">
      <c r="F4026" s="41"/>
      <c r="P4026" s="94"/>
      <c r="Q4026" s="94"/>
    </row>
    <row r="4027" spans="6:17" ht="12.75">
      <c r="F4027" s="41"/>
      <c r="P4027" s="94"/>
      <c r="Q4027" s="94"/>
    </row>
    <row r="4028" spans="6:17" ht="12.75">
      <c r="F4028" s="41"/>
      <c r="P4028" s="94"/>
      <c r="Q4028" s="94"/>
    </row>
    <row r="4029" spans="6:17" ht="12.75">
      <c r="F4029" s="41"/>
      <c r="P4029" s="94"/>
      <c r="Q4029" s="94"/>
    </row>
    <row r="4030" spans="6:17" ht="12.75">
      <c r="F4030" s="41"/>
      <c r="P4030" s="94"/>
      <c r="Q4030" s="94"/>
    </row>
    <row r="4031" spans="6:17" ht="12.75">
      <c r="F4031" s="41"/>
      <c r="P4031" s="94"/>
      <c r="Q4031" s="94"/>
    </row>
    <row r="4032" spans="6:17" ht="12.75">
      <c r="F4032" s="41"/>
      <c r="P4032" s="94"/>
      <c r="Q4032" s="94"/>
    </row>
    <row r="4033" spans="6:17" ht="12.75">
      <c r="F4033" s="41"/>
      <c r="P4033" s="94"/>
      <c r="Q4033" s="94"/>
    </row>
    <row r="4034" spans="6:17" ht="12.75">
      <c r="F4034" s="41"/>
      <c r="P4034" s="94"/>
      <c r="Q4034" s="94"/>
    </row>
    <row r="4035" spans="6:17" ht="12.75">
      <c r="F4035" s="41"/>
      <c r="P4035" s="94"/>
      <c r="Q4035" s="94"/>
    </row>
    <row r="4036" spans="6:17" ht="12.75">
      <c r="F4036" s="41"/>
      <c r="P4036" s="94"/>
      <c r="Q4036" s="94"/>
    </row>
    <row r="4037" spans="6:17" ht="12.75">
      <c r="F4037" s="41"/>
      <c r="P4037" s="94"/>
      <c r="Q4037" s="94"/>
    </row>
    <row r="4038" spans="6:17" ht="12.75">
      <c r="F4038" s="41"/>
      <c r="P4038" s="94"/>
      <c r="Q4038" s="94"/>
    </row>
    <row r="4039" spans="6:17" ht="12.75">
      <c r="F4039" s="41"/>
      <c r="P4039" s="94"/>
      <c r="Q4039" s="94"/>
    </row>
    <row r="4040" spans="6:17" ht="12.75">
      <c r="F4040" s="41"/>
      <c r="P4040" s="94"/>
      <c r="Q4040" s="94"/>
    </row>
    <row r="4041" spans="6:17" ht="12.75">
      <c r="F4041" s="41"/>
      <c r="P4041" s="94"/>
      <c r="Q4041" s="94"/>
    </row>
    <row r="4042" spans="6:17" ht="12.75">
      <c r="F4042" s="41"/>
      <c r="P4042" s="94"/>
      <c r="Q4042" s="94"/>
    </row>
    <row r="4043" spans="6:17" ht="12.75">
      <c r="F4043" s="41"/>
      <c r="P4043" s="94"/>
      <c r="Q4043" s="94"/>
    </row>
    <row r="4044" spans="6:17" ht="12.75">
      <c r="F4044" s="41"/>
      <c r="P4044" s="94"/>
      <c r="Q4044" s="94"/>
    </row>
    <row r="4045" spans="6:17" ht="12.75">
      <c r="F4045" s="41"/>
      <c r="P4045" s="94"/>
      <c r="Q4045" s="94"/>
    </row>
    <row r="4046" spans="6:17" ht="12.75">
      <c r="F4046" s="41"/>
      <c r="P4046" s="94"/>
      <c r="Q4046" s="94"/>
    </row>
    <row r="4047" spans="6:17" ht="12.75">
      <c r="F4047" s="41"/>
      <c r="P4047" s="94"/>
      <c r="Q4047" s="94"/>
    </row>
    <row r="4048" spans="6:17" ht="12.75">
      <c r="F4048" s="41"/>
      <c r="P4048" s="94"/>
      <c r="Q4048" s="94"/>
    </row>
    <row r="4049" spans="6:17" ht="12.75">
      <c r="F4049" s="41"/>
      <c r="P4049" s="94"/>
      <c r="Q4049" s="94"/>
    </row>
    <row r="4050" spans="6:17" ht="12.75">
      <c r="F4050" s="41"/>
      <c r="P4050" s="94"/>
      <c r="Q4050" s="94"/>
    </row>
    <row r="4051" spans="6:17" ht="12.75">
      <c r="F4051" s="41"/>
      <c r="P4051" s="94"/>
      <c r="Q4051" s="94"/>
    </row>
    <row r="4052" spans="6:17" ht="12.75">
      <c r="F4052" s="41"/>
      <c r="P4052" s="94"/>
      <c r="Q4052" s="94"/>
    </row>
    <row r="4053" spans="6:17" ht="12.75">
      <c r="F4053" s="41"/>
      <c r="P4053" s="94"/>
      <c r="Q4053" s="94"/>
    </row>
    <row r="4054" spans="6:17" ht="12.75">
      <c r="F4054" s="41"/>
      <c r="P4054" s="94"/>
      <c r="Q4054" s="94"/>
    </row>
    <row r="4055" spans="6:17" ht="12.75">
      <c r="F4055" s="41"/>
      <c r="P4055" s="94"/>
      <c r="Q4055" s="94"/>
    </row>
    <row r="4056" spans="6:17" ht="12.75">
      <c r="F4056" s="41"/>
      <c r="P4056" s="94"/>
      <c r="Q4056" s="94"/>
    </row>
    <row r="4057" spans="6:17" ht="12.75">
      <c r="F4057" s="41"/>
      <c r="P4057" s="94"/>
      <c r="Q4057" s="94"/>
    </row>
    <row r="4058" spans="6:17" ht="12.75">
      <c r="F4058" s="41"/>
      <c r="P4058" s="94"/>
      <c r="Q4058" s="94"/>
    </row>
    <row r="4059" spans="6:17" ht="12.75">
      <c r="F4059" s="41"/>
      <c r="P4059" s="94"/>
      <c r="Q4059" s="94"/>
    </row>
    <row r="4060" spans="6:17" ht="12.75">
      <c r="F4060" s="41"/>
      <c r="P4060" s="94"/>
      <c r="Q4060" s="94"/>
    </row>
    <row r="4061" spans="6:17" ht="12.75">
      <c r="F4061" s="41"/>
      <c r="P4061" s="94"/>
      <c r="Q4061" s="94"/>
    </row>
    <row r="4062" spans="6:17" ht="12.75">
      <c r="F4062" s="41"/>
      <c r="P4062" s="94"/>
      <c r="Q4062" s="94"/>
    </row>
    <row r="4063" spans="6:17" ht="12.75">
      <c r="F4063" s="41"/>
      <c r="P4063" s="94"/>
      <c r="Q4063" s="94"/>
    </row>
    <row r="4064" spans="6:17" ht="12.75">
      <c r="F4064" s="41"/>
      <c r="P4064" s="94"/>
      <c r="Q4064" s="94"/>
    </row>
    <row r="4065" spans="6:17" ht="12.75">
      <c r="F4065" s="41"/>
      <c r="P4065" s="94"/>
      <c r="Q4065" s="94"/>
    </row>
    <row r="4066" spans="6:17" ht="12.75">
      <c r="F4066" s="41"/>
      <c r="P4066" s="94"/>
      <c r="Q4066" s="94"/>
    </row>
    <row r="4067" spans="6:17" ht="12.75">
      <c r="F4067" s="41"/>
      <c r="P4067" s="94"/>
      <c r="Q4067" s="94"/>
    </row>
    <row r="4068" spans="6:17" ht="12.75">
      <c r="F4068" s="41"/>
      <c r="P4068" s="94"/>
      <c r="Q4068" s="94"/>
    </row>
    <row r="4069" spans="6:17" ht="12.75">
      <c r="F4069" s="41"/>
      <c r="P4069" s="94"/>
      <c r="Q4069" s="94"/>
    </row>
    <row r="4070" spans="6:17" ht="12.75">
      <c r="F4070" s="41"/>
      <c r="P4070" s="94"/>
      <c r="Q4070" s="94"/>
    </row>
    <row r="4071" spans="6:17" ht="12.75">
      <c r="F4071" s="41"/>
      <c r="P4071" s="94"/>
      <c r="Q4071" s="94"/>
    </row>
    <row r="4072" spans="6:17" ht="12.75">
      <c r="F4072" s="41"/>
      <c r="P4072" s="94"/>
      <c r="Q4072" s="94"/>
    </row>
    <row r="4073" spans="6:17" ht="12.75">
      <c r="F4073" s="41"/>
      <c r="P4073" s="94"/>
      <c r="Q4073" s="94"/>
    </row>
    <row r="4074" spans="6:17" ht="12.75">
      <c r="F4074" s="41"/>
      <c r="P4074" s="94"/>
      <c r="Q4074" s="94"/>
    </row>
    <row r="4075" spans="6:17" ht="12.75">
      <c r="F4075" s="41"/>
      <c r="P4075" s="94"/>
      <c r="Q4075" s="94"/>
    </row>
    <row r="4076" spans="6:17" ht="12.75">
      <c r="F4076" s="41"/>
      <c r="P4076" s="94"/>
      <c r="Q4076" s="94"/>
    </row>
    <row r="4077" spans="6:17" ht="12.75">
      <c r="F4077" s="41"/>
      <c r="P4077" s="94"/>
      <c r="Q4077" s="94"/>
    </row>
    <row r="4078" spans="6:17" ht="12.75">
      <c r="F4078" s="41"/>
      <c r="P4078" s="94"/>
      <c r="Q4078" s="94"/>
    </row>
    <row r="4079" spans="6:17" ht="12.75">
      <c r="F4079" s="41"/>
      <c r="P4079" s="94"/>
      <c r="Q4079" s="94"/>
    </row>
    <row r="4080" spans="6:17" ht="12.75">
      <c r="F4080" s="41"/>
      <c r="P4080" s="94"/>
      <c r="Q4080" s="94"/>
    </row>
    <row r="4081" spans="6:17" ht="12.75">
      <c r="F4081" s="41"/>
      <c r="P4081" s="94"/>
      <c r="Q4081" s="94"/>
    </row>
    <row r="4082" spans="6:17" ht="12.75">
      <c r="F4082" s="41"/>
      <c r="P4082" s="94"/>
      <c r="Q4082" s="94"/>
    </row>
    <row r="4083" spans="6:17" ht="12.75">
      <c r="F4083" s="41"/>
      <c r="P4083" s="94"/>
      <c r="Q4083" s="94"/>
    </row>
    <row r="4084" spans="6:17" ht="12.75">
      <c r="F4084" s="41"/>
      <c r="P4084" s="94"/>
      <c r="Q4084" s="94"/>
    </row>
    <row r="4085" spans="6:17" ht="12.75">
      <c r="F4085" s="41"/>
      <c r="P4085" s="94"/>
      <c r="Q4085" s="94"/>
    </row>
    <row r="4086" spans="6:17" ht="12.75">
      <c r="F4086" s="41"/>
      <c r="P4086" s="94"/>
      <c r="Q4086" s="94"/>
    </row>
    <row r="4087" spans="6:17" ht="12.75">
      <c r="F4087" s="41"/>
      <c r="P4087" s="94"/>
      <c r="Q4087" s="94"/>
    </row>
    <row r="4088" spans="6:17" ht="12.75">
      <c r="F4088" s="41"/>
      <c r="P4088" s="94"/>
      <c r="Q4088" s="94"/>
    </row>
    <row r="4089" spans="6:17" ht="12.75">
      <c r="F4089" s="41"/>
      <c r="P4089" s="94"/>
      <c r="Q4089" s="94"/>
    </row>
    <row r="4090" spans="6:17" ht="12.75">
      <c r="F4090" s="41"/>
      <c r="P4090" s="94"/>
      <c r="Q4090" s="94"/>
    </row>
    <row r="4091" spans="6:17" ht="12.75">
      <c r="F4091" s="41"/>
      <c r="P4091" s="94"/>
      <c r="Q4091" s="94"/>
    </row>
    <row r="4092" spans="6:17" ht="12.75">
      <c r="F4092" s="41"/>
      <c r="P4092" s="94"/>
      <c r="Q4092" s="94"/>
    </row>
    <row r="4093" spans="6:17" ht="12.75">
      <c r="F4093" s="41"/>
      <c r="P4093" s="94"/>
      <c r="Q4093" s="94"/>
    </row>
    <row r="4094" spans="6:17" ht="12.75">
      <c r="F4094" s="41"/>
      <c r="P4094" s="94"/>
      <c r="Q4094" s="94"/>
    </row>
    <row r="4095" spans="6:17" ht="12.75">
      <c r="F4095" s="41"/>
      <c r="P4095" s="94"/>
      <c r="Q4095" s="94"/>
    </row>
    <row r="4096" spans="6:17" ht="12.75">
      <c r="F4096" s="41"/>
      <c r="P4096" s="94"/>
      <c r="Q4096" s="94"/>
    </row>
    <row r="4097" spans="6:17" ht="12.75">
      <c r="F4097" s="41"/>
      <c r="P4097" s="94"/>
      <c r="Q4097" s="94"/>
    </row>
    <row r="4098" spans="6:17" ht="12.75">
      <c r="F4098" s="41"/>
      <c r="P4098" s="94"/>
      <c r="Q4098" s="94"/>
    </row>
    <row r="4099" spans="6:17" ht="12.75">
      <c r="F4099" s="41"/>
      <c r="P4099" s="94"/>
      <c r="Q4099" s="94"/>
    </row>
    <row r="4100" spans="6:17" ht="12.75">
      <c r="F4100" s="41"/>
      <c r="P4100" s="94"/>
      <c r="Q4100" s="94"/>
    </row>
    <row r="4101" spans="6:17" ht="12.75">
      <c r="F4101" s="41"/>
      <c r="P4101" s="94"/>
      <c r="Q4101" s="94"/>
    </row>
    <row r="4102" spans="6:17" ht="12.75">
      <c r="F4102" s="41"/>
      <c r="P4102" s="94"/>
      <c r="Q4102" s="94"/>
    </row>
    <row r="4103" spans="6:17" ht="12.75">
      <c r="F4103" s="41"/>
      <c r="P4103" s="94"/>
      <c r="Q4103" s="94"/>
    </row>
    <row r="4104" spans="6:17" ht="12.75">
      <c r="F4104" s="41"/>
      <c r="P4104" s="94"/>
      <c r="Q4104" s="94"/>
    </row>
    <row r="4105" spans="6:17" ht="12.75">
      <c r="F4105" s="41"/>
      <c r="P4105" s="94"/>
      <c r="Q4105" s="94"/>
    </row>
    <row r="4106" spans="6:17" ht="12.75">
      <c r="F4106" s="41"/>
      <c r="P4106" s="94"/>
      <c r="Q4106" s="94"/>
    </row>
    <row r="4107" spans="6:17" ht="12.75">
      <c r="F4107" s="41"/>
      <c r="P4107" s="94"/>
      <c r="Q4107" s="94"/>
    </row>
    <row r="4108" spans="6:17" ht="12.75">
      <c r="F4108" s="41"/>
      <c r="P4108" s="94"/>
      <c r="Q4108" s="94"/>
    </row>
    <row r="4109" spans="6:17" ht="12.75">
      <c r="F4109" s="41"/>
      <c r="P4109" s="94"/>
      <c r="Q4109" s="94"/>
    </row>
    <row r="4110" spans="6:17" ht="12.75">
      <c r="F4110" s="41"/>
      <c r="P4110" s="94"/>
      <c r="Q4110" s="94"/>
    </row>
    <row r="4111" spans="6:17" ht="12.75">
      <c r="F4111" s="41"/>
      <c r="P4111" s="94"/>
      <c r="Q4111" s="94"/>
    </row>
    <row r="4112" spans="6:17" ht="12.75">
      <c r="F4112" s="41"/>
      <c r="P4112" s="94"/>
      <c r="Q4112" s="94"/>
    </row>
    <row r="4113" spans="6:17" ht="12.75">
      <c r="F4113" s="41"/>
      <c r="P4113" s="94"/>
      <c r="Q4113" s="94"/>
    </row>
    <row r="4114" spans="6:17" ht="12.75">
      <c r="F4114" s="41"/>
      <c r="P4114" s="94"/>
      <c r="Q4114" s="94"/>
    </row>
    <row r="4115" spans="6:17" ht="12.75">
      <c r="F4115" s="41"/>
      <c r="P4115" s="94"/>
      <c r="Q4115" s="94"/>
    </row>
    <row r="4116" spans="6:17" ht="12.75">
      <c r="F4116" s="41"/>
      <c r="P4116" s="94"/>
      <c r="Q4116" s="94"/>
    </row>
    <row r="4117" spans="6:17" ht="12.75">
      <c r="F4117" s="41"/>
      <c r="P4117" s="94"/>
      <c r="Q4117" s="94"/>
    </row>
    <row r="4118" spans="6:17" ht="12.75">
      <c r="F4118" s="41"/>
      <c r="P4118" s="94"/>
      <c r="Q4118" s="94"/>
    </row>
    <row r="4119" spans="6:17" ht="12.75">
      <c r="F4119" s="41"/>
      <c r="P4119" s="94"/>
      <c r="Q4119" s="94"/>
    </row>
    <row r="4120" spans="6:17" ht="12.75">
      <c r="F4120" s="41"/>
      <c r="P4120" s="94"/>
      <c r="Q4120" s="94"/>
    </row>
    <row r="4121" spans="6:17" ht="12.75">
      <c r="F4121" s="41"/>
      <c r="P4121" s="94"/>
      <c r="Q4121" s="94"/>
    </row>
    <row r="4122" spans="6:17" ht="12.75">
      <c r="F4122" s="41"/>
      <c r="P4122" s="94"/>
      <c r="Q4122" s="94"/>
    </row>
    <row r="4123" spans="6:17" ht="12.75">
      <c r="F4123" s="41"/>
      <c r="P4123" s="94"/>
      <c r="Q4123" s="94"/>
    </row>
    <row r="4124" spans="6:17" ht="12.75">
      <c r="F4124" s="41"/>
      <c r="P4124" s="94"/>
      <c r="Q4124" s="94"/>
    </row>
    <row r="4125" spans="6:17" ht="12.75">
      <c r="F4125" s="41"/>
      <c r="P4125" s="94"/>
      <c r="Q4125" s="94"/>
    </row>
    <row r="4126" spans="6:17" ht="12.75">
      <c r="F4126" s="41"/>
      <c r="P4126" s="94"/>
      <c r="Q4126" s="94"/>
    </row>
    <row r="4127" spans="6:17" ht="12.75">
      <c r="F4127" s="41"/>
      <c r="P4127" s="94"/>
      <c r="Q4127" s="94"/>
    </row>
    <row r="4128" spans="6:17" ht="12.75">
      <c r="F4128" s="41"/>
      <c r="P4128" s="94"/>
      <c r="Q4128" s="94"/>
    </row>
    <row r="4129" spans="6:17" ht="12.75">
      <c r="F4129" s="41"/>
      <c r="P4129" s="94"/>
      <c r="Q4129" s="94"/>
    </row>
    <row r="4130" spans="6:17" ht="12.75">
      <c r="F4130" s="41"/>
      <c r="P4130" s="94"/>
      <c r="Q4130" s="94"/>
    </row>
    <row r="4131" spans="6:17" ht="12.75">
      <c r="F4131" s="41"/>
      <c r="P4131" s="94"/>
      <c r="Q4131" s="94"/>
    </row>
    <row r="4132" spans="6:17" ht="12.75">
      <c r="F4132" s="41"/>
      <c r="P4132" s="94"/>
      <c r="Q4132" s="94"/>
    </row>
    <row r="4133" spans="6:17" ht="12.75">
      <c r="F4133" s="41"/>
      <c r="P4133" s="94"/>
      <c r="Q4133" s="94"/>
    </row>
    <row r="4134" spans="6:17" ht="12.75">
      <c r="F4134" s="41"/>
      <c r="P4134" s="94"/>
      <c r="Q4134" s="94"/>
    </row>
    <row r="4135" spans="6:17" ht="12.75">
      <c r="F4135" s="41"/>
      <c r="P4135" s="94"/>
      <c r="Q4135" s="94"/>
    </row>
    <row r="4136" spans="6:17" ht="12.75">
      <c r="F4136" s="41"/>
      <c r="P4136" s="94"/>
      <c r="Q4136" s="94"/>
    </row>
    <row r="4137" spans="6:17" ht="12.75">
      <c r="F4137" s="41"/>
      <c r="P4137" s="94"/>
      <c r="Q4137" s="94"/>
    </row>
    <row r="4138" spans="6:17" ht="12.75">
      <c r="F4138" s="41"/>
      <c r="P4138" s="94"/>
      <c r="Q4138" s="94"/>
    </row>
    <row r="4139" spans="6:17" ht="12.75">
      <c r="F4139" s="41"/>
      <c r="P4139" s="94"/>
      <c r="Q4139" s="94"/>
    </row>
    <row r="4140" spans="6:17" ht="12.75">
      <c r="F4140" s="41"/>
      <c r="P4140" s="94"/>
      <c r="Q4140" s="94"/>
    </row>
    <row r="4141" spans="6:17" ht="12.75">
      <c r="F4141" s="41"/>
      <c r="P4141" s="94"/>
      <c r="Q4141" s="94"/>
    </row>
    <row r="4142" spans="6:17" ht="12.75">
      <c r="F4142" s="41"/>
      <c r="P4142" s="94"/>
      <c r="Q4142" s="94"/>
    </row>
    <row r="4143" spans="6:17" ht="12.75">
      <c r="F4143" s="41"/>
      <c r="P4143" s="94"/>
      <c r="Q4143" s="94"/>
    </row>
    <row r="4144" spans="6:17" ht="12.75">
      <c r="F4144" s="41"/>
      <c r="P4144" s="94"/>
      <c r="Q4144" s="94"/>
    </row>
    <row r="4145" spans="6:17" ht="12.75">
      <c r="F4145" s="41"/>
      <c r="P4145" s="94"/>
      <c r="Q4145" s="94"/>
    </row>
    <row r="4146" spans="6:17" ht="12.75">
      <c r="F4146" s="41"/>
      <c r="P4146" s="94"/>
      <c r="Q4146" s="94"/>
    </row>
    <row r="4147" spans="6:17" ht="12.75">
      <c r="F4147" s="41"/>
      <c r="P4147" s="94"/>
      <c r="Q4147" s="94"/>
    </row>
    <row r="4148" spans="6:17" ht="12.75">
      <c r="F4148" s="41"/>
      <c r="P4148" s="94"/>
      <c r="Q4148" s="94"/>
    </row>
    <row r="4149" spans="6:17" ht="12.75">
      <c r="F4149" s="41"/>
      <c r="P4149" s="94"/>
      <c r="Q4149" s="94"/>
    </row>
    <row r="4150" spans="6:17" ht="12.75">
      <c r="F4150" s="41"/>
      <c r="P4150" s="94"/>
      <c r="Q4150" s="94"/>
    </row>
    <row r="4151" spans="6:17" ht="12.75">
      <c r="F4151" s="41"/>
      <c r="P4151" s="94"/>
      <c r="Q4151" s="94"/>
    </row>
    <row r="4152" spans="6:17" ht="12.75">
      <c r="F4152" s="41"/>
      <c r="P4152" s="94"/>
      <c r="Q4152" s="94"/>
    </row>
    <row r="4153" spans="6:17" ht="12.75">
      <c r="F4153" s="41"/>
      <c r="P4153" s="94"/>
      <c r="Q4153" s="94"/>
    </row>
    <row r="4154" spans="6:17" ht="12.75">
      <c r="F4154" s="41"/>
      <c r="P4154" s="94"/>
      <c r="Q4154" s="94"/>
    </row>
    <row r="4155" spans="6:17" ht="12.75">
      <c r="F4155" s="41"/>
      <c r="P4155" s="94"/>
      <c r="Q4155" s="94"/>
    </row>
    <row r="4156" spans="6:17" ht="12.75">
      <c r="F4156" s="41"/>
      <c r="P4156" s="94"/>
      <c r="Q4156" s="94"/>
    </row>
    <row r="4157" spans="6:17" ht="12.75">
      <c r="F4157" s="41"/>
      <c r="P4157" s="94"/>
      <c r="Q4157" s="94"/>
    </row>
    <row r="4158" spans="6:17" ht="12.75">
      <c r="F4158" s="41"/>
      <c r="P4158" s="94"/>
      <c r="Q4158" s="94"/>
    </row>
    <row r="4159" spans="6:17" ht="12.75">
      <c r="F4159" s="41"/>
      <c r="P4159" s="94"/>
      <c r="Q4159" s="94"/>
    </row>
    <row r="4160" spans="6:17" ht="12.75">
      <c r="F4160" s="41"/>
      <c r="P4160" s="94"/>
      <c r="Q4160" s="94"/>
    </row>
    <row r="4161" spans="6:17" ht="12.75">
      <c r="F4161" s="41"/>
      <c r="P4161" s="94"/>
      <c r="Q4161" s="94"/>
    </row>
    <row r="4162" spans="6:17" ht="12.75">
      <c r="F4162" s="41"/>
      <c r="P4162" s="94"/>
      <c r="Q4162" s="94"/>
    </row>
    <row r="4163" spans="6:17" ht="12.75">
      <c r="F4163" s="41"/>
      <c r="P4163" s="94"/>
      <c r="Q4163" s="94"/>
    </row>
    <row r="4164" spans="6:17" ht="12.75">
      <c r="F4164" s="41"/>
      <c r="P4164" s="94"/>
      <c r="Q4164" s="94"/>
    </row>
    <row r="4165" spans="6:17" ht="12.75">
      <c r="F4165" s="41"/>
      <c r="P4165" s="94"/>
      <c r="Q4165" s="94"/>
    </row>
    <row r="4166" spans="6:17" ht="12.75">
      <c r="F4166" s="41"/>
      <c r="P4166" s="94"/>
      <c r="Q4166" s="94"/>
    </row>
    <row r="4167" spans="6:17" ht="12.75">
      <c r="F4167" s="41"/>
      <c r="P4167" s="94"/>
      <c r="Q4167" s="94"/>
    </row>
    <row r="4168" spans="6:17" ht="12.75">
      <c r="F4168" s="41"/>
      <c r="P4168" s="94"/>
      <c r="Q4168" s="94"/>
    </row>
    <row r="4169" spans="6:17" ht="12.75">
      <c r="F4169" s="41"/>
      <c r="P4169" s="94"/>
      <c r="Q4169" s="94"/>
    </row>
    <row r="4170" spans="6:17" ht="12.75">
      <c r="F4170" s="41"/>
      <c r="P4170" s="94"/>
      <c r="Q4170" s="94"/>
    </row>
    <row r="4171" spans="6:17" ht="12.75">
      <c r="F4171" s="41"/>
      <c r="P4171" s="94"/>
      <c r="Q4171" s="94"/>
    </row>
    <row r="4172" spans="6:17" ht="12.75">
      <c r="F4172" s="41"/>
      <c r="P4172" s="94"/>
      <c r="Q4172" s="94"/>
    </row>
    <row r="4173" spans="6:17" ht="12.75">
      <c r="F4173" s="41"/>
      <c r="P4173" s="94"/>
      <c r="Q4173" s="94"/>
    </row>
    <row r="4174" spans="6:17" ht="12.75">
      <c r="F4174" s="41"/>
      <c r="P4174" s="94"/>
      <c r="Q4174" s="94"/>
    </row>
    <row r="4175" spans="6:17" ht="12.75">
      <c r="F4175" s="41"/>
      <c r="P4175" s="94"/>
      <c r="Q4175" s="94"/>
    </row>
    <row r="4176" spans="6:17" ht="12.75">
      <c r="F4176" s="41"/>
      <c r="P4176" s="94"/>
      <c r="Q4176" s="94"/>
    </row>
    <row r="4177" spans="6:17" ht="12.75">
      <c r="F4177" s="41"/>
      <c r="P4177" s="94"/>
      <c r="Q4177" s="94"/>
    </row>
    <row r="4178" spans="6:17" ht="12.75">
      <c r="F4178" s="41"/>
      <c r="P4178" s="94"/>
      <c r="Q4178" s="94"/>
    </row>
    <row r="4179" spans="6:17" ht="12.75">
      <c r="F4179" s="41"/>
      <c r="P4179" s="94"/>
      <c r="Q4179" s="94"/>
    </row>
    <row r="4180" spans="6:17" ht="12.75">
      <c r="F4180" s="41"/>
      <c r="P4180" s="94"/>
      <c r="Q4180" s="94"/>
    </row>
    <row r="4181" spans="6:17" ht="12.75">
      <c r="F4181" s="41"/>
      <c r="P4181" s="94"/>
      <c r="Q4181" s="94"/>
    </row>
    <row r="4182" spans="6:17" ht="12.75">
      <c r="F4182" s="41"/>
      <c r="P4182" s="94"/>
      <c r="Q4182" s="94"/>
    </row>
    <row r="4183" spans="6:17" ht="12.75">
      <c r="F4183" s="41"/>
      <c r="P4183" s="94"/>
      <c r="Q4183" s="94"/>
    </row>
    <row r="4184" spans="6:17" ht="12.75">
      <c r="F4184" s="41"/>
      <c r="P4184" s="94"/>
      <c r="Q4184" s="94"/>
    </row>
    <row r="4185" spans="6:17" ht="12.75">
      <c r="F4185" s="41"/>
      <c r="P4185" s="94"/>
      <c r="Q4185" s="94"/>
    </row>
    <row r="4186" spans="6:17" ht="12.75">
      <c r="F4186" s="41"/>
      <c r="P4186" s="94"/>
      <c r="Q4186" s="94"/>
    </row>
    <row r="4187" spans="6:17" ht="12.75">
      <c r="F4187" s="41"/>
      <c r="P4187" s="94"/>
      <c r="Q4187" s="94"/>
    </row>
    <row r="4188" spans="6:17" ht="12.75">
      <c r="F4188" s="41"/>
      <c r="P4188" s="94"/>
      <c r="Q4188" s="94"/>
    </row>
    <row r="4189" spans="6:17" ht="12.75">
      <c r="F4189" s="41"/>
      <c r="P4189" s="94"/>
      <c r="Q4189" s="94"/>
    </row>
    <row r="4190" spans="6:17" ht="12.75">
      <c r="F4190" s="41"/>
      <c r="P4190" s="94"/>
      <c r="Q4190" s="94"/>
    </row>
    <row r="4191" spans="6:17" ht="12.75">
      <c r="F4191" s="41"/>
      <c r="P4191" s="94"/>
      <c r="Q4191" s="94"/>
    </row>
    <row r="4192" spans="6:17" ht="12.75">
      <c r="F4192" s="41"/>
      <c r="P4192" s="94"/>
      <c r="Q4192" s="94"/>
    </row>
    <row r="4193" spans="6:17" ht="12.75">
      <c r="F4193" s="41"/>
      <c r="P4193" s="94"/>
      <c r="Q4193" s="94"/>
    </row>
    <row r="4194" spans="6:17" ht="12.75">
      <c r="F4194" s="41"/>
      <c r="P4194" s="94"/>
      <c r="Q4194" s="94"/>
    </row>
    <row r="4195" spans="6:17" ht="12.75">
      <c r="F4195" s="41"/>
      <c r="P4195" s="94"/>
      <c r="Q4195" s="94"/>
    </row>
    <row r="4196" spans="6:17" ht="12.75">
      <c r="F4196" s="41"/>
      <c r="P4196" s="94"/>
      <c r="Q4196" s="94"/>
    </row>
    <row r="4197" spans="6:17" ht="12.75">
      <c r="F4197" s="41"/>
      <c r="P4197" s="94"/>
      <c r="Q4197" s="94"/>
    </row>
    <row r="4198" spans="6:17" ht="12.75">
      <c r="F4198" s="41"/>
      <c r="P4198" s="94"/>
      <c r="Q4198" s="94"/>
    </row>
    <row r="4199" spans="6:17" ht="12.75">
      <c r="F4199" s="41"/>
      <c r="P4199" s="94"/>
      <c r="Q4199" s="94"/>
    </row>
    <row r="4200" spans="6:17" ht="12.75">
      <c r="F4200" s="41"/>
      <c r="P4200" s="94"/>
      <c r="Q4200" s="94"/>
    </row>
    <row r="4201" spans="6:17" ht="12.75">
      <c r="F4201" s="41"/>
      <c r="P4201" s="94"/>
      <c r="Q4201" s="94"/>
    </row>
    <row r="4202" spans="6:17" ht="12.75">
      <c r="F4202" s="41"/>
      <c r="P4202" s="94"/>
      <c r="Q4202" s="94"/>
    </row>
    <row r="4203" spans="6:17" ht="12.75">
      <c r="F4203" s="41"/>
      <c r="P4203" s="94"/>
      <c r="Q4203" s="94"/>
    </row>
    <row r="4204" spans="6:17" ht="12.75">
      <c r="F4204" s="41"/>
      <c r="P4204" s="94"/>
      <c r="Q4204" s="94"/>
    </row>
    <row r="4205" spans="6:17" ht="12.75">
      <c r="F4205" s="41"/>
      <c r="P4205" s="94"/>
      <c r="Q4205" s="94"/>
    </row>
    <row r="4206" spans="6:17" ht="12.75">
      <c r="F4206" s="41"/>
      <c r="P4206" s="94"/>
      <c r="Q4206" s="94"/>
    </row>
    <row r="4207" spans="6:17" ht="12.75">
      <c r="F4207" s="41"/>
      <c r="P4207" s="94"/>
      <c r="Q4207" s="94"/>
    </row>
    <row r="4208" spans="6:17" ht="12.75">
      <c r="F4208" s="41"/>
      <c r="P4208" s="94"/>
      <c r="Q4208" s="94"/>
    </row>
    <row r="4209" spans="6:17" ht="12.75">
      <c r="F4209" s="41"/>
      <c r="P4209" s="94"/>
      <c r="Q4209" s="94"/>
    </row>
    <row r="4210" spans="6:17" ht="12.75">
      <c r="F4210" s="41"/>
      <c r="P4210" s="94"/>
      <c r="Q4210" s="94"/>
    </row>
    <row r="4211" spans="6:17" ht="12.75">
      <c r="F4211" s="41"/>
      <c r="P4211" s="94"/>
      <c r="Q4211" s="94"/>
    </row>
    <row r="4212" spans="6:17" ht="12.75">
      <c r="F4212" s="41"/>
      <c r="P4212" s="94"/>
      <c r="Q4212" s="94"/>
    </row>
    <row r="4213" spans="6:17" ht="12.75">
      <c r="F4213" s="41"/>
      <c r="P4213" s="94"/>
      <c r="Q4213" s="94"/>
    </row>
    <row r="4214" spans="6:17" ht="12.75">
      <c r="F4214" s="41"/>
      <c r="P4214" s="94"/>
      <c r="Q4214" s="94"/>
    </row>
    <row r="4215" spans="6:17" ht="12.75">
      <c r="F4215" s="41"/>
      <c r="P4215" s="94"/>
      <c r="Q4215" s="94"/>
    </row>
    <row r="4216" spans="6:17" ht="12.75">
      <c r="F4216" s="41"/>
      <c r="P4216" s="94"/>
      <c r="Q4216" s="94"/>
    </row>
    <row r="4217" spans="6:17" ht="12.75">
      <c r="F4217" s="41"/>
      <c r="P4217" s="94"/>
      <c r="Q4217" s="94"/>
    </row>
    <row r="4218" spans="6:17" ht="12.75">
      <c r="F4218" s="41"/>
      <c r="P4218" s="94"/>
      <c r="Q4218" s="94"/>
    </row>
    <row r="4219" spans="6:17" ht="12.75">
      <c r="F4219" s="41"/>
      <c r="P4219" s="94"/>
      <c r="Q4219" s="94"/>
    </row>
    <row r="4220" spans="6:17" ht="12.75">
      <c r="F4220" s="41"/>
      <c r="P4220" s="94"/>
      <c r="Q4220" s="94"/>
    </row>
    <row r="4221" spans="6:17" ht="12.75">
      <c r="F4221" s="41"/>
      <c r="P4221" s="94"/>
      <c r="Q4221" s="94"/>
    </row>
    <row r="4222" spans="6:17" ht="12.75">
      <c r="F4222" s="41"/>
      <c r="P4222" s="94"/>
      <c r="Q4222" s="94"/>
    </row>
    <row r="4223" spans="6:17" ht="12.75">
      <c r="F4223" s="41"/>
      <c r="P4223" s="94"/>
      <c r="Q4223" s="94"/>
    </row>
    <row r="4224" spans="6:17" ht="12.75">
      <c r="F4224" s="41"/>
      <c r="P4224" s="94"/>
      <c r="Q4224" s="94"/>
    </row>
    <row r="4225" spans="6:17" ht="12.75">
      <c r="F4225" s="41"/>
      <c r="P4225" s="94"/>
      <c r="Q4225" s="94"/>
    </row>
    <row r="4226" spans="6:17" ht="12.75">
      <c r="F4226" s="41"/>
      <c r="P4226" s="94"/>
      <c r="Q4226" s="94"/>
    </row>
    <row r="4227" spans="6:17" ht="12.75">
      <c r="F4227" s="41"/>
      <c r="P4227" s="94"/>
      <c r="Q4227" s="94"/>
    </row>
    <row r="4228" spans="6:17" ht="12.75">
      <c r="F4228" s="41"/>
      <c r="P4228" s="94"/>
      <c r="Q4228" s="94"/>
    </row>
    <row r="4229" spans="6:17" ht="12.75">
      <c r="F4229" s="41"/>
      <c r="P4229" s="94"/>
      <c r="Q4229" s="94"/>
    </row>
    <row r="4230" spans="6:17" ht="12.75">
      <c r="F4230" s="41"/>
      <c r="P4230" s="94"/>
      <c r="Q4230" s="94"/>
    </row>
    <row r="4231" spans="6:17" ht="12.75">
      <c r="F4231" s="41"/>
      <c r="P4231" s="94"/>
      <c r="Q4231" s="94"/>
    </row>
    <row r="4232" spans="6:17" ht="12.75">
      <c r="F4232" s="41"/>
      <c r="P4232" s="94"/>
      <c r="Q4232" s="94"/>
    </row>
    <row r="4233" spans="6:17" ht="12.75">
      <c r="F4233" s="41"/>
      <c r="P4233" s="94"/>
      <c r="Q4233" s="94"/>
    </row>
    <row r="4234" spans="6:17" ht="12.75">
      <c r="F4234" s="41"/>
      <c r="P4234" s="94"/>
      <c r="Q4234" s="94"/>
    </row>
    <row r="4235" spans="6:17" ht="12.75">
      <c r="F4235" s="41"/>
      <c r="P4235" s="94"/>
      <c r="Q4235" s="94"/>
    </row>
    <row r="4236" spans="6:17" ht="12.75">
      <c r="F4236" s="41"/>
      <c r="P4236" s="94"/>
      <c r="Q4236" s="94"/>
    </row>
    <row r="4237" spans="6:17" ht="12.75">
      <c r="F4237" s="41"/>
      <c r="P4237" s="94"/>
      <c r="Q4237" s="94"/>
    </row>
    <row r="4238" spans="6:17" ht="12.75">
      <c r="F4238" s="41"/>
      <c r="P4238" s="94"/>
      <c r="Q4238" s="94"/>
    </row>
    <row r="4239" spans="6:17" ht="12.75">
      <c r="F4239" s="41"/>
      <c r="P4239" s="94"/>
      <c r="Q4239" s="94"/>
    </row>
    <row r="4240" spans="6:17" ht="12.75">
      <c r="F4240" s="41"/>
      <c r="P4240" s="94"/>
      <c r="Q4240" s="94"/>
    </row>
    <row r="4241" spans="6:17" ht="12.75">
      <c r="F4241" s="41"/>
      <c r="P4241" s="94"/>
      <c r="Q4241" s="94"/>
    </row>
    <row r="4242" spans="6:17" ht="12.75">
      <c r="F4242" s="41"/>
      <c r="P4242" s="94"/>
      <c r="Q4242" s="94"/>
    </row>
    <row r="4243" spans="6:17" ht="12.75">
      <c r="F4243" s="41"/>
      <c r="P4243" s="94"/>
      <c r="Q4243" s="94"/>
    </row>
    <row r="4244" spans="6:17" ht="12.75">
      <c r="F4244" s="41"/>
      <c r="P4244" s="94"/>
      <c r="Q4244" s="94"/>
    </row>
    <row r="4245" spans="6:17" ht="12.75">
      <c r="F4245" s="41"/>
      <c r="P4245" s="94"/>
      <c r="Q4245" s="94"/>
    </row>
    <row r="4246" spans="6:17" ht="12.75">
      <c r="F4246" s="41"/>
      <c r="P4246" s="94"/>
      <c r="Q4246" s="94"/>
    </row>
    <row r="4247" spans="6:17" ht="12.75">
      <c r="F4247" s="41"/>
      <c r="P4247" s="94"/>
      <c r="Q4247" s="94"/>
    </row>
    <row r="4248" spans="6:17" ht="12.75">
      <c r="F4248" s="41"/>
      <c r="P4248" s="94"/>
      <c r="Q4248" s="94"/>
    </row>
    <row r="4249" spans="6:17" ht="12.75">
      <c r="F4249" s="41"/>
      <c r="P4249" s="94"/>
      <c r="Q4249" s="94"/>
    </row>
    <row r="4250" spans="6:17" ht="12.75">
      <c r="F4250" s="41"/>
      <c r="P4250" s="94"/>
      <c r="Q4250" s="94"/>
    </row>
    <row r="4251" spans="6:17" ht="12.75">
      <c r="F4251" s="41"/>
      <c r="P4251" s="94"/>
      <c r="Q4251" s="94"/>
    </row>
    <row r="4252" spans="6:17" ht="12.75">
      <c r="F4252" s="41"/>
      <c r="P4252" s="94"/>
      <c r="Q4252" s="94"/>
    </row>
    <row r="4253" spans="6:17" ht="12.75">
      <c r="F4253" s="41"/>
      <c r="P4253" s="94"/>
      <c r="Q4253" s="94"/>
    </row>
    <row r="4254" spans="6:17" ht="12.75">
      <c r="F4254" s="41"/>
      <c r="P4254" s="94"/>
      <c r="Q4254" s="94"/>
    </row>
    <row r="4255" spans="6:17" ht="12.75">
      <c r="F4255" s="41"/>
      <c r="P4255" s="94"/>
      <c r="Q4255" s="94"/>
    </row>
    <row r="4256" spans="6:17" ht="12.75">
      <c r="F4256" s="41"/>
      <c r="P4256" s="94"/>
      <c r="Q4256" s="94"/>
    </row>
    <row r="4257" spans="6:17" ht="12.75">
      <c r="F4257" s="41"/>
      <c r="P4257" s="94"/>
      <c r="Q4257" s="94"/>
    </row>
    <row r="4258" spans="6:17" ht="12.75">
      <c r="F4258" s="41"/>
      <c r="P4258" s="94"/>
      <c r="Q4258" s="94"/>
    </row>
    <row r="4259" spans="6:17" ht="12.75">
      <c r="F4259" s="41"/>
      <c r="P4259" s="94"/>
      <c r="Q4259" s="94"/>
    </row>
    <row r="4260" spans="6:17" ht="12.75">
      <c r="F4260" s="41"/>
      <c r="P4260" s="94"/>
      <c r="Q4260" s="94"/>
    </row>
    <row r="4261" spans="6:17" ht="12.75">
      <c r="F4261" s="41"/>
      <c r="P4261" s="94"/>
      <c r="Q4261" s="94"/>
    </row>
    <row r="4262" spans="6:17" ht="12.75">
      <c r="F4262" s="41"/>
      <c r="P4262" s="94"/>
      <c r="Q4262" s="94"/>
    </row>
    <row r="4263" spans="6:17" ht="12.75">
      <c r="F4263" s="41"/>
      <c r="P4263" s="94"/>
      <c r="Q4263" s="94"/>
    </row>
    <row r="4264" spans="6:17" ht="12.75">
      <c r="F4264" s="41"/>
      <c r="P4264" s="94"/>
      <c r="Q4264" s="94"/>
    </row>
    <row r="4265" spans="6:17" ht="12.75">
      <c r="F4265" s="41"/>
      <c r="P4265" s="94"/>
      <c r="Q4265" s="94"/>
    </row>
    <row r="4266" spans="6:17" ht="12.75">
      <c r="F4266" s="41"/>
      <c r="P4266" s="94"/>
      <c r="Q4266" s="94"/>
    </row>
    <row r="4267" spans="6:17" ht="12.75">
      <c r="F4267" s="41"/>
      <c r="P4267" s="94"/>
      <c r="Q4267" s="94"/>
    </row>
    <row r="4268" spans="6:17" ht="12.75">
      <c r="F4268" s="41"/>
      <c r="P4268" s="94"/>
      <c r="Q4268" s="94"/>
    </row>
    <row r="4269" spans="6:17" ht="12.75">
      <c r="F4269" s="41"/>
      <c r="P4269" s="94"/>
      <c r="Q4269" s="94"/>
    </row>
    <row r="4270" spans="6:17" ht="12.75">
      <c r="F4270" s="41"/>
      <c r="P4270" s="94"/>
      <c r="Q4270" s="94"/>
    </row>
    <row r="4271" spans="6:17" ht="12.75">
      <c r="F4271" s="41"/>
      <c r="P4271" s="94"/>
      <c r="Q4271" s="94"/>
    </row>
    <row r="4272" spans="6:17" ht="12.75">
      <c r="F4272" s="41"/>
      <c r="P4272" s="94"/>
      <c r="Q4272" s="94"/>
    </row>
    <row r="4273" spans="6:17" ht="12.75">
      <c r="F4273" s="41"/>
      <c r="P4273" s="94"/>
      <c r="Q4273" s="94"/>
    </row>
    <row r="4274" spans="6:17" ht="12.75">
      <c r="F4274" s="41"/>
      <c r="P4274" s="94"/>
      <c r="Q4274" s="94"/>
    </row>
    <row r="4275" spans="6:17" ht="12.75">
      <c r="F4275" s="41"/>
      <c r="P4275" s="94"/>
      <c r="Q4275" s="94"/>
    </row>
    <row r="4276" spans="6:17" ht="12.75">
      <c r="F4276" s="41"/>
      <c r="P4276" s="94"/>
      <c r="Q4276" s="94"/>
    </row>
    <row r="4277" spans="6:17" ht="12.75">
      <c r="F4277" s="41"/>
      <c r="P4277" s="94"/>
      <c r="Q4277" s="94"/>
    </row>
    <row r="4278" spans="6:17" ht="12.75">
      <c r="F4278" s="41"/>
      <c r="P4278" s="94"/>
      <c r="Q4278" s="94"/>
    </row>
    <row r="4279" spans="6:17" ht="12.75">
      <c r="F4279" s="41"/>
      <c r="P4279" s="94"/>
      <c r="Q4279" s="94"/>
    </row>
    <row r="4280" spans="6:17" ht="12.75">
      <c r="F4280" s="41"/>
      <c r="P4280" s="94"/>
      <c r="Q4280" s="94"/>
    </row>
    <row r="4281" spans="6:17" ht="12.75">
      <c r="F4281" s="41"/>
      <c r="P4281" s="94"/>
      <c r="Q4281" s="94"/>
    </row>
    <row r="4282" spans="6:17" ht="12.75">
      <c r="F4282" s="41"/>
      <c r="P4282" s="94"/>
      <c r="Q4282" s="94"/>
    </row>
    <row r="4283" spans="6:17" ht="12.75">
      <c r="F4283" s="41"/>
      <c r="P4283" s="94"/>
      <c r="Q4283" s="94"/>
    </row>
    <row r="4284" spans="6:17" ht="12.75">
      <c r="F4284" s="41"/>
      <c r="P4284" s="94"/>
      <c r="Q4284" s="94"/>
    </row>
    <row r="4285" spans="6:17" ht="12.75">
      <c r="F4285" s="41"/>
      <c r="P4285" s="94"/>
      <c r="Q4285" s="94"/>
    </row>
    <row r="4286" spans="6:17" ht="12.75">
      <c r="F4286" s="41"/>
      <c r="P4286" s="94"/>
      <c r="Q4286" s="94"/>
    </row>
    <row r="4287" spans="6:17" ht="12.75">
      <c r="F4287" s="41"/>
      <c r="P4287" s="94"/>
      <c r="Q4287" s="94"/>
    </row>
    <row r="4288" spans="6:17" ht="12.75">
      <c r="F4288" s="41"/>
      <c r="P4288" s="94"/>
      <c r="Q4288" s="94"/>
    </row>
    <row r="4289" spans="6:17" ht="12.75">
      <c r="F4289" s="41"/>
      <c r="P4289" s="94"/>
      <c r="Q4289" s="94"/>
    </row>
    <row r="4290" spans="6:17" ht="12.75">
      <c r="F4290" s="41"/>
      <c r="P4290" s="94"/>
      <c r="Q4290" s="94"/>
    </row>
    <row r="4291" spans="6:17" ht="12.75">
      <c r="F4291" s="41"/>
      <c r="P4291" s="94"/>
      <c r="Q4291" s="94"/>
    </row>
    <row r="4292" spans="6:17" ht="12.75">
      <c r="F4292" s="41"/>
      <c r="P4292" s="94"/>
      <c r="Q4292" s="94"/>
    </row>
    <row r="4293" spans="6:17" ht="12.75">
      <c r="F4293" s="41"/>
      <c r="P4293" s="94"/>
      <c r="Q4293" s="94"/>
    </row>
    <row r="4294" spans="6:17" ht="12.75">
      <c r="F4294" s="41"/>
      <c r="P4294" s="94"/>
      <c r="Q4294" s="94"/>
    </row>
    <row r="4295" spans="6:17" ht="12.75">
      <c r="F4295" s="41"/>
      <c r="P4295" s="94"/>
      <c r="Q4295" s="94"/>
    </row>
    <row r="4296" spans="6:17" ht="12.75">
      <c r="F4296" s="41"/>
      <c r="P4296" s="94"/>
      <c r="Q4296" s="94"/>
    </row>
    <row r="4297" spans="6:17" ht="12.75">
      <c r="F4297" s="41"/>
      <c r="P4297" s="94"/>
      <c r="Q4297" s="94"/>
    </row>
    <row r="4298" spans="6:17" ht="12.75">
      <c r="F4298" s="41"/>
      <c r="P4298" s="94"/>
      <c r="Q4298" s="94"/>
    </row>
    <row r="4299" spans="6:17" ht="12.75">
      <c r="F4299" s="41"/>
      <c r="P4299" s="94"/>
      <c r="Q4299" s="94"/>
    </row>
    <row r="4300" spans="6:17" ht="12.75">
      <c r="F4300" s="41"/>
      <c r="P4300" s="94"/>
      <c r="Q4300" s="94"/>
    </row>
    <row r="4301" spans="6:17" ht="12.75">
      <c r="F4301" s="41"/>
      <c r="P4301" s="94"/>
      <c r="Q4301" s="94"/>
    </row>
    <row r="4302" spans="6:17" ht="12.75">
      <c r="F4302" s="41"/>
      <c r="P4302" s="94"/>
      <c r="Q4302" s="94"/>
    </row>
    <row r="4303" spans="6:17" ht="12.75">
      <c r="F4303" s="41"/>
      <c r="P4303" s="94"/>
      <c r="Q4303" s="94"/>
    </row>
    <row r="4304" spans="6:17" ht="12.75">
      <c r="F4304" s="41"/>
      <c r="P4304" s="94"/>
      <c r="Q4304" s="94"/>
    </row>
    <row r="4305" spans="6:17" ht="12.75">
      <c r="F4305" s="41"/>
      <c r="P4305" s="94"/>
      <c r="Q4305" s="94"/>
    </row>
    <row r="4306" spans="6:17" ht="12.75">
      <c r="F4306" s="41"/>
      <c r="P4306" s="94"/>
      <c r="Q4306" s="94"/>
    </row>
    <row r="4307" spans="6:17" ht="12.75">
      <c r="F4307" s="41"/>
      <c r="P4307" s="94"/>
      <c r="Q4307" s="94"/>
    </row>
    <row r="4308" spans="6:17" ht="12.75">
      <c r="F4308" s="41"/>
      <c r="P4308" s="94"/>
      <c r="Q4308" s="94"/>
    </row>
    <row r="4309" spans="6:17" ht="12.75">
      <c r="F4309" s="41"/>
      <c r="P4309" s="94"/>
      <c r="Q4309" s="94"/>
    </row>
    <row r="4310" spans="6:17" ht="12.75">
      <c r="F4310" s="41"/>
      <c r="P4310" s="94"/>
      <c r="Q4310" s="94"/>
    </row>
    <row r="4311" spans="6:17" ht="12.75">
      <c r="F4311" s="41"/>
      <c r="P4311" s="94"/>
      <c r="Q4311" s="94"/>
    </row>
    <row r="4312" spans="6:17" ht="12.75">
      <c r="F4312" s="41"/>
      <c r="P4312" s="94"/>
      <c r="Q4312" s="94"/>
    </row>
    <row r="4313" spans="6:17" ht="12.75">
      <c r="F4313" s="41"/>
      <c r="P4313" s="94"/>
      <c r="Q4313" s="94"/>
    </row>
    <row r="4314" spans="6:17" ht="12.75">
      <c r="F4314" s="41"/>
      <c r="P4314" s="94"/>
      <c r="Q4314" s="94"/>
    </row>
    <row r="4315" spans="6:17" ht="12.75">
      <c r="F4315" s="41"/>
      <c r="P4315" s="94"/>
      <c r="Q4315" s="94"/>
    </row>
    <row r="4316" spans="6:17" ht="12.75">
      <c r="F4316" s="41"/>
      <c r="P4316" s="94"/>
      <c r="Q4316" s="94"/>
    </row>
    <row r="4317" spans="6:17" ht="12.75">
      <c r="F4317" s="41"/>
      <c r="P4317" s="94"/>
      <c r="Q4317" s="94"/>
    </row>
    <row r="4318" spans="6:17" ht="12.75">
      <c r="F4318" s="41"/>
      <c r="P4318" s="94"/>
      <c r="Q4318" s="94"/>
    </row>
    <row r="4319" spans="6:17" ht="12.75">
      <c r="F4319" s="41"/>
      <c r="P4319" s="94"/>
      <c r="Q4319" s="94"/>
    </row>
    <row r="4320" spans="6:17" ht="12.75">
      <c r="F4320" s="41"/>
      <c r="P4320" s="94"/>
      <c r="Q4320" s="94"/>
    </row>
    <row r="4321" spans="6:17" ht="12.75">
      <c r="F4321" s="41"/>
      <c r="P4321" s="94"/>
      <c r="Q4321" s="94"/>
    </row>
    <row r="4322" spans="6:17" ht="12.75">
      <c r="F4322" s="41"/>
      <c r="P4322" s="94"/>
      <c r="Q4322" s="94"/>
    </row>
    <row r="4323" spans="6:17" ht="12.75">
      <c r="F4323" s="41"/>
      <c r="P4323" s="94"/>
      <c r="Q4323" s="94"/>
    </row>
    <row r="4324" spans="6:17" ht="12.75">
      <c r="F4324" s="41"/>
      <c r="P4324" s="94"/>
      <c r="Q4324" s="94"/>
    </row>
    <row r="4325" spans="6:17" ht="12.75">
      <c r="F4325" s="41"/>
      <c r="P4325" s="94"/>
      <c r="Q4325" s="94"/>
    </row>
    <row r="4326" spans="6:17" ht="12.75">
      <c r="F4326" s="41"/>
      <c r="P4326" s="94"/>
      <c r="Q4326" s="94"/>
    </row>
    <row r="4327" spans="6:17" ht="12.75">
      <c r="F4327" s="41"/>
      <c r="P4327" s="94"/>
      <c r="Q4327" s="94"/>
    </row>
    <row r="4328" spans="6:17" ht="12.75">
      <c r="F4328" s="41"/>
      <c r="P4328" s="94"/>
      <c r="Q4328" s="94"/>
    </row>
    <row r="4329" spans="6:17" ht="12.75">
      <c r="F4329" s="41"/>
      <c r="P4329" s="94"/>
      <c r="Q4329" s="94"/>
    </row>
    <row r="4330" spans="6:17" ht="12.75">
      <c r="F4330" s="41"/>
      <c r="P4330" s="94"/>
      <c r="Q4330" s="94"/>
    </row>
    <row r="4331" spans="6:17" ht="12.75">
      <c r="F4331" s="41"/>
      <c r="P4331" s="94"/>
      <c r="Q4331" s="94"/>
    </row>
    <row r="4332" spans="6:17" ht="12.75">
      <c r="F4332" s="41"/>
      <c r="P4332" s="94"/>
      <c r="Q4332" s="94"/>
    </row>
    <row r="4333" spans="6:17" ht="12.75">
      <c r="F4333" s="41"/>
      <c r="P4333" s="94"/>
      <c r="Q4333" s="94"/>
    </row>
    <row r="4334" spans="6:17" ht="12.75">
      <c r="F4334" s="41"/>
      <c r="P4334" s="94"/>
      <c r="Q4334" s="94"/>
    </row>
    <row r="4335" spans="6:17" ht="12.75">
      <c r="F4335" s="41"/>
      <c r="P4335" s="94"/>
      <c r="Q4335" s="94"/>
    </row>
    <row r="4336" spans="6:17" ht="12.75">
      <c r="F4336" s="41"/>
      <c r="P4336" s="94"/>
      <c r="Q4336" s="94"/>
    </row>
    <row r="4337" spans="6:17" ht="12.75">
      <c r="F4337" s="41"/>
      <c r="P4337" s="94"/>
      <c r="Q4337" s="94"/>
    </row>
    <row r="4338" spans="6:17" ht="12.75">
      <c r="F4338" s="41"/>
      <c r="P4338" s="94"/>
      <c r="Q4338" s="94"/>
    </row>
    <row r="4339" spans="6:17" ht="12.75">
      <c r="F4339" s="41"/>
      <c r="P4339" s="94"/>
      <c r="Q4339" s="94"/>
    </row>
    <row r="4340" spans="6:17" ht="12.75">
      <c r="F4340" s="41"/>
      <c r="P4340" s="94"/>
      <c r="Q4340" s="94"/>
    </row>
    <row r="4341" spans="6:17" ht="12.75">
      <c r="F4341" s="41"/>
      <c r="P4341" s="94"/>
      <c r="Q4341" s="94"/>
    </row>
    <row r="4342" spans="6:17" ht="12.75">
      <c r="F4342" s="41"/>
      <c r="P4342" s="94"/>
      <c r="Q4342" s="94"/>
    </row>
    <row r="4343" spans="6:17" ht="12.75">
      <c r="F4343" s="41"/>
      <c r="P4343" s="94"/>
      <c r="Q4343" s="94"/>
    </row>
    <row r="4344" spans="6:17" ht="12.75">
      <c r="F4344" s="41"/>
      <c r="P4344" s="94"/>
      <c r="Q4344" s="94"/>
    </row>
    <row r="4345" spans="6:17" ht="12.75">
      <c r="F4345" s="41"/>
      <c r="P4345" s="94"/>
      <c r="Q4345" s="94"/>
    </row>
    <row r="4346" spans="6:17" ht="12.75">
      <c r="F4346" s="41"/>
      <c r="P4346" s="94"/>
      <c r="Q4346" s="94"/>
    </row>
    <row r="4347" spans="6:17" ht="12.75">
      <c r="F4347" s="41"/>
      <c r="P4347" s="94"/>
      <c r="Q4347" s="94"/>
    </row>
    <row r="4348" spans="6:17" ht="12.75">
      <c r="F4348" s="41"/>
      <c r="P4348" s="94"/>
      <c r="Q4348" s="94"/>
    </row>
    <row r="4349" spans="6:17" ht="12.75">
      <c r="F4349" s="41"/>
      <c r="P4349" s="94"/>
      <c r="Q4349" s="94"/>
    </row>
    <row r="4350" spans="6:17" ht="12.75">
      <c r="F4350" s="41"/>
      <c r="P4350" s="94"/>
      <c r="Q4350" s="94"/>
    </row>
    <row r="4351" spans="6:17" ht="12.75">
      <c r="F4351" s="41"/>
      <c r="P4351" s="94"/>
      <c r="Q4351" s="94"/>
    </row>
    <row r="4352" spans="6:17" ht="12.75">
      <c r="F4352" s="41"/>
      <c r="P4352" s="94"/>
      <c r="Q4352" s="94"/>
    </row>
    <row r="4353" spans="6:17" ht="12.75">
      <c r="F4353" s="41"/>
      <c r="P4353" s="94"/>
      <c r="Q4353" s="94"/>
    </row>
    <row r="4354" spans="6:17" ht="12.75">
      <c r="F4354" s="41"/>
      <c r="P4354" s="94"/>
      <c r="Q4354" s="94"/>
    </row>
    <row r="4355" spans="6:17" ht="12.75">
      <c r="F4355" s="41"/>
      <c r="P4355" s="94"/>
      <c r="Q4355" s="94"/>
    </row>
    <row r="4356" spans="6:17" ht="12.75">
      <c r="F4356" s="41"/>
      <c r="P4356" s="94"/>
      <c r="Q4356" s="94"/>
    </row>
    <row r="4357" spans="6:17" ht="12.75">
      <c r="F4357" s="41"/>
      <c r="P4357" s="94"/>
      <c r="Q4357" s="94"/>
    </row>
    <row r="4358" spans="6:17" ht="12.75">
      <c r="F4358" s="41"/>
      <c r="P4358" s="94"/>
      <c r="Q4358" s="94"/>
    </row>
    <row r="4359" spans="6:17" ht="12.75">
      <c r="F4359" s="41"/>
      <c r="P4359" s="94"/>
      <c r="Q4359" s="94"/>
    </row>
    <row r="4360" spans="6:17" ht="12.75">
      <c r="F4360" s="41"/>
      <c r="P4360" s="94"/>
      <c r="Q4360" s="94"/>
    </row>
    <row r="4361" spans="6:17" ht="12.75">
      <c r="F4361" s="41"/>
      <c r="P4361" s="94"/>
      <c r="Q4361" s="94"/>
    </row>
    <row r="4362" spans="6:17" ht="12.75">
      <c r="F4362" s="41"/>
      <c r="P4362" s="94"/>
      <c r="Q4362" s="94"/>
    </row>
    <row r="4363" spans="6:17" ht="12.75">
      <c r="F4363" s="41"/>
      <c r="P4363" s="94"/>
      <c r="Q4363" s="94"/>
    </row>
    <row r="4364" spans="6:17" ht="12.75">
      <c r="F4364" s="41"/>
      <c r="P4364" s="94"/>
      <c r="Q4364" s="94"/>
    </row>
    <row r="4365" spans="6:17" ht="12.75">
      <c r="F4365" s="41"/>
      <c r="P4365" s="94"/>
      <c r="Q4365" s="94"/>
    </row>
    <row r="4366" spans="6:17" ht="12.75">
      <c r="F4366" s="41"/>
      <c r="P4366" s="94"/>
      <c r="Q4366" s="94"/>
    </row>
    <row r="4367" spans="6:17" ht="12.75">
      <c r="F4367" s="41"/>
      <c r="P4367" s="94"/>
      <c r="Q4367" s="94"/>
    </row>
    <row r="4368" spans="6:17" ht="12.75">
      <c r="F4368" s="41"/>
      <c r="P4368" s="94"/>
      <c r="Q4368" s="94"/>
    </row>
    <row r="4369" spans="6:17" ht="12.75">
      <c r="F4369" s="41"/>
      <c r="P4369" s="94"/>
      <c r="Q4369" s="94"/>
    </row>
    <row r="4370" spans="6:17" ht="12.75">
      <c r="F4370" s="41"/>
      <c r="P4370" s="94"/>
      <c r="Q4370" s="94"/>
    </row>
    <row r="4371" spans="6:17" ht="12.75">
      <c r="F4371" s="41"/>
      <c r="P4371" s="94"/>
      <c r="Q4371" s="94"/>
    </row>
    <row r="4372" spans="6:17" ht="12.75">
      <c r="F4372" s="41"/>
      <c r="P4372" s="94"/>
      <c r="Q4372" s="94"/>
    </row>
    <row r="4373" spans="6:17" ht="12.75">
      <c r="F4373" s="41"/>
      <c r="P4373" s="94"/>
      <c r="Q4373" s="94"/>
    </row>
    <row r="4374" spans="6:17" ht="12.75">
      <c r="F4374" s="41"/>
      <c r="P4374" s="94"/>
      <c r="Q4374" s="94"/>
    </row>
    <row r="4375" spans="6:17" ht="12.75">
      <c r="F4375" s="41"/>
      <c r="P4375" s="94"/>
      <c r="Q4375" s="94"/>
    </row>
    <row r="4376" spans="6:17" ht="12.75">
      <c r="F4376" s="41"/>
      <c r="P4376" s="94"/>
      <c r="Q4376" s="94"/>
    </row>
    <row r="4377" spans="6:17" ht="12.75">
      <c r="F4377" s="41"/>
      <c r="P4377" s="94"/>
      <c r="Q4377" s="94"/>
    </row>
    <row r="4378" spans="6:17" ht="12.75">
      <c r="F4378" s="41"/>
      <c r="P4378" s="94"/>
      <c r="Q4378" s="94"/>
    </row>
    <row r="4379" spans="6:17" ht="12.75">
      <c r="F4379" s="41"/>
      <c r="P4379" s="94"/>
      <c r="Q4379" s="94"/>
    </row>
    <row r="4380" spans="6:17" ht="12.75">
      <c r="F4380" s="41"/>
      <c r="P4380" s="94"/>
      <c r="Q4380" s="94"/>
    </row>
    <row r="4381" spans="6:17" ht="12.75">
      <c r="F4381" s="41"/>
      <c r="P4381" s="94"/>
      <c r="Q4381" s="94"/>
    </row>
    <row r="4382" spans="6:17" ht="12.75">
      <c r="F4382" s="41"/>
      <c r="P4382" s="94"/>
      <c r="Q4382" s="94"/>
    </row>
    <row r="4383" spans="6:17" ht="12.75">
      <c r="F4383" s="41"/>
      <c r="P4383" s="94"/>
      <c r="Q4383" s="94"/>
    </row>
    <row r="4384" spans="6:17" ht="12.75">
      <c r="F4384" s="41"/>
      <c r="P4384" s="94"/>
      <c r="Q4384" s="94"/>
    </row>
    <row r="4385" spans="6:17" ht="12.75">
      <c r="F4385" s="41"/>
      <c r="P4385" s="94"/>
      <c r="Q4385" s="94"/>
    </row>
    <row r="4386" spans="6:17" ht="12.75">
      <c r="F4386" s="41"/>
      <c r="P4386" s="94"/>
      <c r="Q4386" s="94"/>
    </row>
    <row r="4387" spans="6:17" ht="12.75">
      <c r="F4387" s="41"/>
      <c r="P4387" s="94"/>
      <c r="Q4387" s="94"/>
    </row>
    <row r="4388" spans="6:17" ht="12.75">
      <c r="F4388" s="41"/>
      <c r="P4388" s="94"/>
      <c r="Q4388" s="94"/>
    </row>
    <row r="4389" spans="6:17" ht="12.75">
      <c r="F4389" s="41"/>
      <c r="P4389" s="94"/>
      <c r="Q4389" s="94"/>
    </row>
    <row r="4390" spans="6:17" ht="12.75">
      <c r="F4390" s="41"/>
      <c r="P4390" s="94"/>
      <c r="Q4390" s="94"/>
    </row>
    <row r="4391" spans="6:17" ht="12.75">
      <c r="F4391" s="41"/>
      <c r="P4391" s="94"/>
      <c r="Q4391" s="94"/>
    </row>
    <row r="4392" spans="6:17" ht="12.75">
      <c r="F4392" s="41"/>
      <c r="P4392" s="94"/>
      <c r="Q4392" s="94"/>
    </row>
    <row r="4393" spans="6:17" ht="12.75">
      <c r="F4393" s="41"/>
      <c r="P4393" s="94"/>
      <c r="Q4393" s="94"/>
    </row>
    <row r="4394" spans="6:17" ht="12.75">
      <c r="F4394" s="41"/>
      <c r="P4394" s="94"/>
      <c r="Q4394" s="94"/>
    </row>
    <row r="4395" spans="6:17" ht="12.75">
      <c r="F4395" s="41"/>
      <c r="P4395" s="94"/>
      <c r="Q4395" s="94"/>
    </row>
    <row r="4396" spans="6:17" ht="12.75">
      <c r="F4396" s="41"/>
      <c r="P4396" s="94"/>
      <c r="Q4396" s="94"/>
    </row>
    <row r="4397" spans="6:17" ht="12.75">
      <c r="F4397" s="41"/>
      <c r="P4397" s="94"/>
      <c r="Q4397" s="94"/>
    </row>
    <row r="4398" spans="6:17" ht="12.75">
      <c r="F4398" s="41"/>
      <c r="P4398" s="94"/>
      <c r="Q4398" s="94"/>
    </row>
    <row r="4399" spans="6:17" ht="12.75">
      <c r="F4399" s="41"/>
      <c r="P4399" s="94"/>
      <c r="Q4399" s="94"/>
    </row>
    <row r="4400" spans="6:17" ht="12.75">
      <c r="F4400" s="41"/>
      <c r="P4400" s="94"/>
      <c r="Q4400" s="94"/>
    </row>
    <row r="4401" spans="6:17" ht="12.75">
      <c r="F4401" s="41"/>
      <c r="P4401" s="94"/>
      <c r="Q4401" s="94"/>
    </row>
    <row r="4402" spans="6:17" ht="12.75">
      <c r="F4402" s="41"/>
      <c r="P4402" s="94"/>
      <c r="Q4402" s="94"/>
    </row>
    <row r="4403" spans="6:17" ht="12.75">
      <c r="F4403" s="41"/>
      <c r="P4403" s="94"/>
      <c r="Q4403" s="94"/>
    </row>
    <row r="4404" spans="6:17" ht="12.75">
      <c r="F4404" s="41"/>
      <c r="P4404" s="94"/>
      <c r="Q4404" s="94"/>
    </row>
    <row r="4405" spans="6:17" ht="12.75">
      <c r="F4405" s="41"/>
      <c r="P4405" s="94"/>
      <c r="Q4405" s="94"/>
    </row>
    <row r="4406" spans="6:17" ht="12.75">
      <c r="F4406" s="41"/>
      <c r="P4406" s="94"/>
      <c r="Q4406" s="94"/>
    </row>
    <row r="4407" spans="6:17" ht="12.75">
      <c r="F4407" s="41"/>
      <c r="P4407" s="94"/>
      <c r="Q4407" s="94"/>
    </row>
    <row r="4408" spans="6:17" ht="12.75">
      <c r="F4408" s="41"/>
      <c r="P4408" s="94"/>
      <c r="Q4408" s="94"/>
    </row>
    <row r="4409" spans="6:17" ht="12.75">
      <c r="F4409" s="41"/>
      <c r="P4409" s="94"/>
      <c r="Q4409" s="94"/>
    </row>
    <row r="4410" spans="6:17" ht="12.75">
      <c r="F4410" s="41"/>
      <c r="P4410" s="94"/>
      <c r="Q4410" s="94"/>
    </row>
    <row r="4411" spans="6:17" ht="12.75">
      <c r="F4411" s="41"/>
      <c r="P4411" s="94"/>
      <c r="Q4411" s="94"/>
    </row>
    <row r="4412" spans="6:17" ht="12.75">
      <c r="F4412" s="41"/>
      <c r="P4412" s="94"/>
      <c r="Q4412" s="94"/>
    </row>
    <row r="4413" spans="6:17" ht="12.75">
      <c r="F4413" s="41"/>
      <c r="P4413" s="94"/>
      <c r="Q4413" s="94"/>
    </row>
    <row r="4414" spans="6:17" ht="12.75">
      <c r="F4414" s="41"/>
      <c r="P4414" s="94"/>
      <c r="Q4414" s="94"/>
    </row>
    <row r="4415" spans="6:17" ht="12.75">
      <c r="F4415" s="41"/>
      <c r="P4415" s="94"/>
      <c r="Q4415" s="94"/>
    </row>
    <row r="4416" spans="6:17" ht="12.75">
      <c r="F4416" s="41"/>
      <c r="P4416" s="94"/>
      <c r="Q4416" s="94"/>
    </row>
    <row r="4417" spans="6:17" ht="12.75">
      <c r="F4417" s="41"/>
      <c r="P4417" s="94"/>
      <c r="Q4417" s="94"/>
    </row>
    <row r="4418" spans="6:17" ht="12.75">
      <c r="F4418" s="41"/>
      <c r="P4418" s="94"/>
      <c r="Q4418" s="94"/>
    </row>
    <row r="4419" spans="6:17" ht="12.75">
      <c r="F4419" s="41"/>
      <c r="P4419" s="94"/>
      <c r="Q4419" s="94"/>
    </row>
    <row r="4420" spans="6:17" ht="12.75">
      <c r="F4420" s="41"/>
      <c r="P4420" s="94"/>
      <c r="Q4420" s="94"/>
    </row>
    <row r="4421" spans="6:17" ht="12.75">
      <c r="F4421" s="41"/>
      <c r="P4421" s="94"/>
      <c r="Q4421" s="94"/>
    </row>
    <row r="4422" spans="6:17" ht="12.75">
      <c r="F4422" s="41"/>
      <c r="P4422" s="94"/>
      <c r="Q4422" s="94"/>
    </row>
    <row r="4423" spans="6:17" ht="12.75">
      <c r="F4423" s="41"/>
      <c r="P4423" s="94"/>
      <c r="Q4423" s="94"/>
    </row>
    <row r="4424" spans="6:17" ht="12.75">
      <c r="F4424" s="41"/>
      <c r="P4424" s="94"/>
      <c r="Q4424" s="94"/>
    </row>
    <row r="4425" spans="6:17" ht="12.75">
      <c r="F4425" s="41"/>
      <c r="P4425" s="94"/>
      <c r="Q4425" s="94"/>
    </row>
    <row r="4426" spans="6:17" ht="12.75">
      <c r="F4426" s="41"/>
      <c r="P4426" s="94"/>
      <c r="Q4426" s="94"/>
    </row>
    <row r="4427" spans="6:17" ht="12.75">
      <c r="F4427" s="41"/>
      <c r="P4427" s="94"/>
      <c r="Q4427" s="94"/>
    </row>
    <row r="4428" spans="6:17" ht="12.75">
      <c r="F4428" s="41"/>
      <c r="P4428" s="94"/>
      <c r="Q4428" s="94"/>
    </row>
    <row r="4429" spans="6:17" ht="12.75">
      <c r="F4429" s="41"/>
      <c r="P4429" s="94"/>
      <c r="Q4429" s="94"/>
    </row>
    <row r="4430" spans="6:17" ht="12.75">
      <c r="F4430" s="41"/>
      <c r="P4430" s="94"/>
      <c r="Q4430" s="94"/>
    </row>
    <row r="4431" spans="6:17" ht="12.75">
      <c r="F4431" s="41"/>
      <c r="P4431" s="94"/>
      <c r="Q4431" s="94"/>
    </row>
    <row r="4432" spans="6:17" ht="12.75">
      <c r="F4432" s="41"/>
      <c r="P4432" s="94"/>
      <c r="Q4432" s="94"/>
    </row>
    <row r="4433" spans="6:17" ht="12.75">
      <c r="F4433" s="41"/>
      <c r="P4433" s="94"/>
      <c r="Q4433" s="94"/>
    </row>
    <row r="4434" spans="6:17" ht="12.75">
      <c r="F4434" s="41"/>
      <c r="P4434" s="94"/>
      <c r="Q4434" s="94"/>
    </row>
    <row r="4435" spans="6:17" ht="12.75">
      <c r="F4435" s="41"/>
      <c r="P4435" s="94"/>
      <c r="Q4435" s="94"/>
    </row>
    <row r="4436" spans="6:17" ht="12.75">
      <c r="F4436" s="41"/>
      <c r="P4436" s="94"/>
      <c r="Q4436" s="94"/>
    </row>
    <row r="4437" spans="6:17" ht="12.75">
      <c r="F4437" s="41"/>
      <c r="P4437" s="94"/>
      <c r="Q4437" s="94"/>
    </row>
    <row r="4438" spans="6:17" ht="12.75">
      <c r="F4438" s="41"/>
      <c r="P4438" s="94"/>
      <c r="Q4438" s="94"/>
    </row>
    <row r="4439" spans="6:17" ht="12.75">
      <c r="F4439" s="41"/>
      <c r="P4439" s="94"/>
      <c r="Q4439" s="94"/>
    </row>
    <row r="4440" spans="6:17" ht="12.75">
      <c r="F4440" s="41"/>
      <c r="P4440" s="94"/>
      <c r="Q4440" s="94"/>
    </row>
    <row r="4441" spans="6:17" ht="12.75">
      <c r="F4441" s="41"/>
      <c r="P4441" s="94"/>
      <c r="Q4441" s="94"/>
    </row>
    <row r="4442" spans="6:17" ht="12.75">
      <c r="F4442" s="41"/>
      <c r="P4442" s="94"/>
      <c r="Q4442" s="94"/>
    </row>
    <row r="4443" spans="6:17" ht="12.75">
      <c r="F4443" s="41"/>
      <c r="P4443" s="94"/>
      <c r="Q4443" s="94"/>
    </row>
    <row r="4444" spans="6:17" ht="12.75">
      <c r="F4444" s="41"/>
      <c r="P4444" s="94"/>
      <c r="Q4444" s="94"/>
    </row>
    <row r="4445" spans="6:17" ht="12.75">
      <c r="F4445" s="41"/>
      <c r="P4445" s="94"/>
      <c r="Q4445" s="94"/>
    </row>
    <row r="4446" spans="6:17" ht="12.75">
      <c r="F4446" s="41"/>
      <c r="P4446" s="94"/>
      <c r="Q4446" s="94"/>
    </row>
    <row r="4447" spans="6:17" ht="12.75">
      <c r="F4447" s="41"/>
      <c r="P4447" s="94"/>
      <c r="Q4447" s="94"/>
    </row>
    <row r="4448" spans="6:17" ht="12.75">
      <c r="F4448" s="41"/>
      <c r="P4448" s="94"/>
      <c r="Q4448" s="94"/>
    </row>
    <row r="4449" spans="6:17" ht="12.75">
      <c r="F4449" s="41"/>
      <c r="P4449" s="94"/>
      <c r="Q4449" s="94"/>
    </row>
    <row r="4450" spans="6:17" ht="12.75">
      <c r="F4450" s="41"/>
      <c r="P4450" s="94"/>
      <c r="Q4450" s="94"/>
    </row>
    <row r="4451" spans="6:17" ht="12.75">
      <c r="F4451" s="41"/>
      <c r="P4451" s="94"/>
      <c r="Q4451" s="94"/>
    </row>
    <row r="4452" spans="6:17" ht="12.75">
      <c r="F4452" s="41"/>
      <c r="P4452" s="94"/>
      <c r="Q4452" s="94"/>
    </row>
    <row r="4453" spans="6:17" ht="12.75">
      <c r="F4453" s="41"/>
      <c r="P4453" s="94"/>
      <c r="Q4453" s="94"/>
    </row>
    <row r="4454" spans="6:17" ht="12.75">
      <c r="F4454" s="41"/>
      <c r="P4454" s="94"/>
      <c r="Q4454" s="94"/>
    </row>
    <row r="4455" spans="6:17" ht="12.75">
      <c r="F4455" s="41"/>
      <c r="P4455" s="94"/>
      <c r="Q4455" s="94"/>
    </row>
    <row r="4456" spans="6:17" ht="12.75">
      <c r="F4456" s="41"/>
      <c r="P4456" s="94"/>
      <c r="Q4456" s="94"/>
    </row>
    <row r="4457" spans="6:17" ht="12.75">
      <c r="F4457" s="41"/>
      <c r="P4457" s="94"/>
      <c r="Q4457" s="94"/>
    </row>
    <row r="4458" spans="6:17" ht="12.75">
      <c r="F4458" s="41"/>
      <c r="P4458" s="94"/>
      <c r="Q4458" s="94"/>
    </row>
    <row r="4459" spans="6:17" ht="12.75">
      <c r="F4459" s="41"/>
      <c r="P4459" s="94"/>
      <c r="Q4459" s="94"/>
    </row>
    <row r="4460" spans="6:17" ht="12.75">
      <c r="F4460" s="41"/>
      <c r="P4460" s="94"/>
      <c r="Q4460" s="94"/>
    </row>
    <row r="4461" spans="6:17" ht="12.75">
      <c r="F4461" s="41"/>
      <c r="P4461" s="94"/>
      <c r="Q4461" s="94"/>
    </row>
    <row r="4462" spans="6:17" ht="12.75">
      <c r="F4462" s="41"/>
      <c r="P4462" s="94"/>
      <c r="Q4462" s="94"/>
    </row>
    <row r="4463" spans="6:17" ht="12.75">
      <c r="F4463" s="41"/>
      <c r="P4463" s="94"/>
      <c r="Q4463" s="94"/>
    </row>
    <row r="4464" spans="6:17" ht="12.75">
      <c r="F4464" s="41"/>
      <c r="P4464" s="94"/>
      <c r="Q4464" s="94"/>
    </row>
    <row r="4465" spans="6:17" ht="12.75">
      <c r="F4465" s="41"/>
      <c r="P4465" s="94"/>
      <c r="Q4465" s="94"/>
    </row>
    <row r="4466" spans="6:17" ht="12.75">
      <c r="F4466" s="41"/>
      <c r="P4466" s="94"/>
      <c r="Q4466" s="94"/>
    </row>
    <row r="4467" spans="6:17" ht="12.75">
      <c r="F4467" s="41"/>
      <c r="P4467" s="94"/>
      <c r="Q4467" s="94"/>
    </row>
    <row r="4468" spans="6:17" ht="12.75">
      <c r="F4468" s="41"/>
      <c r="P4468" s="94"/>
      <c r="Q4468" s="94"/>
    </row>
    <row r="4469" spans="6:17" ht="12.75">
      <c r="F4469" s="41"/>
      <c r="P4469" s="94"/>
      <c r="Q4469" s="94"/>
    </row>
    <row r="4470" spans="6:17" ht="12.75">
      <c r="F4470" s="41"/>
      <c r="P4470" s="94"/>
      <c r="Q4470" s="94"/>
    </row>
    <row r="4471" spans="6:17" ht="12.75">
      <c r="F4471" s="41"/>
      <c r="P4471" s="94"/>
      <c r="Q4471" s="94"/>
    </row>
    <row r="4472" spans="6:17" ht="12.75">
      <c r="F4472" s="41"/>
      <c r="P4472" s="94"/>
      <c r="Q4472" s="94"/>
    </row>
    <row r="4473" spans="6:17" ht="12.75">
      <c r="F4473" s="41"/>
      <c r="P4473" s="94"/>
      <c r="Q4473" s="94"/>
    </row>
    <row r="4474" spans="6:17" ht="12.75">
      <c r="F4474" s="41"/>
      <c r="P4474" s="94"/>
      <c r="Q4474" s="94"/>
    </row>
    <row r="4475" spans="6:17" ht="12.75">
      <c r="F4475" s="41"/>
      <c r="P4475" s="94"/>
      <c r="Q4475" s="94"/>
    </row>
    <row r="4476" spans="6:17" ht="12.75">
      <c r="F4476" s="41"/>
      <c r="P4476" s="94"/>
      <c r="Q4476" s="94"/>
    </row>
    <row r="4477" spans="6:17" ht="12.75">
      <c r="F4477" s="41"/>
      <c r="P4477" s="94"/>
      <c r="Q4477" s="94"/>
    </row>
    <row r="4478" spans="6:17" ht="12.75">
      <c r="F4478" s="41"/>
      <c r="P4478" s="94"/>
      <c r="Q4478" s="94"/>
    </row>
    <row r="4479" spans="6:17" ht="12.75">
      <c r="F4479" s="41"/>
      <c r="P4479" s="94"/>
      <c r="Q4479" s="94"/>
    </row>
    <row r="4480" spans="6:17" ht="12.75">
      <c r="F4480" s="41"/>
      <c r="P4480" s="94"/>
      <c r="Q4480" s="94"/>
    </row>
    <row r="4481" spans="6:17" ht="12.75">
      <c r="F4481" s="41"/>
      <c r="P4481" s="94"/>
      <c r="Q4481" s="94"/>
    </row>
    <row r="4482" spans="6:17" ht="12.75">
      <c r="F4482" s="41"/>
      <c r="P4482" s="94"/>
      <c r="Q4482" s="94"/>
    </row>
    <row r="4483" spans="6:17" ht="12.75">
      <c r="F4483" s="41"/>
      <c r="P4483" s="94"/>
      <c r="Q4483" s="94"/>
    </row>
    <row r="4484" spans="6:17" ht="12.75">
      <c r="F4484" s="41"/>
      <c r="P4484" s="94"/>
      <c r="Q4484" s="94"/>
    </row>
    <row r="4485" spans="6:17" ht="12.75">
      <c r="F4485" s="41"/>
      <c r="P4485" s="94"/>
      <c r="Q4485" s="94"/>
    </row>
    <row r="4486" spans="6:17" ht="12.75">
      <c r="F4486" s="41"/>
      <c r="P4486" s="94"/>
      <c r="Q4486" s="94"/>
    </row>
    <row r="4487" spans="6:17" ht="12.75">
      <c r="F4487" s="41"/>
      <c r="P4487" s="94"/>
      <c r="Q4487" s="94"/>
    </row>
    <row r="4488" spans="6:17" ht="12.75">
      <c r="F4488" s="41"/>
      <c r="P4488" s="94"/>
      <c r="Q4488" s="94"/>
    </row>
    <row r="4489" spans="6:17" ht="12.75">
      <c r="F4489" s="41"/>
      <c r="P4489" s="94"/>
      <c r="Q4489" s="94"/>
    </row>
    <row r="4490" spans="6:17" ht="12.75">
      <c r="F4490" s="41"/>
      <c r="P4490" s="94"/>
      <c r="Q4490" s="94"/>
    </row>
    <row r="4491" spans="6:17" ht="12.75">
      <c r="F4491" s="41"/>
      <c r="P4491" s="94"/>
      <c r="Q4491" s="94"/>
    </row>
    <row r="4492" spans="6:17" ht="12.75">
      <c r="F4492" s="41"/>
      <c r="P4492" s="94"/>
      <c r="Q4492" s="94"/>
    </row>
    <row r="4493" spans="6:17" ht="12.75">
      <c r="F4493" s="41"/>
      <c r="P4493" s="94"/>
      <c r="Q4493" s="94"/>
    </row>
    <row r="4494" spans="6:17" ht="12.75">
      <c r="F4494" s="41"/>
      <c r="P4494" s="94"/>
      <c r="Q4494" s="94"/>
    </row>
    <row r="4495" spans="6:17" ht="12.75">
      <c r="F4495" s="41"/>
      <c r="P4495" s="94"/>
      <c r="Q4495" s="94"/>
    </row>
    <row r="4496" spans="6:17" ht="12.75">
      <c r="F4496" s="41"/>
      <c r="P4496" s="94"/>
      <c r="Q4496" s="94"/>
    </row>
    <row r="4497" spans="6:17" ht="12.75">
      <c r="F4497" s="41"/>
      <c r="P4497" s="94"/>
      <c r="Q4497" s="94"/>
    </row>
    <row r="4498" spans="6:17" ht="12.75">
      <c r="F4498" s="41"/>
      <c r="P4498" s="94"/>
      <c r="Q4498" s="94"/>
    </row>
    <row r="4499" spans="6:17" ht="12.75">
      <c r="F4499" s="41"/>
      <c r="P4499" s="94"/>
      <c r="Q4499" s="94"/>
    </row>
    <row r="4500" spans="6:17" ht="12.75">
      <c r="F4500" s="41"/>
      <c r="P4500" s="94"/>
      <c r="Q4500" s="94"/>
    </row>
    <row r="4501" spans="6:17" ht="12.75">
      <c r="F4501" s="41"/>
      <c r="P4501" s="94"/>
      <c r="Q4501" s="94"/>
    </row>
    <row r="4502" spans="6:17" ht="12.75">
      <c r="F4502" s="41"/>
      <c r="P4502" s="94"/>
      <c r="Q4502" s="94"/>
    </row>
    <row r="4503" spans="6:17" ht="12.75">
      <c r="F4503" s="41"/>
      <c r="P4503" s="94"/>
      <c r="Q4503" s="94"/>
    </row>
    <row r="4504" spans="6:17" ht="12.75">
      <c r="F4504" s="41"/>
      <c r="P4504" s="94"/>
      <c r="Q4504" s="94"/>
    </row>
    <row r="4505" spans="6:17" ht="12.75">
      <c r="F4505" s="41"/>
      <c r="P4505" s="94"/>
      <c r="Q4505" s="94"/>
    </row>
    <row r="4506" spans="6:17" ht="12.75">
      <c r="F4506" s="41"/>
      <c r="P4506" s="94"/>
      <c r="Q4506" s="94"/>
    </row>
    <row r="4507" spans="6:17" ht="12.75">
      <c r="F4507" s="41"/>
      <c r="P4507" s="94"/>
      <c r="Q4507" s="94"/>
    </row>
    <row r="4508" spans="6:17" ht="12.75">
      <c r="F4508" s="41"/>
      <c r="P4508" s="94"/>
      <c r="Q4508" s="94"/>
    </row>
    <row r="4509" spans="6:17" ht="12.75">
      <c r="F4509" s="41"/>
      <c r="P4509" s="94"/>
      <c r="Q4509" s="94"/>
    </row>
    <row r="4510" spans="6:17" ht="12.75">
      <c r="F4510" s="41"/>
      <c r="P4510" s="94"/>
      <c r="Q4510" s="94"/>
    </row>
    <row r="4511" spans="6:17" ht="12.75">
      <c r="F4511" s="41"/>
      <c r="P4511" s="94"/>
      <c r="Q4511" s="94"/>
    </row>
    <row r="4512" spans="6:17" ht="12.75">
      <c r="F4512" s="41"/>
      <c r="P4512" s="94"/>
      <c r="Q4512" s="94"/>
    </row>
    <row r="4513" spans="6:17" ht="12.75">
      <c r="F4513" s="41"/>
      <c r="P4513" s="94"/>
      <c r="Q4513" s="94"/>
    </row>
    <row r="4514" spans="6:17" ht="12.75">
      <c r="F4514" s="41"/>
      <c r="P4514" s="94"/>
      <c r="Q4514" s="94"/>
    </row>
    <row r="4515" spans="6:17" ht="12.75">
      <c r="F4515" s="41"/>
      <c r="P4515" s="94"/>
      <c r="Q4515" s="94"/>
    </row>
    <row r="4516" spans="6:17" ht="12.75">
      <c r="F4516" s="41"/>
      <c r="P4516" s="94"/>
      <c r="Q4516" s="94"/>
    </row>
    <row r="4517" spans="6:17" ht="12.75">
      <c r="F4517" s="41"/>
      <c r="P4517" s="94"/>
      <c r="Q4517" s="94"/>
    </row>
    <row r="4518" spans="6:17" ht="12.75">
      <c r="F4518" s="41"/>
      <c r="P4518" s="94"/>
      <c r="Q4518" s="94"/>
    </row>
    <row r="4519" spans="6:17" ht="12.75">
      <c r="F4519" s="41"/>
      <c r="P4519" s="94"/>
      <c r="Q4519" s="94"/>
    </row>
    <row r="4520" spans="6:17" ht="12.75">
      <c r="F4520" s="41"/>
      <c r="P4520" s="94"/>
      <c r="Q4520" s="94"/>
    </row>
    <row r="4521" spans="6:17" ht="12.75">
      <c r="F4521" s="41"/>
      <c r="P4521" s="94"/>
      <c r="Q4521" s="94"/>
    </row>
    <row r="4522" spans="6:17" ht="12.75">
      <c r="F4522" s="41"/>
      <c r="P4522" s="94"/>
      <c r="Q4522" s="94"/>
    </row>
    <row r="4523" spans="6:17" ht="12.75">
      <c r="F4523" s="41"/>
      <c r="P4523" s="94"/>
      <c r="Q4523" s="94"/>
    </row>
    <row r="4524" spans="6:17" ht="12.75">
      <c r="F4524" s="41"/>
      <c r="P4524" s="94"/>
      <c r="Q4524" s="94"/>
    </row>
    <row r="4525" spans="6:17" ht="12.75">
      <c r="F4525" s="41"/>
      <c r="P4525" s="94"/>
      <c r="Q4525" s="94"/>
    </row>
    <row r="4526" spans="6:17" ht="12.75">
      <c r="F4526" s="41"/>
      <c r="P4526" s="94"/>
      <c r="Q4526" s="94"/>
    </row>
    <row r="4527" spans="6:17" ht="12.75">
      <c r="F4527" s="41"/>
      <c r="P4527" s="94"/>
      <c r="Q4527" s="94"/>
    </row>
    <row r="4528" spans="6:17" ht="12.75">
      <c r="F4528" s="41"/>
      <c r="P4528" s="94"/>
      <c r="Q4528" s="94"/>
    </row>
    <row r="4529" spans="6:17" ht="12.75">
      <c r="F4529" s="41"/>
      <c r="P4529" s="94"/>
      <c r="Q4529" s="94"/>
    </row>
    <row r="4530" spans="6:17" ht="12.75">
      <c r="F4530" s="41"/>
      <c r="P4530" s="94"/>
      <c r="Q4530" s="94"/>
    </row>
    <row r="4531" spans="6:17" ht="12.75">
      <c r="F4531" s="41"/>
      <c r="P4531" s="94"/>
      <c r="Q4531" s="94"/>
    </row>
    <row r="4532" spans="6:17" ht="12.75">
      <c r="F4532" s="41"/>
      <c r="P4532" s="94"/>
      <c r="Q4532" s="94"/>
    </row>
    <row r="4533" spans="6:17" ht="12.75">
      <c r="F4533" s="41"/>
      <c r="P4533" s="94"/>
      <c r="Q4533" s="94"/>
    </row>
    <row r="4534" spans="6:17" ht="12.75">
      <c r="F4534" s="41"/>
      <c r="P4534" s="94"/>
      <c r="Q4534" s="94"/>
    </row>
    <row r="4535" spans="6:17" ht="12.75">
      <c r="F4535" s="41"/>
      <c r="P4535" s="94"/>
      <c r="Q4535" s="94"/>
    </row>
    <row r="4536" spans="6:17" ht="12.75">
      <c r="F4536" s="41"/>
      <c r="P4536" s="94"/>
      <c r="Q4536" s="94"/>
    </row>
    <row r="4537" spans="6:17" ht="12.75">
      <c r="F4537" s="41"/>
      <c r="P4537" s="94"/>
      <c r="Q4537" s="94"/>
    </row>
    <row r="4538" spans="6:17" ht="12.75">
      <c r="F4538" s="41"/>
      <c r="P4538" s="94"/>
      <c r="Q4538" s="94"/>
    </row>
    <row r="4539" spans="6:17" ht="12.75">
      <c r="F4539" s="41"/>
      <c r="P4539" s="94"/>
      <c r="Q4539" s="94"/>
    </row>
    <row r="4540" spans="6:17" ht="12.75">
      <c r="F4540" s="41"/>
      <c r="P4540" s="94"/>
      <c r="Q4540" s="94"/>
    </row>
    <row r="4541" spans="6:17" ht="12.75">
      <c r="F4541" s="41"/>
      <c r="P4541" s="94"/>
      <c r="Q4541" s="94"/>
    </row>
    <row r="4542" spans="6:17" ht="12.75">
      <c r="F4542" s="41"/>
      <c r="P4542" s="94"/>
      <c r="Q4542" s="94"/>
    </row>
    <row r="4543" spans="6:17" ht="12.75">
      <c r="F4543" s="41"/>
      <c r="P4543" s="94"/>
      <c r="Q4543" s="94"/>
    </row>
    <row r="4544" spans="6:17" ht="12.75">
      <c r="F4544" s="41"/>
      <c r="P4544" s="94"/>
      <c r="Q4544" s="94"/>
    </row>
    <row r="4545" spans="6:17" ht="12.75">
      <c r="F4545" s="41"/>
      <c r="P4545" s="94"/>
      <c r="Q4545" s="94"/>
    </row>
    <row r="4546" spans="6:17" ht="12.75">
      <c r="F4546" s="41"/>
      <c r="P4546" s="94"/>
      <c r="Q4546" s="94"/>
    </row>
    <row r="4547" spans="6:17" ht="12.75">
      <c r="F4547" s="41"/>
      <c r="P4547" s="94"/>
      <c r="Q4547" s="94"/>
    </row>
    <row r="4548" spans="6:17" ht="12.75">
      <c r="F4548" s="41"/>
      <c r="P4548" s="94"/>
      <c r="Q4548" s="94"/>
    </row>
    <row r="4549" spans="6:17" ht="12.75">
      <c r="F4549" s="41"/>
      <c r="P4549" s="94"/>
      <c r="Q4549" s="94"/>
    </row>
    <row r="4550" spans="6:17" ht="12.75">
      <c r="F4550" s="41"/>
      <c r="P4550" s="94"/>
      <c r="Q4550" s="94"/>
    </row>
    <row r="4551" spans="6:17" ht="12.75">
      <c r="F4551" s="41"/>
      <c r="P4551" s="94"/>
      <c r="Q4551" s="94"/>
    </row>
    <row r="4552" spans="6:17" ht="12.75">
      <c r="F4552" s="41"/>
      <c r="P4552" s="94"/>
      <c r="Q4552" s="94"/>
    </row>
    <row r="4553" spans="6:17" ht="12.75">
      <c r="F4553" s="41"/>
      <c r="P4553" s="94"/>
      <c r="Q4553" s="94"/>
    </row>
    <row r="4554" spans="6:17" ht="12.75">
      <c r="F4554" s="41"/>
      <c r="P4554" s="94"/>
      <c r="Q4554" s="94"/>
    </row>
    <row r="4555" spans="6:17" ht="12.75">
      <c r="F4555" s="41"/>
      <c r="P4555" s="94"/>
      <c r="Q4555" s="94"/>
    </row>
    <row r="4556" spans="6:17" ht="12.75">
      <c r="F4556" s="41"/>
      <c r="P4556" s="94"/>
      <c r="Q4556" s="94"/>
    </row>
    <row r="4557" spans="6:17" ht="12.75">
      <c r="F4557" s="41"/>
      <c r="P4557" s="94"/>
      <c r="Q4557" s="94"/>
    </row>
    <row r="4558" spans="6:17" ht="12.75">
      <c r="F4558" s="41"/>
      <c r="P4558" s="94"/>
      <c r="Q4558" s="94"/>
    </row>
    <row r="4559" spans="6:17" ht="12.75">
      <c r="F4559" s="41"/>
      <c r="P4559" s="94"/>
      <c r="Q4559" s="94"/>
    </row>
    <row r="4560" spans="6:17" ht="12.75">
      <c r="F4560" s="41"/>
      <c r="P4560" s="94"/>
      <c r="Q4560" s="94"/>
    </row>
    <row r="4561" spans="6:17" ht="12.75">
      <c r="F4561" s="41"/>
      <c r="P4561" s="94"/>
      <c r="Q4561" s="94"/>
    </row>
    <row r="4562" spans="6:17" ht="12.75">
      <c r="F4562" s="41"/>
      <c r="P4562" s="94"/>
      <c r="Q4562" s="94"/>
    </row>
    <row r="4563" spans="6:17" ht="12.75">
      <c r="F4563" s="41"/>
      <c r="P4563" s="94"/>
      <c r="Q4563" s="94"/>
    </row>
    <row r="4564" spans="6:17" ht="12.75">
      <c r="F4564" s="41"/>
      <c r="P4564" s="94"/>
      <c r="Q4564" s="94"/>
    </row>
    <row r="4565" spans="6:17" ht="12.75">
      <c r="F4565" s="41"/>
      <c r="P4565" s="94"/>
      <c r="Q4565" s="94"/>
    </row>
    <row r="4566" spans="6:17" ht="12.75">
      <c r="F4566" s="41"/>
      <c r="P4566" s="94"/>
      <c r="Q4566" s="94"/>
    </row>
    <row r="4567" spans="6:17" ht="12.75">
      <c r="F4567" s="41"/>
      <c r="P4567" s="94"/>
      <c r="Q4567" s="94"/>
    </row>
    <row r="4568" spans="6:17" ht="12.75">
      <c r="F4568" s="41"/>
      <c r="P4568" s="94"/>
      <c r="Q4568" s="94"/>
    </row>
    <row r="4569" spans="6:17" ht="12.75">
      <c r="F4569" s="41"/>
      <c r="P4569" s="94"/>
      <c r="Q4569" s="94"/>
    </row>
    <row r="4570" spans="6:17" ht="12.75">
      <c r="F4570" s="41"/>
      <c r="P4570" s="94"/>
      <c r="Q4570" s="94"/>
    </row>
    <row r="4571" spans="6:17" ht="12.75">
      <c r="F4571" s="41"/>
      <c r="P4571" s="94"/>
      <c r="Q4571" s="94"/>
    </row>
    <row r="4572" spans="6:17" ht="12.75">
      <c r="F4572" s="41"/>
      <c r="P4572" s="94"/>
      <c r="Q4572" s="94"/>
    </row>
    <row r="4573" spans="6:17" ht="12.75">
      <c r="F4573" s="41"/>
      <c r="P4573" s="94"/>
      <c r="Q4573" s="94"/>
    </row>
    <row r="4574" spans="6:17" ht="12.75">
      <c r="F4574" s="41"/>
      <c r="P4574" s="94"/>
      <c r="Q4574" s="94"/>
    </row>
    <row r="4575" spans="6:17" ht="12.75">
      <c r="F4575" s="41"/>
      <c r="P4575" s="94"/>
      <c r="Q4575" s="94"/>
    </row>
    <row r="4576" spans="6:17" ht="12.75">
      <c r="F4576" s="41"/>
      <c r="P4576" s="94"/>
      <c r="Q4576" s="94"/>
    </row>
    <row r="4577" spans="6:17" ht="12.75">
      <c r="F4577" s="41"/>
      <c r="P4577" s="94"/>
      <c r="Q4577" s="94"/>
    </row>
    <row r="4578" spans="6:17" ht="12.75">
      <c r="F4578" s="41"/>
      <c r="P4578" s="94"/>
      <c r="Q4578" s="94"/>
    </row>
    <row r="4579" spans="6:17" ht="12.75">
      <c r="F4579" s="41"/>
      <c r="P4579" s="94"/>
      <c r="Q4579" s="94"/>
    </row>
    <row r="4580" spans="6:17" ht="12.75">
      <c r="F4580" s="41"/>
      <c r="P4580" s="94"/>
      <c r="Q4580" s="94"/>
    </row>
    <row r="4581" spans="6:17" ht="12.75">
      <c r="F4581" s="41"/>
      <c r="P4581" s="94"/>
      <c r="Q4581" s="94"/>
    </row>
    <row r="4582" spans="6:17" ht="12.75">
      <c r="F4582" s="41"/>
      <c r="P4582" s="94"/>
      <c r="Q4582" s="94"/>
    </row>
    <row r="4583" spans="6:17" ht="12.75">
      <c r="F4583" s="41"/>
      <c r="P4583" s="94"/>
      <c r="Q4583" s="94"/>
    </row>
    <row r="4584" spans="6:17" ht="12.75">
      <c r="F4584" s="41"/>
      <c r="P4584" s="94"/>
      <c r="Q4584" s="94"/>
    </row>
    <row r="4585" spans="6:17" ht="12.75">
      <c r="F4585" s="41"/>
      <c r="P4585" s="94"/>
      <c r="Q4585" s="94"/>
    </row>
    <row r="4586" spans="6:17" ht="12.75">
      <c r="F4586" s="41"/>
      <c r="P4586" s="94"/>
      <c r="Q4586" s="94"/>
    </row>
    <row r="4587" spans="6:17" ht="12.75">
      <c r="F4587" s="41"/>
      <c r="P4587" s="94"/>
      <c r="Q4587" s="94"/>
    </row>
    <row r="4588" spans="6:17" ht="12.75">
      <c r="F4588" s="41"/>
      <c r="P4588" s="94"/>
      <c r="Q4588" s="94"/>
    </row>
    <row r="4589" spans="6:17" ht="12.75">
      <c r="F4589" s="41"/>
      <c r="P4589" s="94"/>
      <c r="Q4589" s="94"/>
    </row>
    <row r="4590" spans="6:17" ht="12.75">
      <c r="F4590" s="41"/>
      <c r="P4590" s="94"/>
      <c r="Q4590" s="94"/>
    </row>
    <row r="4591" spans="6:17" ht="12.75">
      <c r="F4591" s="41"/>
      <c r="P4591" s="94"/>
      <c r="Q4591" s="94"/>
    </row>
    <row r="4592" spans="6:17" ht="12.75">
      <c r="F4592" s="41"/>
      <c r="P4592" s="94"/>
      <c r="Q4592" s="94"/>
    </row>
    <row r="4593" spans="6:17" ht="12.75">
      <c r="F4593" s="41"/>
      <c r="P4593" s="94"/>
      <c r="Q4593" s="94"/>
    </row>
    <row r="4594" spans="6:17" ht="12.75">
      <c r="F4594" s="41"/>
      <c r="P4594" s="94"/>
      <c r="Q4594" s="94"/>
    </row>
    <row r="4595" spans="6:17" ht="12.75">
      <c r="F4595" s="41"/>
      <c r="P4595" s="94"/>
      <c r="Q4595" s="94"/>
    </row>
    <row r="4596" spans="6:17" ht="12.75">
      <c r="F4596" s="41"/>
      <c r="P4596" s="94"/>
      <c r="Q4596" s="94"/>
    </row>
    <row r="4597" spans="6:17" ht="12.75">
      <c r="F4597" s="41"/>
      <c r="P4597" s="94"/>
      <c r="Q4597" s="94"/>
    </row>
    <row r="4598" spans="6:17" ht="12.75">
      <c r="F4598" s="41"/>
      <c r="P4598" s="94"/>
      <c r="Q4598" s="94"/>
    </row>
    <row r="4599" spans="6:17" ht="12.75">
      <c r="F4599" s="41"/>
      <c r="P4599" s="94"/>
      <c r="Q4599" s="94"/>
    </row>
    <row r="4600" spans="6:17" ht="12.75">
      <c r="F4600" s="41"/>
      <c r="P4600" s="94"/>
      <c r="Q4600" s="94"/>
    </row>
    <row r="4601" spans="6:17" ht="12.75">
      <c r="F4601" s="41"/>
      <c r="P4601" s="94"/>
      <c r="Q4601" s="94"/>
    </row>
    <row r="4602" spans="6:17" ht="12.75">
      <c r="F4602" s="41"/>
      <c r="P4602" s="94"/>
      <c r="Q4602" s="94"/>
    </row>
    <row r="4603" spans="6:17" ht="12.75">
      <c r="F4603" s="41"/>
      <c r="P4603" s="94"/>
      <c r="Q4603" s="94"/>
    </row>
    <row r="4604" spans="6:17" ht="12.75">
      <c r="F4604" s="41"/>
      <c r="P4604" s="94"/>
      <c r="Q4604" s="94"/>
    </row>
    <row r="4605" spans="6:17" ht="12.75">
      <c r="F4605" s="41"/>
      <c r="P4605" s="94"/>
      <c r="Q4605" s="94"/>
    </row>
    <row r="4606" spans="6:17" ht="12.75">
      <c r="F4606" s="41"/>
      <c r="P4606" s="94"/>
      <c r="Q4606" s="94"/>
    </row>
    <row r="4607" spans="6:17" ht="12.75">
      <c r="F4607" s="41"/>
      <c r="P4607" s="94"/>
      <c r="Q4607" s="94"/>
    </row>
    <row r="4608" spans="6:17" ht="12.75">
      <c r="F4608" s="41"/>
      <c r="P4608" s="94"/>
      <c r="Q4608" s="94"/>
    </row>
    <row r="4609" spans="6:17" ht="12.75">
      <c r="F4609" s="41"/>
      <c r="P4609" s="94"/>
      <c r="Q4609" s="94"/>
    </row>
    <row r="4610" spans="6:17" ht="12.75">
      <c r="F4610" s="41"/>
      <c r="P4610" s="94"/>
      <c r="Q4610" s="94"/>
    </row>
    <row r="4611" spans="6:17" ht="12.75">
      <c r="F4611" s="41"/>
      <c r="P4611" s="94"/>
      <c r="Q4611" s="94"/>
    </row>
    <row r="4612" spans="6:17" ht="12.75">
      <c r="F4612" s="41"/>
      <c r="P4612" s="94"/>
      <c r="Q4612" s="94"/>
    </row>
    <row r="4613" spans="6:17" ht="12.75">
      <c r="F4613" s="41"/>
      <c r="P4613" s="94"/>
      <c r="Q4613" s="94"/>
    </row>
    <row r="4614" spans="6:17" ht="12.75">
      <c r="F4614" s="41"/>
      <c r="P4614" s="94"/>
      <c r="Q4614" s="94"/>
    </row>
    <row r="4615" spans="6:17" ht="12.75">
      <c r="F4615" s="41"/>
      <c r="P4615" s="94"/>
      <c r="Q4615" s="94"/>
    </row>
    <row r="4616" spans="6:17" ht="12.75">
      <c r="F4616" s="41"/>
      <c r="P4616" s="94"/>
      <c r="Q4616" s="94"/>
    </row>
    <row r="4617" spans="6:17" ht="12.75">
      <c r="F4617" s="41"/>
      <c r="P4617" s="94"/>
      <c r="Q4617" s="94"/>
    </row>
    <row r="4618" spans="6:17" ht="12.75">
      <c r="F4618" s="41"/>
      <c r="P4618" s="94"/>
      <c r="Q4618" s="94"/>
    </row>
    <row r="4619" spans="6:17" ht="12.75">
      <c r="F4619" s="41"/>
      <c r="P4619" s="94"/>
      <c r="Q4619" s="94"/>
    </row>
    <row r="4620" spans="6:17" ht="12.75">
      <c r="F4620" s="41"/>
      <c r="P4620" s="94"/>
      <c r="Q4620" s="94"/>
    </row>
    <row r="4621" spans="6:17" ht="12.75">
      <c r="F4621" s="41"/>
      <c r="P4621" s="94"/>
      <c r="Q4621" s="94"/>
    </row>
    <row r="4622" spans="6:17" ht="12.75">
      <c r="F4622" s="41"/>
      <c r="P4622" s="94"/>
      <c r="Q4622" s="94"/>
    </row>
    <row r="4623" spans="6:17" ht="12.75">
      <c r="F4623" s="41"/>
      <c r="P4623" s="94"/>
      <c r="Q4623" s="94"/>
    </row>
    <row r="4624" spans="6:17" ht="12.75">
      <c r="F4624" s="41"/>
      <c r="P4624" s="94"/>
      <c r="Q4624" s="94"/>
    </row>
    <row r="4625" spans="6:17" ht="12.75">
      <c r="F4625" s="41"/>
      <c r="P4625" s="94"/>
      <c r="Q4625" s="94"/>
    </row>
    <row r="4626" spans="6:17" ht="12.75">
      <c r="F4626" s="41"/>
      <c r="P4626" s="94"/>
      <c r="Q4626" s="94"/>
    </row>
    <row r="4627" spans="6:17" ht="12.75">
      <c r="F4627" s="41"/>
      <c r="P4627" s="94"/>
      <c r="Q4627" s="94"/>
    </row>
    <row r="4628" spans="6:17" ht="12.75">
      <c r="F4628" s="41"/>
      <c r="P4628" s="94"/>
      <c r="Q4628" s="94"/>
    </row>
    <row r="4629" spans="6:17" ht="12.75">
      <c r="F4629" s="41"/>
      <c r="P4629" s="94"/>
      <c r="Q4629" s="94"/>
    </row>
    <row r="4630" spans="6:17" ht="12.75">
      <c r="F4630" s="41"/>
      <c r="P4630" s="94"/>
      <c r="Q4630" s="94"/>
    </row>
    <row r="4631" spans="6:17" ht="12.75">
      <c r="F4631" s="41"/>
      <c r="P4631" s="94"/>
      <c r="Q4631" s="94"/>
    </row>
    <row r="4632" spans="6:17" ht="12.75">
      <c r="F4632" s="41"/>
      <c r="P4632" s="94"/>
      <c r="Q4632" s="94"/>
    </row>
    <row r="4633" spans="6:17" ht="12.75">
      <c r="F4633" s="41"/>
      <c r="P4633" s="94"/>
      <c r="Q4633" s="94"/>
    </row>
    <row r="4634" spans="6:17" ht="12.75">
      <c r="F4634" s="41"/>
      <c r="P4634" s="94"/>
      <c r="Q4634" s="94"/>
    </row>
    <row r="4635" spans="6:17" ht="12.75">
      <c r="F4635" s="41"/>
      <c r="P4635" s="94"/>
      <c r="Q4635" s="94"/>
    </row>
    <row r="4636" spans="6:17" ht="12.75">
      <c r="F4636" s="41"/>
      <c r="P4636" s="94"/>
      <c r="Q4636" s="94"/>
    </row>
    <row r="4637" spans="6:17" ht="12.75">
      <c r="F4637" s="41"/>
      <c r="P4637" s="94"/>
      <c r="Q4637" s="94"/>
    </row>
    <row r="4638" spans="6:17" ht="12.75">
      <c r="F4638" s="41"/>
      <c r="P4638" s="94"/>
      <c r="Q4638" s="94"/>
    </row>
    <row r="4639" spans="6:17" ht="12.75">
      <c r="F4639" s="41"/>
      <c r="P4639" s="94"/>
      <c r="Q4639" s="94"/>
    </row>
    <row r="4640" spans="6:17" ht="12.75">
      <c r="F4640" s="41"/>
      <c r="P4640" s="94"/>
      <c r="Q4640" s="94"/>
    </row>
    <row r="4641" spans="6:17" ht="12.75">
      <c r="F4641" s="41"/>
      <c r="P4641" s="94"/>
      <c r="Q4641" s="94"/>
    </row>
    <row r="4642" spans="6:17" ht="12.75">
      <c r="F4642" s="41"/>
      <c r="P4642" s="94"/>
      <c r="Q4642" s="94"/>
    </row>
    <row r="4643" spans="6:17" ht="12.75">
      <c r="F4643" s="41"/>
      <c r="P4643" s="94"/>
      <c r="Q4643" s="94"/>
    </row>
    <row r="4644" spans="6:17" ht="12.75">
      <c r="F4644" s="41"/>
      <c r="P4644" s="94"/>
      <c r="Q4644" s="94"/>
    </row>
    <row r="4645" spans="6:17" ht="12.75">
      <c r="F4645" s="41"/>
      <c r="P4645" s="94"/>
      <c r="Q4645" s="94"/>
    </row>
    <row r="4646" spans="6:17" ht="12.75">
      <c r="F4646" s="41"/>
      <c r="P4646" s="94"/>
      <c r="Q4646" s="94"/>
    </row>
    <row r="4647" spans="6:17" ht="12.75">
      <c r="F4647" s="41"/>
      <c r="P4647" s="94"/>
      <c r="Q4647" s="94"/>
    </row>
    <row r="4648" spans="6:17" ht="12.75">
      <c r="F4648" s="41"/>
      <c r="P4648" s="94"/>
      <c r="Q4648" s="94"/>
    </row>
    <row r="4649" spans="6:17" ht="12.75">
      <c r="F4649" s="41"/>
      <c r="P4649" s="94"/>
      <c r="Q4649" s="94"/>
    </row>
    <row r="4650" spans="6:17" ht="12.75">
      <c r="F4650" s="41"/>
      <c r="P4650" s="94"/>
      <c r="Q4650" s="94"/>
    </row>
    <row r="4651" spans="6:17" ht="12.75">
      <c r="F4651" s="41"/>
      <c r="P4651" s="94"/>
      <c r="Q4651" s="94"/>
    </row>
    <row r="4652" spans="6:17" ht="12.75">
      <c r="F4652" s="41"/>
      <c r="P4652" s="94"/>
      <c r="Q4652" s="94"/>
    </row>
    <row r="4653" spans="6:17" ht="12.75">
      <c r="F4653" s="41"/>
      <c r="P4653" s="94"/>
      <c r="Q4653" s="94"/>
    </row>
    <row r="4654" spans="6:17" ht="12.75">
      <c r="F4654" s="41"/>
      <c r="P4654" s="94"/>
      <c r="Q4654" s="94"/>
    </row>
    <row r="4655" spans="6:17" ht="12.75">
      <c r="F4655" s="41"/>
      <c r="P4655" s="94"/>
      <c r="Q4655" s="94"/>
    </row>
    <row r="4656" spans="6:17" ht="12.75">
      <c r="F4656" s="41"/>
      <c r="P4656" s="94"/>
      <c r="Q4656" s="94"/>
    </row>
    <row r="4657" spans="6:17" ht="12.75">
      <c r="F4657" s="41"/>
      <c r="P4657" s="94"/>
      <c r="Q4657" s="94"/>
    </row>
    <row r="4658" spans="6:17" ht="12.75">
      <c r="F4658" s="41"/>
      <c r="P4658" s="94"/>
      <c r="Q4658" s="94"/>
    </row>
    <row r="4659" spans="6:17" ht="12.75">
      <c r="F4659" s="41"/>
      <c r="P4659" s="94"/>
      <c r="Q4659" s="94"/>
    </row>
    <row r="4660" spans="6:17" ht="12.75">
      <c r="F4660" s="41"/>
      <c r="P4660" s="94"/>
      <c r="Q4660" s="94"/>
    </row>
    <row r="4661" spans="6:17" ht="12.75">
      <c r="F4661" s="41"/>
      <c r="P4661" s="94"/>
      <c r="Q4661" s="94"/>
    </row>
    <row r="4662" spans="6:17" ht="12.75">
      <c r="F4662" s="41"/>
      <c r="P4662" s="94"/>
      <c r="Q4662" s="94"/>
    </row>
    <row r="4663" spans="6:17" ht="12.75">
      <c r="F4663" s="41"/>
      <c r="P4663" s="94"/>
      <c r="Q4663" s="94"/>
    </row>
    <row r="4664" spans="6:17" ht="12.75">
      <c r="F4664" s="41"/>
      <c r="P4664" s="94"/>
      <c r="Q4664" s="94"/>
    </row>
    <row r="4665" spans="6:17" ht="12.75">
      <c r="F4665" s="41"/>
      <c r="P4665" s="94"/>
      <c r="Q4665" s="94"/>
    </row>
    <row r="4666" spans="6:17" ht="12.75">
      <c r="F4666" s="41"/>
      <c r="P4666" s="94"/>
      <c r="Q4666" s="94"/>
    </row>
    <row r="4667" spans="6:17" ht="12.75">
      <c r="F4667" s="41"/>
      <c r="P4667" s="94"/>
      <c r="Q4667" s="94"/>
    </row>
    <row r="4668" spans="6:17" ht="12.75">
      <c r="F4668" s="41"/>
      <c r="P4668" s="94"/>
      <c r="Q4668" s="94"/>
    </row>
    <row r="4669" spans="6:17" ht="12.75">
      <c r="F4669" s="41"/>
      <c r="P4669" s="94"/>
      <c r="Q4669" s="94"/>
    </row>
    <row r="4670" spans="6:17" ht="12.75">
      <c r="F4670" s="41"/>
      <c r="P4670" s="94"/>
      <c r="Q4670" s="94"/>
    </row>
    <row r="4671" spans="6:17" ht="12.75">
      <c r="F4671" s="41"/>
      <c r="P4671" s="94"/>
      <c r="Q4671" s="94"/>
    </row>
    <row r="4672" spans="6:17" ht="12.75">
      <c r="F4672" s="41"/>
      <c r="P4672" s="94"/>
      <c r="Q4672" s="94"/>
    </row>
    <row r="4673" spans="6:17" ht="12.75">
      <c r="F4673" s="41"/>
      <c r="P4673" s="94"/>
      <c r="Q4673" s="94"/>
    </row>
    <row r="4674" spans="6:17" ht="12.75">
      <c r="F4674" s="41"/>
      <c r="P4674" s="94"/>
      <c r="Q4674" s="94"/>
    </row>
    <row r="4675" spans="6:17" ht="12.75">
      <c r="F4675" s="41"/>
      <c r="P4675" s="94"/>
      <c r="Q4675" s="94"/>
    </row>
    <row r="4676" spans="6:17" ht="12.75">
      <c r="F4676" s="41"/>
      <c r="P4676" s="94"/>
      <c r="Q4676" s="94"/>
    </row>
    <row r="4677" spans="6:17" ht="12.75">
      <c r="F4677" s="41"/>
      <c r="P4677" s="94"/>
      <c r="Q4677" s="94"/>
    </row>
    <row r="4678" spans="6:17" ht="12.75">
      <c r="F4678" s="41"/>
      <c r="P4678" s="94"/>
      <c r="Q4678" s="94"/>
    </row>
    <row r="4679" spans="6:17" ht="12.75">
      <c r="F4679" s="41"/>
      <c r="P4679" s="94"/>
      <c r="Q4679" s="94"/>
    </row>
    <row r="4680" spans="6:17" ht="12.75">
      <c r="F4680" s="41"/>
      <c r="P4680" s="94"/>
      <c r="Q4680" s="94"/>
    </row>
    <row r="4681" spans="6:17" ht="12.75">
      <c r="F4681" s="41"/>
      <c r="P4681" s="94"/>
      <c r="Q4681" s="94"/>
    </row>
    <row r="4682" spans="6:17" ht="12.75">
      <c r="F4682" s="41"/>
      <c r="P4682" s="94"/>
      <c r="Q4682" s="94"/>
    </row>
    <row r="4683" spans="16:17" ht="12.75">
      <c r="P4683" s="94"/>
      <c r="Q4683" s="94"/>
    </row>
    <row r="4684" spans="16:17" ht="12.75">
      <c r="P4684" s="94"/>
      <c r="Q4684" s="94"/>
    </row>
    <row r="4685" spans="16:17" ht="12.75">
      <c r="P4685" s="94"/>
      <c r="Q4685" s="94"/>
    </row>
    <row r="4686" spans="16:17" ht="12.75">
      <c r="P4686" s="94"/>
      <c r="Q4686" s="94"/>
    </row>
    <row r="4687" spans="16:17" ht="12.75">
      <c r="P4687" s="94"/>
      <c r="Q4687" s="94"/>
    </row>
    <row r="4688" spans="16:17" ht="12.75">
      <c r="P4688" s="94"/>
      <c r="Q4688" s="94"/>
    </row>
    <row r="4689" spans="16:17" ht="12.75">
      <c r="P4689" s="94"/>
      <c r="Q4689" s="94"/>
    </row>
    <row r="4690" spans="16:17" ht="12.75">
      <c r="P4690" s="94"/>
      <c r="Q4690" s="94"/>
    </row>
    <row r="4691" spans="16:17" ht="12.75">
      <c r="P4691" s="94"/>
      <c r="Q4691" s="94"/>
    </row>
    <row r="4692" spans="16:17" ht="12.75">
      <c r="P4692" s="94"/>
      <c r="Q4692" s="94"/>
    </row>
    <row r="4693" spans="16:17" ht="12.75">
      <c r="P4693" s="94"/>
      <c r="Q4693" s="94"/>
    </row>
    <row r="4694" spans="16:17" ht="12.75">
      <c r="P4694" s="94"/>
      <c r="Q4694" s="94"/>
    </row>
    <row r="4695" spans="16:17" ht="12.75">
      <c r="P4695" s="94"/>
      <c r="Q4695" s="94"/>
    </row>
    <row r="4696" spans="16:17" ht="12.75">
      <c r="P4696" s="94"/>
      <c r="Q4696" s="94"/>
    </row>
    <row r="4697" spans="16:17" ht="12.75">
      <c r="P4697" s="94"/>
      <c r="Q4697" s="94"/>
    </row>
    <row r="4698" spans="16:17" ht="12.75">
      <c r="P4698" s="94"/>
      <c r="Q4698" s="94"/>
    </row>
    <row r="4699" spans="16:17" ht="12.75">
      <c r="P4699" s="94"/>
      <c r="Q4699" s="94"/>
    </row>
    <row r="4700" spans="16:17" ht="12.75">
      <c r="P4700" s="94"/>
      <c r="Q4700" s="94"/>
    </row>
    <row r="4701" spans="16:17" ht="12.75">
      <c r="P4701" s="94"/>
      <c r="Q4701" s="94"/>
    </row>
    <row r="4702" spans="16:17" ht="12.75">
      <c r="P4702" s="94"/>
      <c r="Q4702" s="94"/>
    </row>
    <row r="4703" spans="16:17" ht="12.75">
      <c r="P4703" s="94"/>
      <c r="Q4703" s="94"/>
    </row>
    <row r="4704" spans="16:17" ht="12.75">
      <c r="P4704" s="94"/>
      <c r="Q4704" s="94"/>
    </row>
    <row r="4705" spans="16:17" ht="12.75">
      <c r="P4705" s="94"/>
      <c r="Q4705" s="94"/>
    </row>
    <row r="4706" spans="16:17" ht="12.75">
      <c r="P4706" s="94"/>
      <c r="Q4706" s="94"/>
    </row>
    <row r="4707" spans="16:17" ht="12.75">
      <c r="P4707" s="94"/>
      <c r="Q4707" s="94"/>
    </row>
    <row r="4708" spans="16:17" ht="12.75">
      <c r="P4708" s="94"/>
      <c r="Q4708" s="94"/>
    </row>
    <row r="4709" spans="16:17" ht="12.75">
      <c r="P4709" s="94"/>
      <c r="Q4709" s="94"/>
    </row>
    <row r="4710" spans="16:17" ht="12.75">
      <c r="P4710" s="94"/>
      <c r="Q4710" s="94"/>
    </row>
    <row r="4711" spans="16:17" ht="12.75">
      <c r="P4711" s="94"/>
      <c r="Q4711" s="94"/>
    </row>
    <row r="4712" spans="16:17" ht="12.75">
      <c r="P4712" s="94"/>
      <c r="Q4712" s="94"/>
    </row>
    <row r="4713" spans="16:17" ht="12.75">
      <c r="P4713" s="94"/>
      <c r="Q4713" s="94"/>
    </row>
    <row r="4714" spans="16:17" ht="12.75">
      <c r="P4714" s="94"/>
      <c r="Q4714" s="94"/>
    </row>
    <row r="4715" spans="16:17" ht="12.75">
      <c r="P4715" s="94"/>
      <c r="Q4715" s="94"/>
    </row>
    <row r="4716" spans="16:17" ht="12.75">
      <c r="P4716" s="94"/>
      <c r="Q4716" s="94"/>
    </row>
    <row r="4717" spans="16:17" ht="12.75">
      <c r="P4717" s="94"/>
      <c r="Q4717" s="94"/>
    </row>
    <row r="4718" spans="16:17" ht="12.75">
      <c r="P4718" s="94"/>
      <c r="Q4718" s="94"/>
    </row>
    <row r="4719" spans="16:17" ht="12.75">
      <c r="P4719" s="94"/>
      <c r="Q4719" s="94"/>
    </row>
    <row r="4720" spans="16:17" ht="12.75">
      <c r="P4720" s="94"/>
      <c r="Q4720" s="94"/>
    </row>
    <row r="4721" spans="16:17" ht="12.75">
      <c r="P4721" s="94"/>
      <c r="Q4721" s="94"/>
    </row>
    <row r="4722" spans="16:17" ht="12.75">
      <c r="P4722" s="94"/>
      <c r="Q4722" s="94"/>
    </row>
    <row r="4723" spans="16:17" ht="12.75">
      <c r="P4723" s="94"/>
      <c r="Q4723" s="94"/>
    </row>
    <row r="4724" spans="16:17" ht="12.75">
      <c r="P4724" s="94"/>
      <c r="Q4724" s="94"/>
    </row>
    <row r="4725" spans="16:17" ht="12.75">
      <c r="P4725" s="94"/>
      <c r="Q4725" s="94"/>
    </row>
    <row r="4726" spans="16:17" ht="12.75">
      <c r="P4726" s="94"/>
      <c r="Q4726" s="94"/>
    </row>
    <row r="4727" spans="16:17" ht="12.75">
      <c r="P4727" s="94"/>
      <c r="Q4727" s="94"/>
    </row>
    <row r="4728" spans="16:17" ht="12.75">
      <c r="P4728" s="94"/>
      <c r="Q4728" s="94"/>
    </row>
    <row r="4729" spans="16:17" ht="12.75">
      <c r="P4729" s="94"/>
      <c r="Q4729" s="94"/>
    </row>
    <row r="4730" spans="16:17" ht="12.75">
      <c r="P4730" s="94"/>
      <c r="Q4730" s="94"/>
    </row>
    <row r="4731" spans="16:17" ht="12.75">
      <c r="P4731" s="94"/>
      <c r="Q4731" s="94"/>
    </row>
    <row r="4732" spans="16:17" ht="12.75">
      <c r="P4732" s="94"/>
      <c r="Q4732" s="94"/>
    </row>
    <row r="4733" spans="16:17" ht="12.75">
      <c r="P4733" s="94"/>
      <c r="Q4733" s="94"/>
    </row>
    <row r="4734" spans="16:17" ht="12.75">
      <c r="P4734" s="94"/>
      <c r="Q4734" s="94"/>
    </row>
    <row r="4735" spans="16:17" ht="12.75">
      <c r="P4735" s="94"/>
      <c r="Q4735" s="94"/>
    </row>
    <row r="4736" spans="16:17" ht="12.75">
      <c r="P4736" s="94"/>
      <c r="Q4736" s="94"/>
    </row>
    <row r="4737" spans="16:17" ht="12.75">
      <c r="P4737" s="94"/>
      <c r="Q4737" s="94"/>
    </row>
    <row r="4738" spans="16:17" ht="12.75">
      <c r="P4738" s="94"/>
      <c r="Q4738" s="94"/>
    </row>
    <row r="4739" spans="16:17" ht="12.75">
      <c r="P4739" s="94"/>
      <c r="Q4739" s="94"/>
    </row>
    <row r="4740" spans="16:17" ht="12.75">
      <c r="P4740" s="94"/>
      <c r="Q4740" s="94"/>
    </row>
    <row r="4741" spans="16:17" ht="12.75">
      <c r="P4741" s="94"/>
      <c r="Q4741" s="94"/>
    </row>
    <row r="4742" spans="16:17" ht="12.75">
      <c r="P4742" s="94"/>
      <c r="Q4742" s="94"/>
    </row>
    <row r="4743" spans="16:17" ht="12.75">
      <c r="P4743" s="94"/>
      <c r="Q4743" s="94"/>
    </row>
    <row r="4744" spans="16:17" ht="12.75">
      <c r="P4744" s="94"/>
      <c r="Q4744" s="94"/>
    </row>
    <row r="4745" spans="16:17" ht="12.75">
      <c r="P4745" s="94"/>
      <c r="Q4745" s="94"/>
    </row>
    <row r="4746" spans="16:17" ht="12.75">
      <c r="P4746" s="94"/>
      <c r="Q4746" s="94"/>
    </row>
    <row r="4747" spans="16:17" ht="12.75">
      <c r="P4747" s="94"/>
      <c r="Q4747" s="94"/>
    </row>
    <row r="4748" spans="16:17" ht="12.75">
      <c r="P4748" s="94"/>
      <c r="Q4748" s="94"/>
    </row>
    <row r="4749" spans="16:17" ht="12.75">
      <c r="P4749" s="94"/>
      <c r="Q4749" s="94"/>
    </row>
    <row r="4750" spans="16:17" ht="12.75">
      <c r="P4750" s="94"/>
      <c r="Q4750" s="94"/>
    </row>
    <row r="4751" spans="16:17" ht="12.75">
      <c r="P4751" s="94"/>
      <c r="Q4751" s="94"/>
    </row>
    <row r="4752" spans="16:17" ht="12.75">
      <c r="P4752" s="94"/>
      <c r="Q4752" s="94"/>
    </row>
    <row r="4753" spans="16:17" ht="12.75">
      <c r="P4753" s="94"/>
      <c r="Q4753" s="94"/>
    </row>
    <row r="4754" spans="16:17" ht="12.75">
      <c r="P4754" s="94"/>
      <c r="Q4754" s="94"/>
    </row>
    <row r="4755" spans="16:17" ht="12.75">
      <c r="P4755" s="94"/>
      <c r="Q4755" s="94"/>
    </row>
    <row r="4756" spans="16:17" ht="12.75">
      <c r="P4756" s="94"/>
      <c r="Q4756" s="94"/>
    </row>
    <row r="4757" spans="16:17" ht="12.75">
      <c r="P4757" s="94"/>
      <c r="Q4757" s="94"/>
    </row>
    <row r="4758" spans="16:17" ht="12.75">
      <c r="P4758" s="94"/>
      <c r="Q4758" s="94"/>
    </row>
    <row r="4759" spans="16:17" ht="12.75">
      <c r="P4759" s="94"/>
      <c r="Q4759" s="94"/>
    </row>
    <row r="4760" spans="16:17" ht="12.75">
      <c r="P4760" s="94"/>
      <c r="Q4760" s="94"/>
    </row>
    <row r="4761" spans="16:17" ht="12.75">
      <c r="P4761" s="94"/>
      <c r="Q4761" s="94"/>
    </row>
    <row r="4762" spans="16:17" ht="12.75">
      <c r="P4762" s="94"/>
      <c r="Q4762" s="94"/>
    </row>
    <row r="4763" spans="16:17" ht="12.75">
      <c r="P4763" s="94"/>
      <c r="Q4763" s="94"/>
    </row>
    <row r="4764" spans="16:17" ht="12.75">
      <c r="P4764" s="94"/>
      <c r="Q4764" s="94"/>
    </row>
    <row r="4765" spans="16:17" ht="12.75">
      <c r="P4765" s="94"/>
      <c r="Q4765" s="94"/>
    </row>
    <row r="4766" spans="16:17" ht="12.75">
      <c r="P4766" s="94"/>
      <c r="Q4766" s="94"/>
    </row>
    <row r="4767" spans="16:17" ht="12.75">
      <c r="P4767" s="94"/>
      <c r="Q4767" s="94"/>
    </row>
    <row r="4768" spans="16:17" ht="12.75">
      <c r="P4768" s="94"/>
      <c r="Q4768" s="94"/>
    </row>
    <row r="4769" spans="16:17" ht="12.75">
      <c r="P4769" s="94"/>
      <c r="Q4769" s="94"/>
    </row>
    <row r="4770" spans="16:17" ht="12.75">
      <c r="P4770" s="94"/>
      <c r="Q4770" s="94"/>
    </row>
    <row r="4771" spans="16:17" ht="12.75">
      <c r="P4771" s="94"/>
      <c r="Q4771" s="94"/>
    </row>
    <row r="4772" spans="16:17" ht="12.75">
      <c r="P4772" s="94"/>
      <c r="Q4772" s="94"/>
    </row>
    <row r="4773" spans="16:17" ht="12.75">
      <c r="P4773" s="94"/>
      <c r="Q4773" s="94"/>
    </row>
    <row r="4774" spans="16:17" ht="12.75">
      <c r="P4774" s="94"/>
      <c r="Q4774" s="94"/>
    </row>
    <row r="4775" spans="16:17" ht="12.75">
      <c r="P4775" s="94"/>
      <c r="Q4775" s="94"/>
    </row>
    <row r="4776" spans="16:17" ht="12.75">
      <c r="P4776" s="94"/>
      <c r="Q4776" s="94"/>
    </row>
    <row r="4777" spans="16:17" ht="12.75">
      <c r="P4777" s="94"/>
      <c r="Q4777" s="94"/>
    </row>
    <row r="4778" spans="16:17" ht="12.75">
      <c r="P4778" s="94"/>
      <c r="Q4778" s="94"/>
    </row>
    <row r="4779" spans="16:17" ht="12.75">
      <c r="P4779" s="94"/>
      <c r="Q4779" s="94"/>
    </row>
    <row r="4780" spans="16:17" ht="12.75">
      <c r="P4780" s="94"/>
      <c r="Q4780" s="94"/>
    </row>
    <row r="4781" spans="16:17" ht="12.75">
      <c r="P4781" s="94"/>
      <c r="Q4781" s="94"/>
    </row>
    <row r="4782" spans="16:17" ht="12.75">
      <c r="P4782" s="94"/>
      <c r="Q4782" s="94"/>
    </row>
    <row r="4783" spans="16:17" ht="12.75">
      <c r="P4783" s="94"/>
      <c r="Q4783" s="94"/>
    </row>
    <row r="4784" spans="16:17" ht="12.75">
      <c r="P4784" s="94"/>
      <c r="Q4784" s="94"/>
    </row>
    <row r="4785" spans="16:17" ht="12.75">
      <c r="P4785" s="94"/>
      <c r="Q4785" s="94"/>
    </row>
    <row r="4786" spans="16:17" ht="12.75">
      <c r="P4786" s="94"/>
      <c r="Q4786" s="94"/>
    </row>
    <row r="4787" spans="16:17" ht="12.75">
      <c r="P4787" s="94"/>
      <c r="Q4787" s="94"/>
    </row>
    <row r="4788" spans="16:17" ht="12.75">
      <c r="P4788" s="94"/>
      <c r="Q4788" s="94"/>
    </row>
    <row r="4789" spans="16:17" ht="12.75">
      <c r="P4789" s="94"/>
      <c r="Q4789" s="94"/>
    </row>
    <row r="4790" spans="16:17" ht="12.75">
      <c r="P4790" s="94"/>
      <c r="Q4790" s="94"/>
    </row>
    <row r="4791" spans="16:17" ht="12.75">
      <c r="P4791" s="94"/>
      <c r="Q4791" s="94"/>
    </row>
    <row r="4792" spans="16:17" ht="12.75">
      <c r="P4792" s="94"/>
      <c r="Q4792" s="94"/>
    </row>
    <row r="4793" spans="16:17" ht="12.75">
      <c r="P4793" s="94"/>
      <c r="Q4793" s="94"/>
    </row>
    <row r="4794" spans="16:17" ht="12.75">
      <c r="P4794" s="94"/>
      <c r="Q4794" s="94"/>
    </row>
    <row r="4795" spans="16:17" ht="12.75">
      <c r="P4795" s="94"/>
      <c r="Q4795" s="94"/>
    </row>
    <row r="4796" spans="16:17" ht="12.75">
      <c r="P4796" s="94"/>
      <c r="Q4796" s="94"/>
    </row>
    <row r="4797" spans="16:17" ht="12.75">
      <c r="P4797" s="94"/>
      <c r="Q4797" s="94"/>
    </row>
    <row r="4798" spans="16:17" ht="12.75">
      <c r="P4798" s="94"/>
      <c r="Q4798" s="94"/>
    </row>
    <row r="4799" spans="16:17" ht="12.75">
      <c r="P4799" s="94"/>
      <c r="Q4799" s="94"/>
    </row>
    <row r="4800" spans="16:17" ht="12.75">
      <c r="P4800" s="94"/>
      <c r="Q4800" s="94"/>
    </row>
    <row r="4801" spans="16:17" ht="12.75">
      <c r="P4801" s="94"/>
      <c r="Q4801" s="94"/>
    </row>
    <row r="4802" spans="16:17" ht="12.75">
      <c r="P4802" s="94"/>
      <c r="Q4802" s="94"/>
    </row>
    <row r="4803" spans="16:17" ht="12.75">
      <c r="P4803" s="94"/>
      <c r="Q4803" s="94"/>
    </row>
    <row r="4804" spans="16:17" ht="12.75">
      <c r="P4804" s="94"/>
      <c r="Q4804" s="94"/>
    </row>
    <row r="4805" spans="16:17" ht="12.75">
      <c r="P4805" s="94"/>
      <c r="Q4805" s="94"/>
    </row>
    <row r="4806" spans="16:17" ht="12.75">
      <c r="P4806" s="94"/>
      <c r="Q4806" s="94"/>
    </row>
    <row r="4807" spans="16:17" ht="12.75">
      <c r="P4807" s="94"/>
      <c r="Q4807" s="94"/>
    </row>
    <row r="4808" spans="16:17" ht="12.75">
      <c r="P4808" s="94"/>
      <c r="Q4808" s="94"/>
    </row>
    <row r="4809" spans="16:17" ht="12.75">
      <c r="P4809" s="94"/>
      <c r="Q4809" s="94"/>
    </row>
    <row r="4810" spans="16:17" ht="12.75">
      <c r="P4810" s="94"/>
      <c r="Q4810" s="94"/>
    </row>
    <row r="4811" spans="16:17" ht="12.75">
      <c r="P4811" s="94"/>
      <c r="Q4811" s="94"/>
    </row>
    <row r="4812" spans="16:17" ht="12.75">
      <c r="P4812" s="94"/>
      <c r="Q4812" s="94"/>
    </row>
    <row r="4813" spans="16:17" ht="12.75">
      <c r="P4813" s="94"/>
      <c r="Q4813" s="94"/>
    </row>
    <row r="4814" spans="16:17" ht="12.75">
      <c r="P4814" s="94"/>
      <c r="Q4814" s="94"/>
    </row>
    <row r="4815" spans="16:17" ht="12.75">
      <c r="P4815" s="94"/>
      <c r="Q4815" s="94"/>
    </row>
    <row r="4816" spans="16:17" ht="12.75">
      <c r="P4816" s="94"/>
      <c r="Q4816" s="94"/>
    </row>
    <row r="4817" spans="16:17" ht="12.75">
      <c r="P4817" s="94"/>
      <c r="Q4817" s="94"/>
    </row>
    <row r="4818" spans="16:17" ht="12.75">
      <c r="P4818" s="94"/>
      <c r="Q4818" s="94"/>
    </row>
    <row r="4819" spans="16:17" ht="12.75">
      <c r="P4819" s="94"/>
      <c r="Q4819" s="94"/>
    </row>
    <row r="4820" spans="16:17" ht="12.75">
      <c r="P4820" s="94"/>
      <c r="Q4820" s="94"/>
    </row>
    <row r="4821" spans="16:17" ht="12.75">
      <c r="P4821" s="94"/>
      <c r="Q4821" s="94"/>
    </row>
    <row r="4822" spans="16:17" ht="12.75">
      <c r="P4822" s="94"/>
      <c r="Q4822" s="94"/>
    </row>
    <row r="4823" spans="16:17" ht="12.75">
      <c r="P4823" s="94"/>
      <c r="Q4823" s="94"/>
    </row>
    <row r="4824" spans="16:17" ht="12.75">
      <c r="P4824" s="94"/>
      <c r="Q4824" s="94"/>
    </row>
    <row r="4825" spans="16:17" ht="12.75">
      <c r="P4825" s="94"/>
      <c r="Q4825" s="94"/>
    </row>
    <row r="4826" spans="16:17" ht="12.75">
      <c r="P4826" s="94"/>
      <c r="Q4826" s="94"/>
    </row>
    <row r="4827" spans="16:17" ht="12.75">
      <c r="P4827" s="94"/>
      <c r="Q4827" s="94"/>
    </row>
    <row r="4828" spans="16:17" ht="12.75">
      <c r="P4828" s="94"/>
      <c r="Q4828" s="94"/>
    </row>
    <row r="4829" spans="16:17" ht="12.75">
      <c r="P4829" s="94"/>
      <c r="Q4829" s="94"/>
    </row>
    <row r="4830" spans="16:17" ht="12.75">
      <c r="P4830" s="94"/>
      <c r="Q4830" s="94"/>
    </row>
    <row r="4831" spans="16:17" ht="12.75">
      <c r="P4831" s="94"/>
      <c r="Q4831" s="94"/>
    </row>
    <row r="4832" spans="16:17" ht="12.75">
      <c r="P4832" s="94"/>
      <c r="Q4832" s="94"/>
    </row>
    <row r="4833" spans="16:17" ht="12.75">
      <c r="P4833" s="94"/>
      <c r="Q4833" s="94"/>
    </row>
    <row r="4834" spans="16:17" ht="12.75">
      <c r="P4834" s="94"/>
      <c r="Q4834" s="94"/>
    </row>
    <row r="4835" spans="16:17" ht="12.75">
      <c r="P4835" s="94"/>
      <c r="Q4835" s="94"/>
    </row>
    <row r="4836" spans="16:17" ht="12.75">
      <c r="P4836" s="94"/>
      <c r="Q4836" s="94"/>
    </row>
    <row r="4837" spans="16:17" ht="12.75">
      <c r="P4837" s="94"/>
      <c r="Q4837" s="94"/>
    </row>
    <row r="4838" spans="16:17" ht="12.75">
      <c r="P4838" s="94"/>
      <c r="Q4838" s="94"/>
    </row>
    <row r="4839" spans="16:17" ht="12.75">
      <c r="P4839" s="94"/>
      <c r="Q4839" s="94"/>
    </row>
    <row r="4840" spans="16:17" ht="12.75">
      <c r="P4840" s="94"/>
      <c r="Q4840" s="94"/>
    </row>
    <row r="4841" spans="16:17" ht="12.75">
      <c r="P4841" s="94"/>
      <c r="Q4841" s="94"/>
    </row>
    <row r="4842" spans="16:17" ht="12.75">
      <c r="P4842" s="94"/>
      <c r="Q4842" s="94"/>
    </row>
    <row r="4843" spans="16:17" ht="12.75">
      <c r="P4843" s="94"/>
      <c r="Q4843" s="94"/>
    </row>
    <row r="4844" spans="16:17" ht="12.75">
      <c r="P4844" s="94"/>
      <c r="Q4844" s="94"/>
    </row>
    <row r="4845" spans="16:17" ht="12.75">
      <c r="P4845" s="94"/>
      <c r="Q4845" s="94"/>
    </row>
    <row r="4846" spans="16:17" ht="12.75">
      <c r="P4846" s="94"/>
      <c r="Q4846" s="94"/>
    </row>
    <row r="4847" spans="16:17" ht="12.75">
      <c r="P4847" s="94"/>
      <c r="Q4847" s="94"/>
    </row>
    <row r="4848" spans="16:17" ht="12.75">
      <c r="P4848" s="94"/>
      <c r="Q4848" s="94"/>
    </row>
    <row r="4849" spans="16:17" ht="12.75">
      <c r="P4849" s="94"/>
      <c r="Q4849" s="94"/>
    </row>
    <row r="4850" spans="16:17" ht="12.75">
      <c r="P4850" s="94"/>
      <c r="Q4850" s="94"/>
    </row>
    <row r="4851" spans="16:17" ht="12.75">
      <c r="P4851" s="94"/>
      <c r="Q4851" s="94"/>
    </row>
    <row r="4852" spans="16:17" ht="12.75">
      <c r="P4852" s="94"/>
      <c r="Q4852" s="94"/>
    </row>
    <row r="4853" spans="16:17" ht="12.75">
      <c r="P4853" s="94"/>
      <c r="Q4853" s="94"/>
    </row>
    <row r="4854" spans="16:17" ht="12.75">
      <c r="P4854" s="94"/>
      <c r="Q4854" s="94"/>
    </row>
    <row r="4855" spans="16:17" ht="12.75">
      <c r="P4855" s="94"/>
      <c r="Q4855" s="94"/>
    </row>
    <row r="4856" spans="16:17" ht="12.75">
      <c r="P4856" s="94"/>
      <c r="Q4856" s="94"/>
    </row>
    <row r="4857" spans="16:17" ht="12.75">
      <c r="P4857" s="94"/>
      <c r="Q4857" s="94"/>
    </row>
    <row r="4858" spans="16:17" ht="12.75">
      <c r="P4858" s="94"/>
      <c r="Q4858" s="94"/>
    </row>
    <row r="4859" spans="16:17" ht="12.75">
      <c r="P4859" s="94"/>
      <c r="Q4859" s="94"/>
    </row>
    <row r="4860" spans="16:17" ht="12.75">
      <c r="P4860" s="94"/>
      <c r="Q4860" s="94"/>
    </row>
    <row r="4861" spans="16:17" ht="12.75">
      <c r="P4861" s="94"/>
      <c r="Q4861" s="94"/>
    </row>
    <row r="4862" spans="16:17" ht="12.75">
      <c r="P4862" s="94"/>
      <c r="Q4862" s="94"/>
    </row>
    <row r="4863" spans="16:17" ht="12.75">
      <c r="P4863" s="94"/>
      <c r="Q4863" s="94"/>
    </row>
    <row r="4864" spans="16:17" ht="12.75">
      <c r="P4864" s="94"/>
      <c r="Q4864" s="94"/>
    </row>
    <row r="4865" spans="16:17" ht="12.75">
      <c r="P4865" s="94"/>
      <c r="Q4865" s="94"/>
    </row>
    <row r="4866" spans="16:17" ht="12.75">
      <c r="P4866" s="94"/>
      <c r="Q4866" s="94"/>
    </row>
    <row r="4867" spans="16:17" ht="12.75">
      <c r="P4867" s="94"/>
      <c r="Q4867" s="94"/>
    </row>
    <row r="4868" spans="16:17" ht="12.75">
      <c r="P4868" s="94"/>
      <c r="Q4868" s="94"/>
    </row>
    <row r="4869" spans="16:17" ht="12.75">
      <c r="P4869" s="94"/>
      <c r="Q4869" s="94"/>
    </row>
    <row r="4870" spans="16:17" ht="12.75">
      <c r="P4870" s="94"/>
      <c r="Q4870" s="94"/>
    </row>
    <row r="4871" spans="16:17" ht="12.75">
      <c r="P4871" s="94"/>
      <c r="Q4871" s="94"/>
    </row>
    <row r="4872" spans="16:17" ht="12.75">
      <c r="P4872" s="94"/>
      <c r="Q4872" s="94"/>
    </row>
    <row r="4873" spans="16:17" ht="12.75">
      <c r="P4873" s="94"/>
      <c r="Q4873" s="94"/>
    </row>
    <row r="4874" spans="16:17" ht="12.75">
      <c r="P4874" s="94"/>
      <c r="Q4874" s="94"/>
    </row>
    <row r="4875" spans="16:17" ht="12.75">
      <c r="P4875" s="94"/>
      <c r="Q4875" s="94"/>
    </row>
    <row r="4876" spans="16:17" ht="12.75">
      <c r="P4876" s="94"/>
      <c r="Q4876" s="94"/>
    </row>
    <row r="4877" spans="16:17" ht="12.75">
      <c r="P4877" s="94"/>
      <c r="Q4877" s="94"/>
    </row>
    <row r="4878" spans="16:17" ht="12.75">
      <c r="P4878" s="94"/>
      <c r="Q4878" s="94"/>
    </row>
    <row r="4879" spans="16:17" ht="12.75">
      <c r="P4879" s="94"/>
      <c r="Q4879" s="94"/>
    </row>
    <row r="4880" spans="16:17" ht="12.75">
      <c r="P4880" s="94"/>
      <c r="Q4880" s="94"/>
    </row>
    <row r="4881" spans="16:17" ht="12.75">
      <c r="P4881" s="94"/>
      <c r="Q4881" s="94"/>
    </row>
    <row r="4882" spans="16:17" ht="12.75">
      <c r="P4882" s="94"/>
      <c r="Q4882" s="94"/>
    </row>
    <row r="4883" spans="16:17" ht="12.75">
      <c r="P4883" s="94"/>
      <c r="Q4883" s="94"/>
    </row>
    <row r="4884" spans="16:17" ht="12.75">
      <c r="P4884" s="94"/>
      <c r="Q4884" s="94"/>
    </row>
    <row r="4885" spans="16:17" ht="12.75">
      <c r="P4885" s="94"/>
      <c r="Q4885" s="94"/>
    </row>
    <row r="4886" spans="16:17" ht="12.75">
      <c r="P4886" s="94"/>
      <c r="Q4886" s="94"/>
    </row>
    <row r="4887" spans="16:17" ht="12.75">
      <c r="P4887" s="94"/>
      <c r="Q4887" s="94"/>
    </row>
    <row r="4888" spans="16:17" ht="12.75">
      <c r="P4888" s="94"/>
      <c r="Q4888" s="94"/>
    </row>
    <row r="4889" spans="16:17" ht="12.75">
      <c r="P4889" s="94"/>
      <c r="Q4889" s="94"/>
    </row>
    <row r="4890" spans="16:17" ht="12.75">
      <c r="P4890" s="94"/>
      <c r="Q4890" s="94"/>
    </row>
    <row r="4891" spans="16:17" ht="12.75">
      <c r="P4891" s="94"/>
      <c r="Q4891" s="94"/>
    </row>
    <row r="4892" spans="16:17" ht="12.75">
      <c r="P4892" s="94"/>
      <c r="Q4892" s="94"/>
    </row>
    <row r="4893" spans="16:17" ht="12.75">
      <c r="P4893" s="94"/>
      <c r="Q4893" s="94"/>
    </row>
    <row r="4894" spans="16:17" ht="12.75">
      <c r="P4894" s="94"/>
      <c r="Q4894" s="94"/>
    </row>
    <row r="4895" spans="16:17" ht="12.75">
      <c r="P4895" s="94"/>
      <c r="Q4895" s="94"/>
    </row>
    <row r="4896" spans="16:17" ht="12.75">
      <c r="P4896" s="94"/>
      <c r="Q4896" s="94"/>
    </row>
    <row r="4897" spans="16:17" ht="12.75">
      <c r="P4897" s="94"/>
      <c r="Q4897" s="94"/>
    </row>
    <row r="4898" spans="16:17" ht="12.75">
      <c r="P4898" s="94"/>
      <c r="Q4898" s="94"/>
    </row>
    <row r="4899" spans="16:17" ht="12.75">
      <c r="P4899" s="94"/>
      <c r="Q4899" s="94"/>
    </row>
    <row r="4900" spans="16:17" ht="12.75">
      <c r="P4900" s="94"/>
      <c r="Q4900" s="94"/>
    </row>
    <row r="4901" spans="16:17" ht="12.75">
      <c r="P4901" s="94"/>
      <c r="Q4901" s="94"/>
    </row>
    <row r="4902" spans="16:17" ht="12.75">
      <c r="P4902" s="94"/>
      <c r="Q4902" s="94"/>
    </row>
    <row r="4903" spans="16:17" ht="12.75">
      <c r="P4903" s="94"/>
      <c r="Q4903" s="94"/>
    </row>
    <row r="4904" spans="16:17" ht="12.75">
      <c r="P4904" s="94"/>
      <c r="Q4904" s="94"/>
    </row>
    <row r="4905" spans="16:17" ht="12.75">
      <c r="P4905" s="94"/>
      <c r="Q4905" s="94"/>
    </row>
    <row r="4906" spans="16:17" ht="12.75">
      <c r="P4906" s="94"/>
      <c r="Q4906" s="94"/>
    </row>
    <row r="4907" spans="16:17" ht="12.75">
      <c r="P4907" s="94"/>
      <c r="Q4907" s="94"/>
    </row>
    <row r="4908" spans="16:17" ht="12.75">
      <c r="P4908" s="94"/>
      <c r="Q4908" s="94"/>
    </row>
    <row r="4909" spans="16:17" ht="12.75">
      <c r="P4909" s="94"/>
      <c r="Q4909" s="94"/>
    </row>
    <row r="4910" spans="16:17" ht="12.75">
      <c r="P4910" s="94"/>
      <c r="Q4910" s="94"/>
    </row>
    <row r="4911" spans="16:17" ht="12.75">
      <c r="P4911" s="94"/>
      <c r="Q4911" s="94"/>
    </row>
    <row r="4912" spans="16:17" ht="12.75">
      <c r="P4912" s="94"/>
      <c r="Q4912" s="94"/>
    </row>
    <row r="4913" spans="16:17" ht="12.75">
      <c r="P4913" s="94"/>
      <c r="Q4913" s="94"/>
    </row>
    <row r="4914" spans="16:17" ht="12.75">
      <c r="P4914" s="94"/>
      <c r="Q4914" s="94"/>
    </row>
    <row r="4915" spans="16:17" ht="12.75">
      <c r="P4915" s="94"/>
      <c r="Q4915" s="94"/>
    </row>
    <row r="4916" spans="16:17" ht="12.75">
      <c r="P4916" s="94"/>
      <c r="Q4916" s="94"/>
    </row>
    <row r="4917" spans="16:17" ht="12.75">
      <c r="P4917" s="94"/>
      <c r="Q4917" s="94"/>
    </row>
    <row r="4918" spans="16:17" ht="12.75">
      <c r="P4918" s="94"/>
      <c r="Q4918" s="94"/>
    </row>
    <row r="4919" spans="16:17" ht="12.75">
      <c r="P4919" s="94"/>
      <c r="Q4919" s="94"/>
    </row>
    <row r="4920" spans="16:17" ht="12.75">
      <c r="P4920" s="94"/>
      <c r="Q4920" s="94"/>
    </row>
    <row r="4921" spans="16:17" ht="12.75">
      <c r="P4921" s="94"/>
      <c r="Q4921" s="94"/>
    </row>
    <row r="4922" spans="16:17" ht="12.75">
      <c r="P4922" s="94"/>
      <c r="Q4922" s="94"/>
    </row>
    <row r="4923" spans="16:17" ht="12.75">
      <c r="P4923" s="94"/>
      <c r="Q4923" s="94"/>
    </row>
    <row r="4924" spans="16:17" ht="12.75">
      <c r="P4924" s="94"/>
      <c r="Q4924" s="94"/>
    </row>
    <row r="4925" spans="16:17" ht="12.75">
      <c r="P4925" s="94"/>
      <c r="Q4925" s="94"/>
    </row>
    <row r="4926" spans="16:17" ht="12.75">
      <c r="P4926" s="94"/>
      <c r="Q4926" s="94"/>
    </row>
    <row r="4927" spans="16:17" ht="12.75">
      <c r="P4927" s="94"/>
      <c r="Q4927" s="94"/>
    </row>
    <row r="4928" spans="16:17" ht="12.75">
      <c r="P4928" s="94"/>
      <c r="Q4928" s="94"/>
    </row>
    <row r="4929" spans="16:17" ht="12.75">
      <c r="P4929" s="94"/>
      <c r="Q4929" s="94"/>
    </row>
    <row r="4930" spans="16:17" ht="12.75">
      <c r="P4930" s="94"/>
      <c r="Q4930" s="94"/>
    </row>
    <row r="4931" spans="16:17" ht="12.75">
      <c r="P4931" s="94"/>
      <c r="Q4931" s="94"/>
    </row>
    <row r="4932" spans="16:17" ht="12.75">
      <c r="P4932" s="94"/>
      <c r="Q4932" s="94"/>
    </row>
    <row r="4933" spans="16:17" ht="12.75">
      <c r="P4933" s="94"/>
      <c r="Q4933" s="94"/>
    </row>
    <row r="4934" spans="16:17" ht="12.75">
      <c r="P4934" s="94"/>
      <c r="Q4934" s="94"/>
    </row>
    <row r="4935" spans="16:17" ht="12.75">
      <c r="P4935" s="94"/>
      <c r="Q4935" s="94"/>
    </row>
    <row r="4936" spans="16:17" ht="12.75">
      <c r="P4936" s="94"/>
      <c r="Q4936" s="94"/>
    </row>
    <row r="4937" spans="16:17" ht="12.75">
      <c r="P4937" s="94"/>
      <c r="Q4937" s="94"/>
    </row>
    <row r="4938" spans="16:17" ht="12.75">
      <c r="P4938" s="94"/>
      <c r="Q4938" s="94"/>
    </row>
    <row r="4939" spans="16:17" ht="12.75">
      <c r="P4939" s="94"/>
      <c r="Q4939" s="94"/>
    </row>
    <row r="4940" spans="16:17" ht="12.75">
      <c r="P4940" s="94"/>
      <c r="Q4940" s="94"/>
    </row>
    <row r="4941" spans="16:17" ht="12.75">
      <c r="P4941" s="94"/>
      <c r="Q4941" s="94"/>
    </row>
    <row r="4942" spans="16:17" ht="12.75">
      <c r="P4942" s="94"/>
      <c r="Q4942" s="94"/>
    </row>
    <row r="4943" spans="16:17" ht="12.75">
      <c r="P4943" s="94"/>
      <c r="Q4943" s="94"/>
    </row>
    <row r="4944" spans="16:17" ht="12.75">
      <c r="P4944" s="94"/>
      <c r="Q4944" s="94"/>
    </row>
    <row r="4945" spans="16:17" ht="12.75">
      <c r="P4945" s="94"/>
      <c r="Q4945" s="94"/>
    </row>
    <row r="4946" spans="16:17" ht="12.75">
      <c r="P4946" s="94"/>
      <c r="Q4946" s="94"/>
    </row>
    <row r="4947" spans="16:17" ht="12.75">
      <c r="P4947" s="94"/>
      <c r="Q4947" s="94"/>
    </row>
    <row r="4948" spans="16:17" ht="12.75">
      <c r="P4948" s="94"/>
      <c r="Q4948" s="94"/>
    </row>
    <row r="4949" spans="16:17" ht="12.75">
      <c r="P4949" s="94"/>
      <c r="Q4949" s="94"/>
    </row>
    <row r="4950" spans="16:17" ht="12.75">
      <c r="P4950" s="94"/>
      <c r="Q4950" s="94"/>
    </row>
    <row r="4951" spans="16:17" ht="12.75">
      <c r="P4951" s="94"/>
      <c r="Q4951" s="94"/>
    </row>
    <row r="4952" spans="16:17" ht="12.75">
      <c r="P4952" s="94"/>
      <c r="Q4952" s="94"/>
    </row>
    <row r="4953" spans="16:17" ht="12.75">
      <c r="P4953" s="94"/>
      <c r="Q4953" s="94"/>
    </row>
    <row r="4954" spans="16:17" ht="12.75">
      <c r="P4954" s="94"/>
      <c r="Q4954" s="94"/>
    </row>
    <row r="4955" spans="16:17" ht="12.75">
      <c r="P4955" s="94"/>
      <c r="Q4955" s="94"/>
    </row>
    <row r="4956" spans="16:17" ht="12.75">
      <c r="P4956" s="94"/>
      <c r="Q4956" s="94"/>
    </row>
    <row r="4957" spans="16:17" ht="12.75">
      <c r="P4957" s="94"/>
      <c r="Q4957" s="94"/>
    </row>
    <row r="4958" spans="16:17" ht="12.75">
      <c r="P4958" s="94"/>
      <c r="Q4958" s="94"/>
    </row>
    <row r="4959" spans="16:17" ht="12.75">
      <c r="P4959" s="94"/>
      <c r="Q4959" s="94"/>
    </row>
    <row r="4960" spans="16:17" ht="12.75">
      <c r="P4960" s="94"/>
      <c r="Q4960" s="94"/>
    </row>
    <row r="4961" spans="16:17" ht="12.75">
      <c r="P4961" s="94"/>
      <c r="Q4961" s="94"/>
    </row>
    <row r="4962" spans="16:17" ht="12.75">
      <c r="P4962" s="94"/>
      <c r="Q4962" s="94"/>
    </row>
    <row r="4963" spans="16:17" ht="12.75">
      <c r="P4963" s="94"/>
      <c r="Q4963" s="94"/>
    </row>
    <row r="4964" spans="16:17" ht="12.75">
      <c r="P4964" s="94"/>
      <c r="Q4964" s="94"/>
    </row>
    <row r="4965" spans="16:17" ht="12.75">
      <c r="P4965" s="94"/>
      <c r="Q4965" s="94"/>
    </row>
    <row r="4966" spans="16:17" ht="12.75">
      <c r="P4966" s="94"/>
      <c r="Q4966" s="94"/>
    </row>
    <row r="4967" spans="16:17" ht="12.75">
      <c r="P4967" s="94"/>
      <c r="Q4967" s="94"/>
    </row>
    <row r="4968" spans="16:17" ht="12.75">
      <c r="P4968" s="94"/>
      <c r="Q4968" s="94"/>
    </row>
    <row r="4969" spans="16:17" ht="12.75">
      <c r="P4969" s="94"/>
      <c r="Q4969" s="94"/>
    </row>
    <row r="4970" spans="16:17" ht="12.75">
      <c r="P4970" s="94"/>
      <c r="Q4970" s="94"/>
    </row>
    <row r="4971" spans="16:17" ht="12.75">
      <c r="P4971" s="94"/>
      <c r="Q4971" s="94"/>
    </row>
    <row r="4972" spans="16:17" ht="12.75">
      <c r="P4972" s="94"/>
      <c r="Q4972" s="94"/>
    </row>
    <row r="4973" spans="16:17" ht="12.75">
      <c r="P4973" s="94"/>
      <c r="Q4973" s="94"/>
    </row>
    <row r="4974" spans="16:17" ht="12.75">
      <c r="P4974" s="94"/>
      <c r="Q4974" s="94"/>
    </row>
    <row r="4975" spans="16:17" ht="12.75">
      <c r="P4975" s="94"/>
      <c r="Q4975" s="94"/>
    </row>
    <row r="4976" spans="16:17" ht="12.75">
      <c r="P4976" s="94"/>
      <c r="Q4976" s="94"/>
    </row>
    <row r="4977" spans="16:17" ht="12.75">
      <c r="P4977" s="94"/>
      <c r="Q4977" s="94"/>
    </row>
    <row r="4978" spans="16:17" ht="12.75">
      <c r="P4978" s="94"/>
      <c r="Q4978" s="94"/>
    </row>
    <row r="4979" spans="16:17" ht="12.75">
      <c r="P4979" s="94"/>
      <c r="Q4979" s="94"/>
    </row>
    <row r="4980" spans="16:17" ht="12.75">
      <c r="P4980" s="94"/>
      <c r="Q4980" s="94"/>
    </row>
    <row r="4981" spans="16:17" ht="12.75">
      <c r="P4981" s="94"/>
      <c r="Q4981" s="94"/>
    </row>
    <row r="4982" spans="16:17" ht="12.75">
      <c r="P4982" s="94"/>
      <c r="Q4982" s="94"/>
    </row>
    <row r="4983" spans="16:17" ht="12.75">
      <c r="P4983" s="94"/>
      <c r="Q4983" s="94"/>
    </row>
    <row r="4984" spans="16:17" ht="12.75">
      <c r="P4984" s="94"/>
      <c r="Q4984" s="94"/>
    </row>
    <row r="4985" spans="16:17" ht="12.75">
      <c r="P4985" s="94"/>
      <c r="Q4985" s="94"/>
    </row>
    <row r="4986" spans="16:17" ht="12.75">
      <c r="P4986" s="94"/>
      <c r="Q4986" s="94"/>
    </row>
    <row r="4987" spans="16:17" ht="12.75">
      <c r="P4987" s="94"/>
      <c r="Q4987" s="94"/>
    </row>
    <row r="4988" spans="16:17" ht="12.75">
      <c r="P4988" s="94"/>
      <c r="Q4988" s="94"/>
    </row>
    <row r="4989" spans="16:17" ht="12.75">
      <c r="P4989" s="94"/>
      <c r="Q4989" s="94"/>
    </row>
    <row r="4990" spans="16:17" ht="12.75">
      <c r="P4990" s="94"/>
      <c r="Q4990" s="94"/>
    </row>
    <row r="4991" spans="16:17" ht="12.75">
      <c r="P4991" s="94"/>
      <c r="Q4991" s="94"/>
    </row>
    <row r="4992" spans="16:17" ht="12.75">
      <c r="P4992" s="94"/>
      <c r="Q4992" s="94"/>
    </row>
    <row r="4993" spans="16:17" ht="12.75">
      <c r="P4993" s="94"/>
      <c r="Q4993" s="94"/>
    </row>
    <row r="4994" spans="16:17" ht="12.75">
      <c r="P4994" s="94"/>
      <c r="Q4994" s="94"/>
    </row>
    <row r="4995" spans="16:17" ht="12.75">
      <c r="P4995" s="94"/>
      <c r="Q4995" s="94"/>
    </row>
    <row r="4996" spans="16:17" ht="12.75">
      <c r="P4996" s="94"/>
      <c r="Q4996" s="94"/>
    </row>
    <row r="4997" spans="16:17" ht="12.75">
      <c r="P4997" s="94"/>
      <c r="Q4997" s="94"/>
    </row>
    <row r="4998" spans="16:17" ht="12.75">
      <c r="P4998" s="94"/>
      <c r="Q4998" s="94"/>
    </row>
    <row r="4999" spans="16:17" ht="12.75">
      <c r="P4999" s="94"/>
      <c r="Q4999" s="94"/>
    </row>
    <row r="5000" spans="16:17" ht="12.75">
      <c r="P5000" s="94"/>
      <c r="Q5000" s="94"/>
    </row>
    <row r="5001" spans="16:17" ht="12.75">
      <c r="P5001" s="94"/>
      <c r="Q5001" s="94"/>
    </row>
    <row r="5002" spans="16:17" ht="12.75">
      <c r="P5002" s="94"/>
      <c r="Q5002" s="94"/>
    </row>
    <row r="5003" spans="16:17" ht="12.75">
      <c r="P5003" s="94"/>
      <c r="Q5003" s="94"/>
    </row>
    <row r="5004" spans="16:17" ht="12.75">
      <c r="P5004" s="94"/>
      <c r="Q5004" s="94"/>
    </row>
    <row r="5005" spans="16:17" ht="12.75">
      <c r="P5005" s="94"/>
      <c r="Q5005" s="94"/>
    </row>
    <row r="5006" spans="16:17" ht="12.75">
      <c r="P5006" s="94"/>
      <c r="Q5006" s="94"/>
    </row>
    <row r="5007" spans="16:17" ht="12.75">
      <c r="P5007" s="94"/>
      <c r="Q5007" s="94"/>
    </row>
    <row r="5008" spans="16:17" ht="12.75">
      <c r="P5008" s="94"/>
      <c r="Q5008" s="94"/>
    </row>
    <row r="5009" spans="16:17" ht="12.75">
      <c r="P5009" s="94"/>
      <c r="Q5009" s="94"/>
    </row>
    <row r="5010" spans="16:17" ht="12.75">
      <c r="P5010" s="94"/>
      <c r="Q5010" s="94"/>
    </row>
    <row r="5011" spans="16:17" ht="12.75">
      <c r="P5011" s="94"/>
      <c r="Q5011" s="94"/>
    </row>
    <row r="5012" spans="16:17" ht="12.75">
      <c r="P5012" s="94"/>
      <c r="Q5012" s="94"/>
    </row>
    <row r="5013" spans="16:17" ht="12.75">
      <c r="P5013" s="94"/>
      <c r="Q5013" s="94"/>
    </row>
    <row r="5014" spans="16:17" ht="12.75">
      <c r="P5014" s="94"/>
      <c r="Q5014" s="94"/>
    </row>
    <row r="5015" spans="16:17" ht="12.75">
      <c r="P5015" s="94"/>
      <c r="Q5015" s="94"/>
    </row>
    <row r="5016" spans="16:17" ht="12.75">
      <c r="P5016" s="94"/>
      <c r="Q5016" s="94"/>
    </row>
    <row r="5017" spans="16:17" ht="12.75">
      <c r="P5017" s="94"/>
      <c r="Q5017" s="94"/>
    </row>
    <row r="5018" spans="16:17" ht="12.75">
      <c r="P5018" s="94"/>
      <c r="Q5018" s="94"/>
    </row>
    <row r="5019" spans="16:17" ht="12.75">
      <c r="P5019" s="94"/>
      <c r="Q5019" s="94"/>
    </row>
    <row r="5020" spans="16:17" ht="12.75">
      <c r="P5020" s="94"/>
      <c r="Q5020" s="94"/>
    </row>
    <row r="5021" spans="16:17" ht="12.75">
      <c r="P5021" s="94"/>
      <c r="Q5021" s="94"/>
    </row>
    <row r="5022" spans="16:17" ht="12.75">
      <c r="P5022" s="94"/>
      <c r="Q5022" s="94"/>
    </row>
    <row r="5023" spans="16:17" ht="12.75">
      <c r="P5023" s="94"/>
      <c r="Q5023" s="94"/>
    </row>
    <row r="5024" spans="16:17" ht="12.75">
      <c r="P5024" s="94"/>
      <c r="Q5024" s="94"/>
    </row>
    <row r="5025" spans="16:17" ht="12.75">
      <c r="P5025" s="94"/>
      <c r="Q5025" s="94"/>
    </row>
    <row r="5026" spans="16:17" ht="12.75">
      <c r="P5026" s="94"/>
      <c r="Q5026" s="94"/>
    </row>
    <row r="5027" spans="16:17" ht="12.75">
      <c r="P5027" s="94"/>
      <c r="Q5027" s="94"/>
    </row>
    <row r="5028" spans="16:17" ht="12.75">
      <c r="P5028" s="94"/>
      <c r="Q5028" s="94"/>
    </row>
    <row r="5029" spans="16:17" ht="12.75">
      <c r="P5029" s="94"/>
      <c r="Q5029" s="94"/>
    </row>
    <row r="5030" spans="16:17" ht="12.75">
      <c r="P5030" s="94"/>
      <c r="Q5030" s="94"/>
    </row>
    <row r="5031" spans="16:17" ht="12.75">
      <c r="P5031" s="94"/>
      <c r="Q5031" s="94"/>
    </row>
    <row r="5032" spans="16:17" ht="12.75">
      <c r="P5032" s="94"/>
      <c r="Q5032" s="94"/>
    </row>
    <row r="5033" spans="16:17" ht="12.75">
      <c r="P5033" s="94"/>
      <c r="Q5033" s="94"/>
    </row>
    <row r="5034" spans="16:17" ht="12.75">
      <c r="P5034" s="94"/>
      <c r="Q5034" s="94"/>
    </row>
    <row r="5035" spans="16:17" ht="12.75">
      <c r="P5035" s="94"/>
      <c r="Q5035" s="94"/>
    </row>
    <row r="5036" spans="16:17" ht="12.75">
      <c r="P5036" s="94"/>
      <c r="Q5036" s="94"/>
    </row>
    <row r="5037" spans="16:17" ht="12.75">
      <c r="P5037" s="94"/>
      <c r="Q5037" s="94"/>
    </row>
    <row r="5038" spans="16:17" ht="12.75">
      <c r="P5038" s="94"/>
      <c r="Q5038" s="94"/>
    </row>
    <row r="5039" spans="16:17" ht="12.75">
      <c r="P5039" s="94"/>
      <c r="Q5039" s="94"/>
    </row>
    <row r="5040" spans="16:17" ht="12.75">
      <c r="P5040" s="94"/>
      <c r="Q5040" s="94"/>
    </row>
    <row r="5041" spans="16:17" ht="12.75">
      <c r="P5041" s="94"/>
      <c r="Q5041" s="94"/>
    </row>
    <row r="5042" spans="16:17" ht="12.75">
      <c r="P5042" s="94"/>
      <c r="Q5042" s="94"/>
    </row>
    <row r="5043" spans="16:17" ht="12.75">
      <c r="P5043" s="94"/>
      <c r="Q5043" s="94"/>
    </row>
    <row r="5044" spans="16:17" ht="12.75">
      <c r="P5044" s="94"/>
      <c r="Q5044" s="94"/>
    </row>
    <row r="5045" spans="16:17" ht="12.75">
      <c r="P5045" s="94"/>
      <c r="Q5045" s="94"/>
    </row>
    <row r="5046" spans="16:17" ht="12.75">
      <c r="P5046" s="94"/>
      <c r="Q5046" s="94"/>
    </row>
    <row r="5047" spans="16:17" ht="12.75">
      <c r="P5047" s="94"/>
      <c r="Q5047" s="94"/>
    </row>
    <row r="5048" spans="16:17" ht="12.75">
      <c r="P5048" s="94"/>
      <c r="Q5048" s="94"/>
    </row>
    <row r="5049" spans="16:17" ht="12.75">
      <c r="P5049" s="94"/>
      <c r="Q5049" s="94"/>
    </row>
    <row r="5050" spans="16:17" ht="12.75">
      <c r="P5050" s="94"/>
      <c r="Q5050" s="94"/>
    </row>
    <row r="5051" spans="16:17" ht="12.75">
      <c r="P5051" s="94"/>
      <c r="Q5051" s="94"/>
    </row>
    <row r="5052" spans="16:17" ht="12.75">
      <c r="P5052" s="94"/>
      <c r="Q5052" s="94"/>
    </row>
    <row r="5053" spans="16:17" ht="12.75">
      <c r="P5053" s="94"/>
      <c r="Q5053" s="94"/>
    </row>
    <row r="5054" spans="16:17" ht="12.75">
      <c r="P5054" s="94"/>
      <c r="Q5054" s="94"/>
    </row>
    <row r="5055" spans="16:17" ht="12.75">
      <c r="P5055" s="94"/>
      <c r="Q5055" s="94"/>
    </row>
    <row r="5056" spans="16:17" ht="12.75">
      <c r="P5056" s="94"/>
      <c r="Q5056" s="94"/>
    </row>
    <row r="5057" spans="16:17" ht="12.75">
      <c r="P5057" s="94"/>
      <c r="Q5057" s="94"/>
    </row>
    <row r="5058" spans="16:17" ht="12.75">
      <c r="P5058" s="94"/>
      <c r="Q5058" s="94"/>
    </row>
    <row r="5059" spans="16:17" ht="12.75">
      <c r="P5059" s="94"/>
      <c r="Q5059" s="94"/>
    </row>
    <row r="5060" spans="16:17" ht="12.75">
      <c r="P5060" s="94"/>
      <c r="Q5060" s="94"/>
    </row>
    <row r="5061" spans="16:17" ht="12.75">
      <c r="P5061" s="94"/>
      <c r="Q5061" s="94"/>
    </row>
    <row r="5062" spans="16:17" ht="12.75">
      <c r="P5062" s="94"/>
      <c r="Q5062" s="94"/>
    </row>
    <row r="5063" spans="16:17" ht="12.75">
      <c r="P5063" s="94"/>
      <c r="Q5063" s="94"/>
    </row>
    <row r="5064" spans="16:17" ht="12.75">
      <c r="P5064" s="94"/>
      <c r="Q5064" s="94"/>
    </row>
    <row r="5065" spans="16:17" ht="12.75">
      <c r="P5065" s="94"/>
      <c r="Q5065" s="94"/>
    </row>
    <row r="5066" spans="16:17" ht="12.75">
      <c r="P5066" s="94"/>
      <c r="Q5066" s="94"/>
    </row>
    <row r="5067" spans="16:17" ht="12.75">
      <c r="P5067" s="94"/>
      <c r="Q5067" s="94"/>
    </row>
    <row r="5068" spans="16:17" ht="12.75">
      <c r="P5068" s="94"/>
      <c r="Q5068" s="94"/>
    </row>
    <row r="5069" spans="16:17" ht="12.75">
      <c r="P5069" s="94"/>
      <c r="Q5069" s="94"/>
    </row>
    <row r="5070" spans="16:17" ht="12.75">
      <c r="P5070" s="94"/>
      <c r="Q5070" s="94"/>
    </row>
    <row r="5071" spans="16:17" ht="12.75">
      <c r="P5071" s="94"/>
      <c r="Q5071" s="94"/>
    </row>
    <row r="5072" spans="16:17" ht="12.75">
      <c r="P5072" s="94"/>
      <c r="Q5072" s="94"/>
    </row>
    <row r="5073" spans="16:17" ht="12.75">
      <c r="P5073" s="94"/>
      <c r="Q5073" s="94"/>
    </row>
    <row r="5074" spans="16:17" ht="12.75">
      <c r="P5074" s="94"/>
      <c r="Q5074" s="94"/>
    </row>
    <row r="5075" spans="16:17" ht="12.75">
      <c r="P5075" s="94"/>
      <c r="Q5075" s="94"/>
    </row>
    <row r="5076" spans="16:17" ht="12.75">
      <c r="P5076" s="94"/>
      <c r="Q5076" s="94"/>
    </row>
    <row r="5077" spans="16:17" ht="12.75">
      <c r="P5077" s="94"/>
      <c r="Q5077" s="94"/>
    </row>
    <row r="5078" spans="16:17" ht="12.75">
      <c r="P5078" s="94"/>
      <c r="Q5078" s="94"/>
    </row>
    <row r="5079" spans="16:17" ht="12.75">
      <c r="P5079" s="94"/>
      <c r="Q5079" s="94"/>
    </row>
    <row r="5080" spans="16:17" ht="12.75">
      <c r="P5080" s="94"/>
      <c r="Q5080" s="94"/>
    </row>
    <row r="5081" spans="16:17" ht="12.75">
      <c r="P5081" s="94"/>
      <c r="Q5081" s="94"/>
    </row>
    <row r="5082" spans="16:17" ht="12.75">
      <c r="P5082" s="94"/>
      <c r="Q5082" s="94"/>
    </row>
    <row r="5083" spans="16:17" ht="12.75">
      <c r="P5083" s="94"/>
      <c r="Q5083" s="94"/>
    </row>
    <row r="5084" spans="16:17" ht="12.75">
      <c r="P5084" s="94"/>
      <c r="Q5084" s="94"/>
    </row>
    <row r="5085" spans="16:17" ht="12.75">
      <c r="P5085" s="94"/>
      <c r="Q5085" s="94"/>
    </row>
    <row r="5086" spans="16:17" ht="12.75">
      <c r="P5086" s="94"/>
      <c r="Q5086" s="94"/>
    </row>
    <row r="5087" spans="16:17" ht="12.75">
      <c r="P5087" s="94"/>
      <c r="Q5087" s="94"/>
    </row>
    <row r="5088" spans="16:17" ht="12.75">
      <c r="P5088" s="94"/>
      <c r="Q5088" s="94"/>
    </row>
    <row r="5089" spans="16:17" ht="12.75">
      <c r="P5089" s="94"/>
      <c r="Q5089" s="94"/>
    </row>
    <row r="5090" spans="16:17" ht="12.75">
      <c r="P5090" s="94"/>
      <c r="Q5090" s="94"/>
    </row>
    <row r="5091" spans="16:17" ht="12.75">
      <c r="P5091" s="94"/>
      <c r="Q5091" s="94"/>
    </row>
    <row r="5092" spans="16:17" ht="12.75">
      <c r="P5092" s="94"/>
      <c r="Q5092" s="94"/>
    </row>
    <row r="5093" spans="16:17" ht="12.75">
      <c r="P5093" s="94"/>
      <c r="Q5093" s="94"/>
    </row>
    <row r="5094" spans="16:17" ht="12.75">
      <c r="P5094" s="94"/>
      <c r="Q5094" s="94"/>
    </row>
    <row r="5095" spans="16:17" ht="12.75">
      <c r="P5095" s="94"/>
      <c r="Q5095" s="94"/>
    </row>
    <row r="5096" spans="16:17" ht="12.75">
      <c r="P5096" s="94"/>
      <c r="Q5096" s="94"/>
    </row>
    <row r="5097" spans="16:17" ht="12.75">
      <c r="P5097" s="94"/>
      <c r="Q5097" s="94"/>
    </row>
    <row r="5098" spans="16:17" ht="12.75">
      <c r="P5098" s="94"/>
      <c r="Q5098" s="94"/>
    </row>
    <row r="5099" spans="16:17" ht="12.75">
      <c r="P5099" s="94"/>
      <c r="Q5099" s="94"/>
    </row>
    <row r="5100" spans="16:17" ht="12.75">
      <c r="P5100" s="94"/>
      <c r="Q5100" s="94"/>
    </row>
    <row r="5101" spans="16:17" ht="12.75">
      <c r="P5101" s="94"/>
      <c r="Q5101" s="94"/>
    </row>
    <row r="5102" spans="16:17" ht="12.75">
      <c r="P5102" s="94"/>
      <c r="Q5102" s="94"/>
    </row>
    <row r="5103" spans="16:17" ht="12.75">
      <c r="P5103" s="94"/>
      <c r="Q5103" s="94"/>
    </row>
    <row r="5104" spans="16:17" ht="12.75">
      <c r="P5104" s="94"/>
      <c r="Q5104" s="94"/>
    </row>
    <row r="5105" spans="16:17" ht="12.75">
      <c r="P5105" s="94"/>
      <c r="Q5105" s="94"/>
    </row>
    <row r="5106" spans="16:17" ht="12.75">
      <c r="P5106" s="94"/>
      <c r="Q5106" s="94"/>
    </row>
    <row r="5107" spans="16:17" ht="12.75">
      <c r="P5107" s="94"/>
      <c r="Q5107" s="94"/>
    </row>
    <row r="5108" spans="16:17" ht="12.75">
      <c r="P5108" s="94"/>
      <c r="Q5108" s="94"/>
    </row>
    <row r="5109" spans="16:17" ht="12.75">
      <c r="P5109" s="94"/>
      <c r="Q5109" s="94"/>
    </row>
    <row r="5110" spans="16:17" ht="12.75">
      <c r="P5110" s="94"/>
      <c r="Q5110" s="94"/>
    </row>
    <row r="5111" spans="16:17" ht="12.75">
      <c r="P5111" s="94"/>
      <c r="Q5111" s="94"/>
    </row>
    <row r="5112" spans="16:17" ht="12.75">
      <c r="P5112" s="94"/>
      <c r="Q5112" s="94"/>
    </row>
    <row r="5113" spans="16:17" ht="12.75">
      <c r="P5113" s="94"/>
      <c r="Q5113" s="94"/>
    </row>
    <row r="5114" spans="16:17" ht="12.75">
      <c r="P5114" s="94"/>
      <c r="Q5114" s="94"/>
    </row>
    <row r="5115" spans="16:17" ht="12.75">
      <c r="P5115" s="94"/>
      <c r="Q5115" s="94"/>
    </row>
    <row r="5116" spans="16:17" ht="12.75">
      <c r="P5116" s="94"/>
      <c r="Q5116" s="94"/>
    </row>
    <row r="5117" spans="16:17" ht="12.75">
      <c r="P5117" s="94"/>
      <c r="Q5117" s="94"/>
    </row>
    <row r="5118" spans="16:17" ht="12.75">
      <c r="P5118" s="94"/>
      <c r="Q5118" s="94"/>
    </row>
    <row r="5119" spans="16:17" ht="12.75">
      <c r="P5119" s="94"/>
      <c r="Q5119" s="94"/>
    </row>
    <row r="5120" spans="16:17" ht="12.75">
      <c r="P5120" s="94"/>
      <c r="Q5120" s="94"/>
    </row>
    <row r="5121" spans="16:17" ht="12.75">
      <c r="P5121" s="94"/>
      <c r="Q5121" s="94"/>
    </row>
    <row r="5122" spans="16:17" ht="12.75">
      <c r="P5122" s="94"/>
      <c r="Q5122" s="94"/>
    </row>
    <row r="5123" spans="16:17" ht="12.75">
      <c r="P5123" s="94"/>
      <c r="Q5123" s="94"/>
    </row>
    <row r="5124" spans="16:17" ht="12.75">
      <c r="P5124" s="94"/>
      <c r="Q5124" s="94"/>
    </row>
    <row r="5125" spans="16:17" ht="12.75">
      <c r="P5125" s="94"/>
      <c r="Q5125" s="94"/>
    </row>
    <row r="5126" spans="16:17" ht="12.75">
      <c r="P5126" s="94"/>
      <c r="Q5126" s="94"/>
    </row>
    <row r="5127" spans="16:17" ht="12.75">
      <c r="P5127" s="94"/>
      <c r="Q5127" s="94"/>
    </row>
    <row r="5128" spans="16:17" ht="12.75">
      <c r="P5128" s="94"/>
      <c r="Q5128" s="94"/>
    </row>
    <row r="5129" spans="16:17" ht="12.75">
      <c r="P5129" s="94"/>
      <c r="Q5129" s="94"/>
    </row>
    <row r="5130" spans="16:17" ht="12.75">
      <c r="P5130" s="94"/>
      <c r="Q5130" s="94"/>
    </row>
    <row r="5131" spans="16:17" ht="12.75">
      <c r="P5131" s="94"/>
      <c r="Q5131" s="94"/>
    </row>
    <row r="5132" spans="16:17" ht="12.75">
      <c r="P5132" s="94"/>
      <c r="Q5132" s="94"/>
    </row>
    <row r="5133" spans="16:17" ht="12.75">
      <c r="P5133" s="94"/>
      <c r="Q5133" s="94"/>
    </row>
    <row r="5134" spans="16:17" ht="12.75">
      <c r="P5134" s="94"/>
      <c r="Q5134" s="94"/>
    </row>
    <row r="5135" spans="16:17" ht="12.75">
      <c r="P5135" s="94"/>
      <c r="Q5135" s="94"/>
    </row>
    <row r="5136" spans="16:17" ht="12.75">
      <c r="P5136" s="94"/>
      <c r="Q5136" s="94"/>
    </row>
    <row r="5137" spans="16:17" ht="12.75">
      <c r="P5137" s="94"/>
      <c r="Q5137" s="94"/>
    </row>
    <row r="5138" spans="16:17" ht="12.75">
      <c r="P5138" s="94"/>
      <c r="Q5138" s="94"/>
    </row>
    <row r="5139" spans="16:17" ht="12.75">
      <c r="P5139" s="94"/>
      <c r="Q5139" s="94"/>
    </row>
    <row r="5140" spans="16:17" ht="12.75">
      <c r="P5140" s="94"/>
      <c r="Q5140" s="94"/>
    </row>
    <row r="5141" spans="16:17" ht="12.75">
      <c r="P5141" s="94"/>
      <c r="Q5141" s="94"/>
    </row>
    <row r="5142" spans="16:17" ht="12.75">
      <c r="P5142" s="94"/>
      <c r="Q5142" s="94"/>
    </row>
    <row r="5143" spans="16:17" ht="12.75">
      <c r="P5143" s="94"/>
      <c r="Q5143" s="94"/>
    </row>
    <row r="5144" spans="16:17" ht="12.75">
      <c r="P5144" s="94"/>
      <c r="Q5144" s="94"/>
    </row>
    <row r="5145" spans="16:17" ht="12.75">
      <c r="P5145" s="94"/>
      <c r="Q5145" s="94"/>
    </row>
    <row r="5146" spans="16:17" ht="12.75">
      <c r="P5146" s="94"/>
      <c r="Q5146" s="94"/>
    </row>
    <row r="5147" spans="16:17" ht="12.75">
      <c r="P5147" s="94"/>
      <c r="Q5147" s="94"/>
    </row>
    <row r="5148" spans="16:17" ht="12.75">
      <c r="P5148" s="94"/>
      <c r="Q5148" s="94"/>
    </row>
    <row r="5149" spans="16:17" ht="12.75">
      <c r="P5149" s="94"/>
      <c r="Q5149" s="94"/>
    </row>
    <row r="5150" spans="16:17" ht="12.75">
      <c r="P5150" s="94"/>
      <c r="Q5150" s="94"/>
    </row>
    <row r="5151" spans="16:17" ht="12.75">
      <c r="P5151" s="94"/>
      <c r="Q5151" s="94"/>
    </row>
    <row r="5152" spans="16:17" ht="12.75">
      <c r="P5152" s="94"/>
      <c r="Q5152" s="94"/>
    </row>
    <row r="5153" spans="16:17" ht="12.75">
      <c r="P5153" s="94"/>
      <c r="Q5153" s="94"/>
    </row>
    <row r="5154" spans="16:17" ht="12.75">
      <c r="P5154" s="94"/>
      <c r="Q5154" s="94"/>
    </row>
    <row r="5155" spans="16:17" ht="12.75">
      <c r="P5155" s="94"/>
      <c r="Q5155" s="94"/>
    </row>
    <row r="5156" spans="16:17" ht="12.75">
      <c r="P5156" s="94"/>
      <c r="Q5156" s="94"/>
    </row>
    <row r="5157" spans="16:17" ht="12.75">
      <c r="P5157" s="94"/>
      <c r="Q5157" s="94"/>
    </row>
    <row r="5158" spans="16:17" ht="12.75">
      <c r="P5158" s="94"/>
      <c r="Q5158" s="94"/>
    </row>
    <row r="5159" spans="16:17" ht="12.75">
      <c r="P5159" s="94"/>
      <c r="Q5159" s="94"/>
    </row>
    <row r="5160" spans="16:17" ht="12.75">
      <c r="P5160" s="94"/>
      <c r="Q5160" s="94"/>
    </row>
    <row r="5161" spans="16:17" ht="12.75">
      <c r="P5161" s="94"/>
      <c r="Q5161" s="94"/>
    </row>
    <row r="5162" spans="16:17" ht="12.75">
      <c r="P5162" s="94"/>
      <c r="Q5162" s="94"/>
    </row>
    <row r="5163" spans="16:17" ht="12.75">
      <c r="P5163" s="94"/>
      <c r="Q5163" s="94"/>
    </row>
    <row r="5164" spans="16:17" ht="12.75">
      <c r="P5164" s="94"/>
      <c r="Q5164" s="94"/>
    </row>
    <row r="5165" spans="16:17" ht="12.75">
      <c r="P5165" s="94"/>
      <c r="Q5165" s="94"/>
    </row>
    <row r="5166" spans="16:17" ht="12.75">
      <c r="P5166" s="94"/>
      <c r="Q5166" s="94"/>
    </row>
    <row r="5167" spans="16:17" ht="12.75">
      <c r="P5167" s="94"/>
      <c r="Q5167" s="94"/>
    </row>
    <row r="5168" spans="16:17" ht="12.75">
      <c r="P5168" s="94"/>
      <c r="Q5168" s="94"/>
    </row>
    <row r="5169" spans="16:17" ht="12.75">
      <c r="P5169" s="94"/>
      <c r="Q5169" s="94"/>
    </row>
    <row r="5170" spans="16:17" ht="12.75">
      <c r="P5170" s="94"/>
      <c r="Q5170" s="94"/>
    </row>
    <row r="5171" spans="16:17" ht="12.75">
      <c r="P5171" s="94"/>
      <c r="Q5171" s="94"/>
    </row>
    <row r="5172" spans="16:17" ht="12.75">
      <c r="P5172" s="94"/>
      <c r="Q5172" s="94"/>
    </row>
    <row r="5173" spans="16:17" ht="12.75">
      <c r="P5173" s="94"/>
      <c r="Q5173" s="94"/>
    </row>
    <row r="5174" spans="16:17" ht="12.75">
      <c r="P5174" s="94"/>
      <c r="Q5174" s="94"/>
    </row>
    <row r="5175" spans="16:17" ht="12.75">
      <c r="P5175" s="94"/>
      <c r="Q5175" s="94"/>
    </row>
    <row r="5176" spans="16:17" ht="12.75">
      <c r="P5176" s="94"/>
      <c r="Q5176" s="94"/>
    </row>
    <row r="5177" spans="16:17" ht="12.75">
      <c r="P5177" s="94"/>
      <c r="Q5177" s="94"/>
    </row>
    <row r="5178" spans="16:17" ht="12.75">
      <c r="P5178" s="94"/>
      <c r="Q5178" s="94"/>
    </row>
    <row r="5179" spans="16:17" ht="12.75">
      <c r="P5179" s="94"/>
      <c r="Q5179" s="94"/>
    </row>
    <row r="5180" spans="16:17" ht="12.75">
      <c r="P5180" s="94"/>
      <c r="Q5180" s="94"/>
    </row>
    <row r="5181" spans="16:17" ht="12.75">
      <c r="P5181" s="94"/>
      <c r="Q5181" s="94"/>
    </row>
    <row r="5182" spans="16:17" ht="12.75">
      <c r="P5182" s="94"/>
      <c r="Q5182" s="94"/>
    </row>
    <row r="5183" spans="16:17" ht="12.75">
      <c r="P5183" s="94"/>
      <c r="Q5183" s="94"/>
    </row>
    <row r="5184" spans="16:17" ht="12.75">
      <c r="P5184" s="94"/>
      <c r="Q5184" s="94"/>
    </row>
    <row r="5185" spans="16:17" ht="12.75">
      <c r="P5185" s="94"/>
      <c r="Q5185" s="94"/>
    </row>
    <row r="5186" spans="16:17" ht="12.75">
      <c r="P5186" s="94"/>
      <c r="Q5186" s="94"/>
    </row>
    <row r="5187" spans="16:17" ht="12.75">
      <c r="P5187" s="94"/>
      <c r="Q5187" s="94"/>
    </row>
    <row r="5188" spans="16:17" ht="12.75">
      <c r="P5188" s="94"/>
      <c r="Q5188" s="94"/>
    </row>
    <row r="5189" spans="16:17" ht="12.75">
      <c r="P5189" s="94"/>
      <c r="Q5189" s="94"/>
    </row>
    <row r="5190" spans="16:17" ht="12.75">
      <c r="P5190" s="94"/>
      <c r="Q5190" s="94"/>
    </row>
    <row r="5191" spans="16:17" ht="12.75">
      <c r="P5191" s="94"/>
      <c r="Q5191" s="94"/>
    </row>
    <row r="5192" spans="16:17" ht="12.75">
      <c r="P5192" s="94"/>
      <c r="Q5192" s="94"/>
    </row>
    <row r="5193" spans="16:17" ht="12.75">
      <c r="P5193" s="94"/>
      <c r="Q5193" s="94"/>
    </row>
    <row r="5194" spans="16:17" ht="12.75">
      <c r="P5194" s="94"/>
      <c r="Q5194" s="94"/>
    </row>
    <row r="5195" spans="16:17" ht="12.75">
      <c r="P5195" s="94"/>
      <c r="Q5195" s="94"/>
    </row>
    <row r="5196" spans="16:17" ht="12.75">
      <c r="P5196" s="94"/>
      <c r="Q5196" s="94"/>
    </row>
    <row r="5197" spans="16:17" ht="12.75">
      <c r="P5197" s="94"/>
      <c r="Q5197" s="94"/>
    </row>
    <row r="5198" spans="16:17" ht="12.75">
      <c r="P5198" s="94"/>
      <c r="Q5198" s="94"/>
    </row>
    <row r="5199" spans="16:17" ht="12.75">
      <c r="P5199" s="94"/>
      <c r="Q5199" s="94"/>
    </row>
    <row r="5200" spans="16:17" ht="12.75">
      <c r="P5200" s="94"/>
      <c r="Q5200" s="94"/>
    </row>
    <row r="5201" spans="16:17" ht="12.75">
      <c r="P5201" s="94"/>
      <c r="Q5201" s="94"/>
    </row>
    <row r="5202" spans="16:17" ht="12.75">
      <c r="P5202" s="94"/>
      <c r="Q5202" s="94"/>
    </row>
    <row r="5203" spans="16:17" ht="12.75">
      <c r="P5203" s="94"/>
      <c r="Q5203" s="94"/>
    </row>
    <row r="5204" spans="16:17" ht="12.75">
      <c r="P5204" s="94"/>
      <c r="Q5204" s="94"/>
    </row>
    <row r="5205" spans="16:17" ht="12.75">
      <c r="P5205" s="94"/>
      <c r="Q5205" s="94"/>
    </row>
    <row r="5206" spans="16:17" ht="12.75">
      <c r="P5206" s="94"/>
      <c r="Q5206" s="94"/>
    </row>
    <row r="5207" spans="16:17" ht="12.75">
      <c r="P5207" s="94"/>
      <c r="Q5207" s="94"/>
    </row>
    <row r="5208" spans="16:17" ht="12.75">
      <c r="P5208" s="94"/>
      <c r="Q5208" s="94"/>
    </row>
    <row r="5209" spans="16:17" ht="12.75">
      <c r="P5209" s="94"/>
      <c r="Q5209" s="94"/>
    </row>
    <row r="5210" spans="16:17" ht="12.75">
      <c r="P5210" s="94"/>
      <c r="Q5210" s="94"/>
    </row>
    <row r="5211" spans="16:17" ht="12.75">
      <c r="P5211" s="94"/>
      <c r="Q5211" s="94"/>
    </row>
    <row r="5212" spans="16:17" ht="12.75">
      <c r="P5212" s="94"/>
      <c r="Q5212" s="94"/>
    </row>
    <row r="5213" spans="16:17" ht="12.75">
      <c r="P5213" s="94"/>
      <c r="Q5213" s="94"/>
    </row>
    <row r="5214" spans="16:17" ht="12.75">
      <c r="P5214" s="94"/>
      <c r="Q5214" s="94"/>
    </row>
    <row r="5215" spans="16:17" ht="12.75">
      <c r="P5215" s="94"/>
      <c r="Q5215" s="94"/>
    </row>
    <row r="5216" spans="16:17" ht="12.75">
      <c r="P5216" s="94"/>
      <c r="Q5216" s="94"/>
    </row>
    <row r="5217" spans="16:17" ht="12.75">
      <c r="P5217" s="94"/>
      <c r="Q5217" s="94"/>
    </row>
    <row r="5218" spans="16:17" ht="12.75">
      <c r="P5218" s="94"/>
      <c r="Q5218" s="94"/>
    </row>
    <row r="5219" spans="16:17" ht="12.75">
      <c r="P5219" s="94"/>
      <c r="Q5219" s="94"/>
    </row>
    <row r="5220" spans="16:17" ht="12.75">
      <c r="P5220" s="94"/>
      <c r="Q5220" s="94"/>
    </row>
    <row r="5221" spans="16:17" ht="12.75">
      <c r="P5221" s="94"/>
      <c r="Q5221" s="94"/>
    </row>
    <row r="5222" spans="16:17" ht="12.75">
      <c r="P5222" s="94"/>
      <c r="Q5222" s="94"/>
    </row>
    <row r="5223" spans="16:17" ht="12.75">
      <c r="P5223" s="94"/>
      <c r="Q5223" s="94"/>
    </row>
    <row r="5224" spans="16:17" ht="12.75">
      <c r="P5224" s="94"/>
      <c r="Q5224" s="94"/>
    </row>
    <row r="5225" spans="16:17" ht="12.75">
      <c r="P5225" s="94"/>
      <c r="Q5225" s="94"/>
    </row>
    <row r="5226" spans="16:17" ht="12.75">
      <c r="P5226" s="94"/>
      <c r="Q5226" s="94"/>
    </row>
    <row r="5227" spans="16:17" ht="12.75">
      <c r="P5227" s="94"/>
      <c r="Q5227" s="94"/>
    </row>
    <row r="5228" spans="16:17" ht="12.75">
      <c r="P5228" s="94"/>
      <c r="Q5228" s="94"/>
    </row>
    <row r="5229" spans="16:17" ht="12.75">
      <c r="P5229" s="94"/>
      <c r="Q5229" s="94"/>
    </row>
    <row r="5230" spans="16:17" ht="12.75">
      <c r="P5230" s="94"/>
      <c r="Q5230" s="94"/>
    </row>
    <row r="5231" spans="16:17" ht="12.75">
      <c r="P5231" s="94"/>
      <c r="Q5231" s="94"/>
    </row>
    <row r="5232" spans="16:17" ht="12.75">
      <c r="P5232" s="94"/>
      <c r="Q5232" s="94"/>
    </row>
    <row r="5233" spans="16:17" ht="12.75">
      <c r="P5233" s="94"/>
      <c r="Q5233" s="94"/>
    </row>
    <row r="5234" spans="16:17" ht="12.75">
      <c r="P5234" s="94"/>
      <c r="Q5234" s="94"/>
    </row>
    <row r="5235" spans="16:17" ht="12.75">
      <c r="P5235" s="94"/>
      <c r="Q5235" s="94"/>
    </row>
    <row r="5236" spans="16:17" ht="12.75">
      <c r="P5236" s="94"/>
      <c r="Q5236" s="94"/>
    </row>
    <row r="5237" spans="16:17" ht="12.75">
      <c r="P5237" s="94"/>
      <c r="Q5237" s="94"/>
    </row>
    <row r="5238" spans="16:17" ht="12.75">
      <c r="P5238" s="94"/>
      <c r="Q5238" s="94"/>
    </row>
    <row r="5239" spans="16:17" ht="12.75">
      <c r="P5239" s="94"/>
      <c r="Q5239" s="94"/>
    </row>
    <row r="5240" spans="16:17" ht="12.75">
      <c r="P5240" s="94"/>
      <c r="Q5240" s="94"/>
    </row>
    <row r="5241" spans="16:17" ht="12.75">
      <c r="P5241" s="94"/>
      <c r="Q5241" s="94"/>
    </row>
    <row r="5242" spans="16:17" ht="12.75">
      <c r="P5242" s="94"/>
      <c r="Q5242" s="94"/>
    </row>
    <row r="5243" spans="16:17" ht="12.75">
      <c r="P5243" s="94"/>
      <c r="Q5243" s="94"/>
    </row>
    <row r="5244" spans="16:17" ht="12.75">
      <c r="P5244" s="94"/>
      <c r="Q5244" s="94"/>
    </row>
    <row r="5245" spans="16:17" ht="12.75">
      <c r="P5245" s="94"/>
      <c r="Q5245" s="94"/>
    </row>
    <row r="5246" spans="16:17" ht="12.75">
      <c r="P5246" s="94"/>
      <c r="Q5246" s="94"/>
    </row>
    <row r="5247" spans="16:17" ht="12.75">
      <c r="P5247" s="94"/>
      <c r="Q5247" s="94"/>
    </row>
    <row r="5248" spans="16:17" ht="12.75">
      <c r="P5248" s="94"/>
      <c r="Q5248" s="94"/>
    </row>
    <row r="5249" spans="16:17" ht="12.75">
      <c r="P5249" s="94"/>
      <c r="Q5249" s="94"/>
    </row>
    <row r="5250" spans="16:17" ht="12.75">
      <c r="P5250" s="94"/>
      <c r="Q5250" s="94"/>
    </row>
    <row r="5251" spans="16:17" ht="12.75">
      <c r="P5251" s="94"/>
      <c r="Q5251" s="94"/>
    </row>
    <row r="5252" spans="16:17" ht="12.75">
      <c r="P5252" s="94"/>
      <c r="Q5252" s="94"/>
    </row>
    <row r="5253" spans="16:17" ht="12.75">
      <c r="P5253" s="94"/>
      <c r="Q5253" s="94"/>
    </row>
    <row r="5254" spans="16:17" ht="12.75">
      <c r="P5254" s="94"/>
      <c r="Q5254" s="94"/>
    </row>
    <row r="5255" spans="16:17" ht="12.75">
      <c r="P5255" s="94"/>
      <c r="Q5255" s="94"/>
    </row>
    <row r="5256" spans="16:17" ht="12.75">
      <c r="P5256" s="94"/>
      <c r="Q5256" s="94"/>
    </row>
    <row r="5257" spans="16:17" ht="12.75">
      <c r="P5257" s="94"/>
      <c r="Q5257" s="94"/>
    </row>
    <row r="5258" spans="16:17" ht="12.75">
      <c r="P5258" s="94"/>
      <c r="Q5258" s="94"/>
    </row>
    <row r="5259" spans="16:17" ht="12.75">
      <c r="P5259" s="94"/>
      <c r="Q5259" s="94"/>
    </row>
    <row r="5260" spans="16:17" ht="12.75">
      <c r="P5260" s="94"/>
      <c r="Q5260" s="94"/>
    </row>
    <row r="5261" spans="16:17" ht="12.75">
      <c r="P5261" s="94"/>
      <c r="Q5261" s="94"/>
    </row>
    <row r="5262" spans="16:17" ht="12.75">
      <c r="P5262" s="94"/>
      <c r="Q5262" s="94"/>
    </row>
    <row r="5263" spans="16:17" ht="12.75">
      <c r="P5263" s="94"/>
      <c r="Q5263" s="94"/>
    </row>
    <row r="5264" spans="16:17" ht="12.75">
      <c r="P5264" s="94"/>
      <c r="Q5264" s="94"/>
    </row>
    <row r="5265" spans="16:17" ht="12.75">
      <c r="P5265" s="94"/>
      <c r="Q5265" s="94"/>
    </row>
    <row r="5266" spans="16:17" ht="12.75">
      <c r="P5266" s="94"/>
      <c r="Q5266" s="94"/>
    </row>
    <row r="5267" spans="16:17" ht="12.75">
      <c r="P5267" s="94"/>
      <c r="Q5267" s="94"/>
    </row>
    <row r="5268" spans="16:17" ht="12.75">
      <c r="P5268" s="94"/>
      <c r="Q5268" s="94"/>
    </row>
    <row r="5269" spans="16:17" ht="12.75">
      <c r="P5269" s="94"/>
      <c r="Q5269" s="94"/>
    </row>
    <row r="5270" spans="16:17" ht="12.75">
      <c r="P5270" s="94"/>
      <c r="Q5270" s="94"/>
    </row>
    <row r="5271" spans="16:17" ht="12.75">
      <c r="P5271" s="94"/>
      <c r="Q5271" s="94"/>
    </row>
    <row r="5272" spans="16:17" ht="12.75">
      <c r="P5272" s="94"/>
      <c r="Q5272" s="94"/>
    </row>
    <row r="5273" spans="16:17" ht="12.75">
      <c r="P5273" s="94"/>
      <c r="Q5273" s="94"/>
    </row>
    <row r="5274" spans="16:17" ht="12.75">
      <c r="P5274" s="94"/>
      <c r="Q5274" s="94"/>
    </row>
    <row r="5275" spans="16:17" ht="12.75">
      <c r="P5275" s="94"/>
      <c r="Q5275" s="94"/>
    </row>
    <row r="5276" spans="16:17" ht="12.75">
      <c r="P5276" s="94"/>
      <c r="Q5276" s="94"/>
    </row>
    <row r="5277" spans="16:17" ht="12.75">
      <c r="P5277" s="94"/>
      <c r="Q5277" s="94"/>
    </row>
    <row r="5278" spans="16:17" ht="12.75">
      <c r="P5278" s="94"/>
      <c r="Q5278" s="94"/>
    </row>
    <row r="5279" spans="16:17" ht="12.75">
      <c r="P5279" s="94"/>
      <c r="Q5279" s="94"/>
    </row>
    <row r="5280" spans="16:17" ht="12.75">
      <c r="P5280" s="94"/>
      <c r="Q5280" s="94"/>
    </row>
    <row r="5281" spans="16:17" ht="12.75">
      <c r="P5281" s="94"/>
      <c r="Q5281" s="94"/>
    </row>
    <row r="5282" spans="16:17" ht="12.75">
      <c r="P5282" s="94"/>
      <c r="Q5282" s="94"/>
    </row>
    <row r="5283" spans="16:17" ht="12.75">
      <c r="P5283" s="94"/>
      <c r="Q5283" s="94"/>
    </row>
    <row r="5284" spans="16:17" ht="12.75">
      <c r="P5284" s="94"/>
      <c r="Q5284" s="94"/>
    </row>
    <row r="5285" spans="16:17" ht="12.75">
      <c r="P5285" s="94"/>
      <c r="Q5285" s="94"/>
    </row>
    <row r="5286" spans="16:17" ht="12.75">
      <c r="P5286" s="94"/>
      <c r="Q5286" s="94"/>
    </row>
    <row r="5287" spans="16:17" ht="12.75">
      <c r="P5287" s="94"/>
      <c r="Q5287" s="94"/>
    </row>
    <row r="5288" spans="16:17" ht="12.75">
      <c r="P5288" s="94"/>
      <c r="Q5288" s="94"/>
    </row>
    <row r="5289" spans="16:17" ht="12.75">
      <c r="P5289" s="94"/>
      <c r="Q5289" s="94"/>
    </row>
    <row r="5290" spans="16:17" ht="12.75">
      <c r="P5290" s="94"/>
      <c r="Q5290" s="94"/>
    </row>
    <row r="5291" spans="16:17" ht="12.75">
      <c r="P5291" s="94"/>
      <c r="Q5291" s="94"/>
    </row>
    <row r="5292" spans="16:17" ht="12.75">
      <c r="P5292" s="94"/>
      <c r="Q5292" s="94"/>
    </row>
    <row r="5293" spans="16:17" ht="12.75">
      <c r="P5293" s="94"/>
      <c r="Q5293" s="94"/>
    </row>
    <row r="5294" spans="16:17" ht="12.75">
      <c r="P5294" s="94"/>
      <c r="Q5294" s="94"/>
    </row>
    <row r="5295" spans="16:17" ht="12.75">
      <c r="P5295" s="94"/>
      <c r="Q5295" s="94"/>
    </row>
    <row r="5296" spans="16:17" ht="12.75">
      <c r="P5296" s="94"/>
      <c r="Q5296" s="94"/>
    </row>
    <row r="5297" spans="16:17" ht="12.75">
      <c r="P5297" s="94"/>
      <c r="Q5297" s="94"/>
    </row>
    <row r="5298" spans="16:17" ht="12.75">
      <c r="P5298" s="94"/>
      <c r="Q5298" s="94"/>
    </row>
    <row r="5299" spans="16:17" ht="12.75">
      <c r="P5299" s="94"/>
      <c r="Q5299" s="94"/>
    </row>
    <row r="5300" spans="16:17" ht="12.75">
      <c r="P5300" s="94"/>
      <c r="Q5300" s="94"/>
    </row>
    <row r="5301" spans="16:17" ht="12.75">
      <c r="P5301" s="94"/>
      <c r="Q5301" s="94"/>
    </row>
    <row r="5302" spans="16:17" ht="12.75">
      <c r="P5302" s="94"/>
      <c r="Q5302" s="94"/>
    </row>
    <row r="5303" spans="16:17" ht="12.75">
      <c r="P5303" s="94"/>
      <c r="Q5303" s="94"/>
    </row>
    <row r="5304" spans="16:17" ht="12.75">
      <c r="P5304" s="94"/>
      <c r="Q5304" s="94"/>
    </row>
    <row r="5305" spans="16:17" ht="12.75">
      <c r="P5305" s="94"/>
      <c r="Q5305" s="94"/>
    </row>
    <row r="5306" spans="16:17" ht="12.75">
      <c r="P5306" s="94"/>
      <c r="Q5306" s="94"/>
    </row>
    <row r="5307" spans="16:17" ht="12.75">
      <c r="P5307" s="94"/>
      <c r="Q5307" s="94"/>
    </row>
    <row r="5308" spans="16:17" ht="12.75">
      <c r="P5308" s="94"/>
      <c r="Q5308" s="94"/>
    </row>
    <row r="5309" spans="16:17" ht="12.75">
      <c r="P5309" s="94"/>
      <c r="Q5309" s="94"/>
    </row>
    <row r="5310" spans="16:17" ht="12.75">
      <c r="P5310" s="94"/>
      <c r="Q5310" s="94"/>
    </row>
    <row r="5311" spans="16:17" ht="12.75">
      <c r="P5311" s="94"/>
      <c r="Q5311" s="94"/>
    </row>
    <row r="5312" spans="16:17" ht="12.75">
      <c r="P5312" s="94"/>
      <c r="Q5312" s="94"/>
    </row>
    <row r="5313" spans="16:17" ht="12.75">
      <c r="P5313" s="94"/>
      <c r="Q5313" s="94"/>
    </row>
    <row r="5314" spans="16:17" ht="12.75">
      <c r="P5314" s="94"/>
      <c r="Q5314" s="94"/>
    </row>
    <row r="5315" spans="16:17" ht="12.75">
      <c r="P5315" s="94"/>
      <c r="Q5315" s="94"/>
    </row>
    <row r="5316" spans="16:17" ht="12.75">
      <c r="P5316" s="94"/>
      <c r="Q5316" s="94"/>
    </row>
    <row r="5317" spans="16:17" ht="12.75">
      <c r="P5317" s="94"/>
      <c r="Q5317" s="94"/>
    </row>
    <row r="5318" spans="16:17" ht="12.75">
      <c r="P5318" s="94"/>
      <c r="Q5318" s="94"/>
    </row>
    <row r="5319" spans="16:17" ht="12.75">
      <c r="P5319" s="94"/>
      <c r="Q5319" s="94"/>
    </row>
    <row r="5320" spans="16:17" ht="12.75">
      <c r="P5320" s="94"/>
      <c r="Q5320" s="94"/>
    </row>
    <row r="5321" spans="16:17" ht="12.75">
      <c r="P5321" s="94"/>
      <c r="Q5321" s="94"/>
    </row>
    <row r="5322" spans="16:17" ht="12.75">
      <c r="P5322" s="94"/>
      <c r="Q5322" s="94"/>
    </row>
    <row r="5323" spans="16:17" ht="12.75">
      <c r="P5323" s="94"/>
      <c r="Q5323" s="94"/>
    </row>
    <row r="5324" spans="16:17" ht="12.75">
      <c r="P5324" s="94"/>
      <c r="Q5324" s="94"/>
    </row>
    <row r="5325" spans="16:17" ht="12.75">
      <c r="P5325" s="94"/>
      <c r="Q5325" s="94"/>
    </row>
    <row r="5326" spans="16:17" ht="12.75">
      <c r="P5326" s="94"/>
      <c r="Q5326" s="94"/>
    </row>
    <row r="5327" spans="16:17" ht="12.75">
      <c r="P5327" s="94"/>
      <c r="Q5327" s="94"/>
    </row>
    <row r="5328" spans="16:17" ht="12.75">
      <c r="P5328" s="94"/>
      <c r="Q5328" s="94"/>
    </row>
    <row r="5329" spans="16:17" ht="12.75">
      <c r="P5329" s="94"/>
      <c r="Q5329" s="94"/>
    </row>
    <row r="5330" spans="16:17" ht="12.75">
      <c r="P5330" s="94"/>
      <c r="Q5330" s="94"/>
    </row>
    <row r="5331" spans="16:17" ht="12.75">
      <c r="P5331" s="94"/>
      <c r="Q5331" s="94"/>
    </row>
    <row r="5332" spans="16:17" ht="12.75">
      <c r="P5332" s="94"/>
      <c r="Q5332" s="94"/>
    </row>
    <row r="5333" spans="16:17" ht="12.75">
      <c r="P5333" s="94"/>
      <c r="Q5333" s="94"/>
    </row>
    <row r="5334" spans="16:17" ht="12.75">
      <c r="P5334" s="94"/>
      <c r="Q5334" s="94"/>
    </row>
    <row r="5335" spans="16:17" ht="12.75">
      <c r="P5335" s="94"/>
      <c r="Q5335" s="94"/>
    </row>
    <row r="5336" spans="16:17" ht="12.75">
      <c r="P5336" s="94"/>
      <c r="Q5336" s="94"/>
    </row>
    <row r="5337" spans="16:17" ht="12.75">
      <c r="P5337" s="94"/>
      <c r="Q5337" s="94"/>
    </row>
    <row r="5338" spans="16:17" ht="12.75">
      <c r="P5338" s="94"/>
      <c r="Q5338" s="94"/>
    </row>
    <row r="5339" spans="16:17" ht="12.75">
      <c r="P5339" s="94"/>
      <c r="Q5339" s="94"/>
    </row>
    <row r="5340" spans="16:17" ht="12.75">
      <c r="P5340" s="94"/>
      <c r="Q5340" s="94"/>
    </row>
    <row r="5341" spans="16:17" ht="12.75">
      <c r="P5341" s="94"/>
      <c r="Q5341" s="94"/>
    </row>
    <row r="5342" spans="16:17" ht="12.75">
      <c r="P5342" s="94"/>
      <c r="Q5342" s="94"/>
    </row>
    <row r="5343" spans="16:17" ht="12.75">
      <c r="P5343" s="94"/>
      <c r="Q5343" s="94"/>
    </row>
    <row r="5344" spans="16:17" ht="12.75">
      <c r="P5344" s="94"/>
      <c r="Q5344" s="94"/>
    </row>
    <row r="5345" spans="16:17" ht="12.75">
      <c r="P5345" s="94"/>
      <c r="Q5345" s="94"/>
    </row>
    <row r="5346" spans="16:17" ht="12.75">
      <c r="P5346" s="94"/>
      <c r="Q5346" s="94"/>
    </row>
    <row r="5347" spans="16:17" ht="12.75">
      <c r="P5347" s="94"/>
      <c r="Q5347" s="94"/>
    </row>
    <row r="5348" spans="16:17" ht="12.75">
      <c r="P5348" s="94"/>
      <c r="Q5348" s="94"/>
    </row>
    <row r="5349" spans="16:17" ht="12.75">
      <c r="P5349" s="94"/>
      <c r="Q5349" s="94"/>
    </row>
    <row r="5350" spans="16:17" ht="12.75">
      <c r="P5350" s="94"/>
      <c r="Q5350" s="94"/>
    </row>
    <row r="5351" spans="16:17" ht="12.75">
      <c r="P5351" s="94"/>
      <c r="Q5351" s="94"/>
    </row>
    <row r="5352" spans="16:17" ht="12.75">
      <c r="P5352" s="94"/>
      <c r="Q5352" s="94"/>
    </row>
    <row r="5353" spans="16:17" ht="12.75">
      <c r="P5353" s="94"/>
      <c r="Q5353" s="94"/>
    </row>
    <row r="5354" spans="16:17" ht="12.75">
      <c r="P5354" s="94"/>
      <c r="Q5354" s="94"/>
    </row>
    <row r="5355" spans="16:17" ht="12.75">
      <c r="P5355" s="94"/>
      <c r="Q5355" s="94"/>
    </row>
    <row r="5356" spans="16:17" ht="12.75">
      <c r="P5356" s="94"/>
      <c r="Q5356" s="94"/>
    </row>
    <row r="5357" spans="16:17" ht="12.75">
      <c r="P5357" s="94"/>
      <c r="Q5357" s="94"/>
    </row>
    <row r="5358" spans="16:17" ht="12.75">
      <c r="P5358" s="94"/>
      <c r="Q5358" s="94"/>
    </row>
    <row r="5359" spans="16:17" ht="12.75">
      <c r="P5359" s="94"/>
      <c r="Q5359" s="94"/>
    </row>
    <row r="5360" spans="16:17" ht="12.75">
      <c r="P5360" s="94"/>
      <c r="Q5360" s="94"/>
    </row>
    <row r="5361" spans="16:17" ht="12.75">
      <c r="P5361" s="94"/>
      <c r="Q5361" s="94"/>
    </row>
    <row r="5362" spans="16:17" ht="12.75">
      <c r="P5362" s="94"/>
      <c r="Q5362" s="94"/>
    </row>
    <row r="5363" spans="16:17" ht="12.75">
      <c r="P5363" s="94"/>
      <c r="Q5363" s="94"/>
    </row>
    <row r="5364" spans="16:17" ht="12.75">
      <c r="P5364" s="94"/>
      <c r="Q5364" s="94"/>
    </row>
    <row r="5365" spans="16:17" ht="12.75">
      <c r="P5365" s="94"/>
      <c r="Q5365" s="94"/>
    </row>
    <row r="5366" spans="16:17" ht="12.75">
      <c r="P5366" s="94"/>
      <c r="Q5366" s="94"/>
    </row>
    <row r="5367" spans="16:17" ht="12.75">
      <c r="P5367" s="94"/>
      <c r="Q5367" s="94"/>
    </row>
    <row r="5368" spans="16:17" ht="12.75">
      <c r="P5368" s="94"/>
      <c r="Q5368" s="94"/>
    </row>
    <row r="5369" spans="16:17" ht="12.75">
      <c r="P5369" s="94"/>
      <c r="Q5369" s="94"/>
    </row>
    <row r="5370" spans="16:17" ht="12.75">
      <c r="P5370" s="94"/>
      <c r="Q5370" s="94"/>
    </row>
    <row r="5371" spans="16:17" ht="12.75">
      <c r="P5371" s="94"/>
      <c r="Q5371" s="94"/>
    </row>
    <row r="5372" spans="16:17" ht="12.75">
      <c r="P5372" s="94"/>
      <c r="Q5372" s="94"/>
    </row>
    <row r="5373" spans="16:17" ht="12.75">
      <c r="P5373" s="94"/>
      <c r="Q5373" s="94"/>
    </row>
    <row r="5374" spans="16:17" ht="12.75">
      <c r="P5374" s="94"/>
      <c r="Q5374" s="94"/>
    </row>
    <row r="5375" spans="16:17" ht="12.75">
      <c r="P5375" s="94"/>
      <c r="Q5375" s="94"/>
    </row>
    <row r="5376" spans="16:17" ht="12.75">
      <c r="P5376" s="94"/>
      <c r="Q5376" s="94"/>
    </row>
    <row r="5377" spans="16:17" ht="12.75">
      <c r="P5377" s="94"/>
      <c r="Q5377" s="94"/>
    </row>
    <row r="5378" spans="16:17" ht="12.75">
      <c r="P5378" s="94"/>
      <c r="Q5378" s="94"/>
    </row>
    <row r="5379" spans="16:17" ht="12.75">
      <c r="P5379" s="94"/>
      <c r="Q5379" s="94"/>
    </row>
    <row r="5380" spans="16:17" ht="12.75">
      <c r="P5380" s="94"/>
      <c r="Q5380" s="94"/>
    </row>
    <row r="5381" spans="16:17" ht="12.75">
      <c r="P5381" s="94"/>
      <c r="Q5381" s="94"/>
    </row>
    <row r="5382" spans="16:17" ht="12.75">
      <c r="P5382" s="94"/>
      <c r="Q5382" s="94"/>
    </row>
    <row r="5383" spans="16:17" ht="12.75">
      <c r="P5383" s="94"/>
      <c r="Q5383" s="94"/>
    </row>
    <row r="5384" spans="16:17" ht="12.75">
      <c r="P5384" s="94"/>
      <c r="Q5384" s="94"/>
    </row>
    <row r="5385" spans="16:17" ht="12.75">
      <c r="P5385" s="94"/>
      <c r="Q5385" s="94"/>
    </row>
    <row r="5386" spans="16:17" ht="12.75">
      <c r="P5386" s="94"/>
      <c r="Q5386" s="94"/>
    </row>
    <row r="5387" spans="16:17" ht="12.75">
      <c r="P5387" s="94"/>
      <c r="Q5387" s="94"/>
    </row>
    <row r="5388" spans="16:17" ht="12.75">
      <c r="P5388" s="94"/>
      <c r="Q5388" s="94"/>
    </row>
    <row r="5389" spans="16:17" ht="12.75">
      <c r="P5389" s="94"/>
      <c r="Q5389" s="94"/>
    </row>
    <row r="5390" spans="16:17" ht="12.75">
      <c r="P5390" s="94"/>
      <c r="Q5390" s="94"/>
    </row>
    <row r="5391" spans="16:17" ht="12.75">
      <c r="P5391" s="94"/>
      <c r="Q5391" s="94"/>
    </row>
    <row r="5392" spans="16:17" ht="12.75">
      <c r="P5392" s="94"/>
      <c r="Q5392" s="94"/>
    </row>
    <row r="5393" spans="16:17" ht="12.75">
      <c r="P5393" s="94"/>
      <c r="Q5393" s="94"/>
    </row>
    <row r="5394" spans="16:17" ht="12.75">
      <c r="P5394" s="94"/>
      <c r="Q5394" s="94"/>
    </row>
    <row r="5395" spans="16:17" ht="12.75">
      <c r="P5395" s="94"/>
      <c r="Q5395" s="94"/>
    </row>
    <row r="5396" spans="16:17" ht="12.75">
      <c r="P5396" s="94"/>
      <c r="Q5396" s="94"/>
    </row>
    <row r="5397" spans="16:17" ht="12.75">
      <c r="P5397" s="94"/>
      <c r="Q5397" s="94"/>
    </row>
    <row r="5398" spans="16:17" ht="12.75">
      <c r="P5398" s="94"/>
      <c r="Q5398" s="94"/>
    </row>
    <row r="5399" spans="16:17" ht="12.75">
      <c r="P5399" s="94"/>
      <c r="Q5399" s="94"/>
    </row>
    <row r="5400" spans="16:17" ht="12.75">
      <c r="P5400" s="94"/>
      <c r="Q5400" s="94"/>
    </row>
    <row r="5401" spans="16:17" ht="12.75">
      <c r="P5401" s="94"/>
      <c r="Q5401" s="94"/>
    </row>
    <row r="5402" spans="16:17" ht="12.75">
      <c r="P5402" s="94"/>
      <c r="Q5402" s="94"/>
    </row>
    <row r="5403" spans="16:17" ht="12.75">
      <c r="P5403" s="94"/>
      <c r="Q5403" s="94"/>
    </row>
    <row r="5404" spans="16:17" ht="12.75">
      <c r="P5404" s="94"/>
      <c r="Q5404" s="94"/>
    </row>
    <row r="5405" spans="16:17" ht="12.75">
      <c r="P5405" s="94"/>
      <c r="Q5405" s="94"/>
    </row>
    <row r="5406" spans="16:17" ht="12.75">
      <c r="P5406" s="94"/>
      <c r="Q5406" s="94"/>
    </row>
    <row r="5407" spans="16:17" ht="12.75">
      <c r="P5407" s="94"/>
      <c r="Q5407" s="94"/>
    </row>
    <row r="5408" spans="16:17" ht="12.75">
      <c r="P5408" s="94"/>
      <c r="Q5408" s="94"/>
    </row>
    <row r="5409" spans="16:17" ht="12.75">
      <c r="P5409" s="94"/>
      <c r="Q5409" s="94"/>
    </row>
    <row r="5410" spans="16:17" ht="12.75">
      <c r="P5410" s="94"/>
      <c r="Q5410" s="94"/>
    </row>
    <row r="5411" spans="16:17" ht="12.75">
      <c r="P5411" s="94"/>
      <c r="Q5411" s="94"/>
    </row>
    <row r="5412" spans="16:17" ht="12.75">
      <c r="P5412" s="94"/>
      <c r="Q5412" s="94"/>
    </row>
    <row r="5413" spans="16:17" ht="12.75">
      <c r="P5413" s="94"/>
      <c r="Q5413" s="94"/>
    </row>
    <row r="5414" spans="16:17" ht="12.75">
      <c r="P5414" s="94"/>
      <c r="Q5414" s="94"/>
    </row>
    <row r="5415" spans="16:17" ht="12.75">
      <c r="P5415" s="94"/>
      <c r="Q5415" s="94"/>
    </row>
    <row r="5416" spans="16:17" ht="12.75">
      <c r="P5416" s="94"/>
      <c r="Q5416" s="94"/>
    </row>
    <row r="5417" spans="16:17" ht="12.75">
      <c r="P5417" s="94"/>
      <c r="Q5417" s="94"/>
    </row>
    <row r="5418" spans="16:17" ht="12.75">
      <c r="P5418" s="94"/>
      <c r="Q5418" s="94"/>
    </row>
    <row r="5419" spans="16:17" ht="12.75">
      <c r="P5419" s="94"/>
      <c r="Q5419" s="94"/>
    </row>
    <row r="5420" spans="16:17" ht="12.75">
      <c r="P5420" s="94"/>
      <c r="Q5420" s="94"/>
    </row>
    <row r="5421" spans="16:17" ht="12.75">
      <c r="P5421" s="94"/>
      <c r="Q5421" s="94"/>
    </row>
    <row r="5422" spans="16:17" ht="12.75">
      <c r="P5422" s="94"/>
      <c r="Q5422" s="94"/>
    </row>
    <row r="5423" spans="16:17" ht="12.75">
      <c r="P5423" s="94"/>
      <c r="Q5423" s="94"/>
    </row>
    <row r="5424" spans="16:17" ht="12.75">
      <c r="P5424" s="94"/>
      <c r="Q5424" s="94"/>
    </row>
    <row r="5425" spans="16:17" ht="12.75">
      <c r="P5425" s="94"/>
      <c r="Q5425" s="94"/>
    </row>
    <row r="5426" spans="16:17" ht="12.75">
      <c r="P5426" s="94"/>
      <c r="Q5426" s="94"/>
    </row>
    <row r="5427" spans="16:17" ht="12.75">
      <c r="P5427" s="94"/>
      <c r="Q5427" s="94"/>
    </row>
    <row r="5428" spans="16:17" ht="12.75">
      <c r="P5428" s="94"/>
      <c r="Q5428" s="94"/>
    </row>
    <row r="5429" spans="16:17" ht="12.75">
      <c r="P5429" s="94"/>
      <c r="Q5429" s="94"/>
    </row>
    <row r="5430" spans="16:17" ht="12.75">
      <c r="P5430" s="94"/>
      <c r="Q5430" s="94"/>
    </row>
    <row r="5431" spans="16:17" ht="12.75">
      <c r="P5431" s="94"/>
      <c r="Q5431" s="94"/>
    </row>
    <row r="5432" spans="16:17" ht="12.75">
      <c r="P5432" s="94"/>
      <c r="Q5432" s="94"/>
    </row>
    <row r="5433" spans="16:17" ht="12.75">
      <c r="P5433" s="94"/>
      <c r="Q5433" s="94"/>
    </row>
    <row r="5434" spans="16:17" ht="12.75">
      <c r="P5434" s="94"/>
      <c r="Q5434" s="94"/>
    </row>
    <row r="5435" spans="16:17" ht="12.75">
      <c r="P5435" s="94"/>
      <c r="Q5435" s="94"/>
    </row>
    <row r="5436" spans="16:17" ht="12.75">
      <c r="P5436" s="94"/>
      <c r="Q5436" s="94"/>
    </row>
    <row r="5437" spans="16:17" ht="12.75">
      <c r="P5437" s="94"/>
      <c r="Q5437" s="94"/>
    </row>
    <row r="5438" spans="16:17" ht="12.75">
      <c r="P5438" s="94"/>
      <c r="Q5438" s="94"/>
    </row>
    <row r="5439" spans="16:17" ht="12.75">
      <c r="P5439" s="94"/>
      <c r="Q5439" s="94"/>
    </row>
    <row r="5440" spans="16:17" ht="12.75">
      <c r="P5440" s="94"/>
      <c r="Q5440" s="94"/>
    </row>
    <row r="5441" spans="16:17" ht="12.75">
      <c r="P5441" s="94"/>
      <c r="Q5441" s="94"/>
    </row>
    <row r="5442" spans="16:17" ht="12.75">
      <c r="P5442" s="94"/>
      <c r="Q5442" s="94"/>
    </row>
    <row r="5443" spans="16:17" ht="12.75">
      <c r="P5443" s="94"/>
      <c r="Q5443" s="94"/>
    </row>
    <row r="5444" spans="16:17" ht="12.75">
      <c r="P5444" s="94"/>
      <c r="Q5444" s="94"/>
    </row>
    <row r="5445" spans="16:17" ht="12.75">
      <c r="P5445" s="94"/>
      <c r="Q5445" s="94"/>
    </row>
    <row r="5446" spans="16:17" ht="12.75">
      <c r="P5446" s="94"/>
      <c r="Q5446" s="94"/>
    </row>
    <row r="5447" spans="16:17" ht="12.75">
      <c r="P5447" s="94"/>
      <c r="Q5447" s="94"/>
    </row>
    <row r="5448" spans="16:17" ht="12.75">
      <c r="P5448" s="94"/>
      <c r="Q5448" s="94"/>
    </row>
    <row r="5449" spans="16:17" ht="12.75">
      <c r="P5449" s="94"/>
      <c r="Q5449" s="94"/>
    </row>
    <row r="5450" spans="16:17" ht="12.75">
      <c r="P5450" s="94"/>
      <c r="Q5450" s="94"/>
    </row>
    <row r="5451" spans="16:17" ht="12.75">
      <c r="P5451" s="94"/>
      <c r="Q5451" s="94"/>
    </row>
    <row r="5452" spans="16:17" ht="12.75">
      <c r="P5452" s="94"/>
      <c r="Q5452" s="94"/>
    </row>
    <row r="5453" spans="16:17" ht="12.75">
      <c r="P5453" s="94"/>
      <c r="Q5453" s="94"/>
    </row>
    <row r="5454" spans="16:17" ht="12.75">
      <c r="P5454" s="94"/>
      <c r="Q5454" s="94"/>
    </row>
    <row r="5455" spans="16:17" ht="12.75">
      <c r="P5455" s="94"/>
      <c r="Q5455" s="94"/>
    </row>
    <row r="5456" spans="16:17" ht="12.75">
      <c r="P5456" s="94"/>
      <c r="Q5456" s="94"/>
    </row>
    <row r="5457" spans="16:17" ht="12.75">
      <c r="P5457" s="94"/>
      <c r="Q5457" s="94"/>
    </row>
    <row r="5458" spans="16:17" ht="12.75">
      <c r="P5458" s="94"/>
      <c r="Q5458" s="94"/>
    </row>
    <row r="5459" spans="16:17" ht="12.75">
      <c r="P5459" s="94"/>
      <c r="Q5459" s="94"/>
    </row>
    <row r="5460" spans="16:17" ht="12.75">
      <c r="P5460" s="94"/>
      <c r="Q5460" s="94"/>
    </row>
    <row r="5461" spans="16:17" ht="12.75">
      <c r="P5461" s="94"/>
      <c r="Q5461" s="94"/>
    </row>
    <row r="5462" spans="16:17" ht="12.75">
      <c r="P5462" s="94"/>
      <c r="Q5462" s="94"/>
    </row>
    <row r="5463" spans="16:17" ht="12.75">
      <c r="P5463" s="94"/>
      <c r="Q5463" s="94"/>
    </row>
    <row r="5464" spans="16:17" ht="12.75">
      <c r="P5464" s="94"/>
      <c r="Q5464" s="94"/>
    </row>
    <row r="5465" spans="16:17" ht="12.75">
      <c r="P5465" s="94"/>
      <c r="Q5465" s="94"/>
    </row>
    <row r="5466" spans="16:17" ht="12.75">
      <c r="P5466" s="94"/>
      <c r="Q5466" s="94"/>
    </row>
    <row r="5467" spans="16:17" ht="12.75">
      <c r="P5467" s="94"/>
      <c r="Q5467" s="94"/>
    </row>
    <row r="5468" spans="16:17" ht="12.75">
      <c r="P5468" s="94"/>
      <c r="Q5468" s="94"/>
    </row>
    <row r="5469" spans="16:17" ht="12.75">
      <c r="P5469" s="94"/>
      <c r="Q5469" s="94"/>
    </row>
    <row r="5470" spans="16:17" ht="12.75">
      <c r="P5470" s="94"/>
      <c r="Q5470" s="94"/>
    </row>
    <row r="5471" spans="16:17" ht="12.75">
      <c r="P5471" s="94"/>
      <c r="Q5471" s="94"/>
    </row>
    <row r="5472" spans="16:17" ht="12.75">
      <c r="P5472" s="94"/>
      <c r="Q5472" s="94"/>
    </row>
    <row r="5473" spans="16:17" ht="12.75">
      <c r="P5473" s="94"/>
      <c r="Q5473" s="94"/>
    </row>
    <row r="5474" spans="16:17" ht="12.75">
      <c r="P5474" s="94"/>
      <c r="Q5474" s="94"/>
    </row>
    <row r="5475" spans="16:17" ht="12.75">
      <c r="P5475" s="94"/>
      <c r="Q5475" s="94"/>
    </row>
    <row r="5476" spans="16:17" ht="12.75">
      <c r="P5476" s="94"/>
      <c r="Q5476" s="94"/>
    </row>
    <row r="5477" spans="16:17" ht="12.75">
      <c r="P5477" s="94"/>
      <c r="Q5477" s="94"/>
    </row>
    <row r="5478" spans="16:17" ht="12.75">
      <c r="P5478" s="94"/>
      <c r="Q5478" s="94"/>
    </row>
    <row r="5479" spans="16:17" ht="12.75">
      <c r="P5479" s="94"/>
      <c r="Q5479" s="94"/>
    </row>
    <row r="5480" spans="16:17" ht="12.75">
      <c r="P5480" s="94"/>
      <c r="Q5480" s="94"/>
    </row>
    <row r="5481" spans="16:17" ht="12.75">
      <c r="P5481" s="94"/>
      <c r="Q5481" s="94"/>
    </row>
    <row r="5482" spans="16:17" ht="12.75">
      <c r="P5482" s="94"/>
      <c r="Q5482" s="94"/>
    </row>
    <row r="5483" spans="16:17" ht="12.75">
      <c r="P5483" s="94"/>
      <c r="Q5483" s="94"/>
    </row>
    <row r="5484" spans="16:17" ht="12.75">
      <c r="P5484" s="94"/>
      <c r="Q5484" s="94"/>
    </row>
    <row r="5485" spans="16:17" ht="12.75">
      <c r="P5485" s="94"/>
      <c r="Q5485" s="94"/>
    </row>
    <row r="5486" spans="16:17" ht="12.75">
      <c r="P5486" s="94"/>
      <c r="Q5486" s="94"/>
    </row>
    <row r="5487" spans="16:17" ht="12.75">
      <c r="P5487" s="94"/>
      <c r="Q5487" s="94"/>
    </row>
    <row r="5488" spans="16:17" ht="12.75">
      <c r="P5488" s="94"/>
      <c r="Q5488" s="94"/>
    </row>
    <row r="5489" spans="16:17" ht="12.75">
      <c r="P5489" s="94"/>
      <c r="Q5489" s="94"/>
    </row>
    <row r="5490" spans="16:17" ht="12.75">
      <c r="P5490" s="94"/>
      <c r="Q5490" s="94"/>
    </row>
    <row r="5491" spans="16:17" ht="12.75">
      <c r="P5491" s="94"/>
      <c r="Q5491" s="94"/>
    </row>
    <row r="5492" spans="16:17" ht="12.75">
      <c r="P5492" s="94"/>
      <c r="Q5492" s="94"/>
    </row>
    <row r="5493" spans="16:17" ht="12.75">
      <c r="P5493" s="94"/>
      <c r="Q5493" s="94"/>
    </row>
    <row r="5494" spans="16:17" ht="12.75">
      <c r="P5494" s="94"/>
      <c r="Q5494" s="94"/>
    </row>
    <row r="5495" spans="16:17" ht="12.75">
      <c r="P5495" s="94"/>
      <c r="Q5495" s="94"/>
    </row>
    <row r="5496" spans="16:17" ht="12.75">
      <c r="P5496" s="94"/>
      <c r="Q5496" s="94"/>
    </row>
    <row r="5497" spans="16:17" ht="12.75">
      <c r="P5497" s="94"/>
      <c r="Q5497" s="94"/>
    </row>
    <row r="5498" spans="16:17" ht="12.75">
      <c r="P5498" s="94"/>
      <c r="Q5498" s="94"/>
    </row>
    <row r="5499" spans="16:17" ht="12.75">
      <c r="P5499" s="94"/>
      <c r="Q5499" s="94"/>
    </row>
    <row r="5500" spans="16:17" ht="12.75">
      <c r="P5500" s="94"/>
      <c r="Q5500" s="94"/>
    </row>
    <row r="5501" spans="16:17" ht="12.75">
      <c r="P5501" s="94"/>
      <c r="Q5501" s="94"/>
    </row>
    <row r="5502" spans="16:17" ht="12.75">
      <c r="P5502" s="94"/>
      <c r="Q5502" s="94"/>
    </row>
    <row r="5503" spans="16:17" ht="12.75">
      <c r="P5503" s="94"/>
      <c r="Q5503" s="94"/>
    </row>
    <row r="5504" spans="16:17" ht="12.75">
      <c r="P5504" s="94"/>
      <c r="Q5504" s="94"/>
    </row>
    <row r="5505" spans="16:17" ht="12.75">
      <c r="P5505" s="94"/>
      <c r="Q5505" s="94"/>
    </row>
    <row r="5506" spans="16:17" ht="12.75">
      <c r="P5506" s="94"/>
      <c r="Q5506" s="94"/>
    </row>
    <row r="5507" spans="16:17" ht="12.75">
      <c r="P5507" s="94"/>
      <c r="Q5507" s="94"/>
    </row>
    <row r="5508" spans="16:17" ht="12.75">
      <c r="P5508" s="94"/>
      <c r="Q5508" s="94"/>
    </row>
    <row r="5509" spans="16:17" ht="12.75">
      <c r="P5509" s="94"/>
      <c r="Q5509" s="94"/>
    </row>
    <row r="5510" spans="16:17" ht="12.75">
      <c r="P5510" s="94"/>
      <c r="Q5510" s="94"/>
    </row>
    <row r="5511" spans="16:17" ht="12.75">
      <c r="P5511" s="94"/>
      <c r="Q5511" s="94"/>
    </row>
    <row r="5512" spans="16:17" ht="12.75">
      <c r="P5512" s="94"/>
      <c r="Q5512" s="94"/>
    </row>
    <row r="5513" spans="16:17" ht="12.75">
      <c r="P5513" s="94"/>
      <c r="Q5513" s="94"/>
    </row>
    <row r="5514" spans="16:17" ht="12.75">
      <c r="P5514" s="94"/>
      <c r="Q5514" s="94"/>
    </row>
    <row r="5515" spans="16:17" ht="12.75">
      <c r="P5515" s="94"/>
      <c r="Q5515" s="94"/>
    </row>
    <row r="5516" spans="16:17" ht="12.75">
      <c r="P5516" s="94"/>
      <c r="Q5516" s="94"/>
    </row>
    <row r="5517" spans="16:17" ht="12.75">
      <c r="P5517" s="94"/>
      <c r="Q5517" s="94"/>
    </row>
    <row r="5518" spans="16:17" ht="12.75">
      <c r="P5518" s="94"/>
      <c r="Q5518" s="94"/>
    </row>
    <row r="5519" spans="16:17" ht="12.75">
      <c r="P5519" s="94"/>
      <c r="Q5519" s="94"/>
    </row>
    <row r="5520" spans="16:17" ht="12.75">
      <c r="P5520" s="94"/>
      <c r="Q5520" s="94"/>
    </row>
    <row r="5521" spans="16:17" ht="12.75">
      <c r="P5521" s="94"/>
      <c r="Q5521" s="94"/>
    </row>
    <row r="5522" spans="16:17" ht="12.75">
      <c r="P5522" s="94"/>
      <c r="Q5522" s="94"/>
    </row>
    <row r="5523" spans="16:17" ht="12.75">
      <c r="P5523" s="94"/>
      <c r="Q5523" s="94"/>
    </row>
    <row r="5524" spans="16:17" ht="12.75">
      <c r="P5524" s="94"/>
      <c r="Q5524" s="94"/>
    </row>
    <row r="5525" spans="16:17" ht="12.75">
      <c r="P5525" s="94"/>
      <c r="Q5525" s="94"/>
    </row>
    <row r="5526" spans="16:17" ht="12.75">
      <c r="P5526" s="94"/>
      <c r="Q5526" s="94"/>
    </row>
    <row r="5527" spans="16:17" ht="12.75">
      <c r="P5527" s="94"/>
      <c r="Q5527" s="94"/>
    </row>
    <row r="5528" spans="16:17" ht="12.75">
      <c r="P5528" s="94"/>
      <c r="Q5528" s="94"/>
    </row>
    <row r="5529" spans="16:17" ht="12.75">
      <c r="P5529" s="94"/>
      <c r="Q5529" s="94"/>
    </row>
    <row r="5530" spans="16:17" ht="12.75">
      <c r="P5530" s="94"/>
      <c r="Q5530" s="94"/>
    </row>
    <row r="5531" spans="16:17" ht="12.75">
      <c r="P5531" s="94"/>
      <c r="Q5531" s="94"/>
    </row>
    <row r="5532" spans="16:17" ht="12.75">
      <c r="P5532" s="94"/>
      <c r="Q5532" s="94"/>
    </row>
    <row r="5533" spans="16:17" ht="12.75">
      <c r="P5533" s="94"/>
      <c r="Q5533" s="94"/>
    </row>
    <row r="5534" spans="16:17" ht="12.75">
      <c r="P5534" s="94"/>
      <c r="Q5534" s="94"/>
    </row>
    <row r="5535" spans="16:17" ht="12.75">
      <c r="P5535" s="94"/>
      <c r="Q5535" s="94"/>
    </row>
    <row r="5536" spans="16:17" ht="12.75">
      <c r="P5536" s="94"/>
      <c r="Q5536" s="94"/>
    </row>
    <row r="5537" spans="16:17" ht="12.75">
      <c r="P5537" s="94"/>
      <c r="Q5537" s="94"/>
    </row>
    <row r="5538" spans="16:17" ht="12.75">
      <c r="P5538" s="94"/>
      <c r="Q5538" s="94"/>
    </row>
    <row r="5539" spans="16:17" ht="12.75">
      <c r="P5539" s="94"/>
      <c r="Q5539" s="94"/>
    </row>
    <row r="5540" spans="16:17" ht="12.75">
      <c r="P5540" s="94"/>
      <c r="Q5540" s="94"/>
    </row>
    <row r="5541" spans="16:17" ht="12.75">
      <c r="P5541" s="94"/>
      <c r="Q5541" s="94"/>
    </row>
    <row r="5542" spans="16:17" ht="12.75">
      <c r="P5542" s="94"/>
      <c r="Q5542" s="94"/>
    </row>
    <row r="5543" spans="16:17" ht="12.75">
      <c r="P5543" s="94"/>
      <c r="Q5543" s="94"/>
    </row>
    <row r="5544" spans="16:17" ht="12.75">
      <c r="P5544" s="94"/>
      <c r="Q5544" s="94"/>
    </row>
    <row r="5545" spans="16:17" ht="12.75">
      <c r="P5545" s="94"/>
      <c r="Q5545" s="94"/>
    </row>
    <row r="5546" spans="16:17" ht="12.75">
      <c r="P5546" s="94"/>
      <c r="Q5546" s="94"/>
    </row>
    <row r="5547" spans="16:17" ht="12.75">
      <c r="P5547" s="94"/>
      <c r="Q5547" s="94"/>
    </row>
    <row r="5548" spans="16:17" ht="12.75">
      <c r="P5548" s="94"/>
      <c r="Q5548" s="94"/>
    </row>
    <row r="5549" spans="16:17" ht="12.75">
      <c r="P5549" s="94"/>
      <c r="Q5549" s="94"/>
    </row>
    <row r="5550" spans="16:17" ht="12.75">
      <c r="P5550" s="94"/>
      <c r="Q5550" s="94"/>
    </row>
    <row r="5551" spans="16:17" ht="12.75">
      <c r="P5551" s="94"/>
      <c r="Q5551" s="94"/>
    </row>
    <row r="5552" spans="16:17" ht="12.75">
      <c r="P5552" s="94"/>
      <c r="Q5552" s="94"/>
    </row>
    <row r="5553" spans="16:17" ht="12.75">
      <c r="P5553" s="94"/>
      <c r="Q5553" s="94"/>
    </row>
    <row r="5554" spans="16:17" ht="12.75">
      <c r="P5554" s="94"/>
      <c r="Q5554" s="94"/>
    </row>
    <row r="5555" spans="16:17" ht="12.75">
      <c r="P5555" s="94"/>
      <c r="Q5555" s="94"/>
    </row>
    <row r="5556" spans="16:17" ht="12.75">
      <c r="P5556" s="94"/>
      <c r="Q5556" s="94"/>
    </row>
    <row r="5557" spans="16:17" ht="12.75">
      <c r="P5557" s="94"/>
      <c r="Q5557" s="94"/>
    </row>
    <row r="5558" spans="16:17" ht="12.75">
      <c r="P5558" s="94"/>
      <c r="Q5558" s="94"/>
    </row>
    <row r="5559" spans="16:17" ht="12.75">
      <c r="P5559" s="94"/>
      <c r="Q5559" s="94"/>
    </row>
    <row r="5560" spans="16:17" ht="12.75">
      <c r="P5560" s="94"/>
      <c r="Q5560" s="94"/>
    </row>
    <row r="5561" spans="16:17" ht="12.75">
      <c r="P5561" s="94"/>
      <c r="Q5561" s="94"/>
    </row>
    <row r="5562" spans="16:17" ht="12.75">
      <c r="P5562" s="94"/>
      <c r="Q5562" s="94"/>
    </row>
    <row r="5563" spans="16:17" ht="12.75">
      <c r="P5563" s="94"/>
      <c r="Q5563" s="94"/>
    </row>
    <row r="5564" spans="16:17" ht="12.75">
      <c r="P5564" s="94"/>
      <c r="Q5564" s="94"/>
    </row>
    <row r="5565" spans="16:17" ht="12.75">
      <c r="P5565" s="94"/>
      <c r="Q5565" s="94"/>
    </row>
    <row r="5566" spans="16:17" ht="12.75">
      <c r="P5566" s="94"/>
      <c r="Q5566" s="94"/>
    </row>
    <row r="5567" spans="16:17" ht="12.75">
      <c r="P5567" s="94"/>
      <c r="Q5567" s="94"/>
    </row>
    <row r="5568" spans="16:17" ht="12.75">
      <c r="P5568" s="94"/>
      <c r="Q5568" s="94"/>
    </row>
    <row r="5569" spans="16:17" ht="12.75">
      <c r="P5569" s="94"/>
      <c r="Q5569" s="94"/>
    </row>
    <row r="5570" spans="16:17" ht="12.75">
      <c r="P5570" s="94"/>
      <c r="Q5570" s="94"/>
    </row>
    <row r="5571" spans="16:17" ht="12.75">
      <c r="P5571" s="94"/>
      <c r="Q5571" s="94"/>
    </row>
    <row r="5572" spans="16:17" ht="12.75">
      <c r="P5572" s="94"/>
      <c r="Q5572" s="94"/>
    </row>
    <row r="5573" spans="16:17" ht="12.75">
      <c r="P5573" s="94"/>
      <c r="Q5573" s="94"/>
    </row>
    <row r="5574" spans="16:17" ht="12.75">
      <c r="P5574" s="94"/>
      <c r="Q5574" s="94"/>
    </row>
    <row r="5575" spans="16:17" ht="12.75">
      <c r="P5575" s="94"/>
      <c r="Q5575" s="94"/>
    </row>
    <row r="5576" spans="16:17" ht="12.75">
      <c r="P5576" s="94"/>
      <c r="Q5576" s="94"/>
    </row>
    <row r="5577" spans="16:17" ht="12.75">
      <c r="P5577" s="94"/>
      <c r="Q5577" s="94"/>
    </row>
    <row r="5578" spans="16:17" ht="12.75">
      <c r="P5578" s="94"/>
      <c r="Q5578" s="94"/>
    </row>
    <row r="5579" spans="16:17" ht="12.75">
      <c r="P5579" s="94"/>
      <c r="Q5579" s="94"/>
    </row>
    <row r="5580" spans="16:17" ht="12.75">
      <c r="P5580" s="94"/>
      <c r="Q5580" s="94"/>
    </row>
    <row r="5581" spans="16:17" ht="12.75">
      <c r="P5581" s="94"/>
      <c r="Q5581" s="94"/>
    </row>
    <row r="5582" spans="16:17" ht="12.75">
      <c r="P5582" s="94"/>
      <c r="Q5582" s="94"/>
    </row>
    <row r="5583" spans="16:17" ht="12.75">
      <c r="P5583" s="94"/>
      <c r="Q5583" s="94"/>
    </row>
    <row r="5584" spans="16:17" ht="12.75">
      <c r="P5584" s="94"/>
      <c r="Q5584" s="94"/>
    </row>
    <row r="5585" spans="16:17" ht="12.75">
      <c r="P5585" s="94"/>
      <c r="Q5585" s="94"/>
    </row>
    <row r="5586" spans="16:17" ht="12.75">
      <c r="P5586" s="94"/>
      <c r="Q5586" s="94"/>
    </row>
    <row r="5587" spans="16:17" ht="12.75">
      <c r="P5587" s="94"/>
      <c r="Q5587" s="94"/>
    </row>
    <row r="5588" spans="16:17" ht="12.75">
      <c r="P5588" s="94"/>
      <c r="Q5588" s="94"/>
    </row>
    <row r="5589" spans="16:17" ht="12.75">
      <c r="P5589" s="94"/>
      <c r="Q5589" s="94"/>
    </row>
    <row r="5590" spans="16:17" ht="12.75">
      <c r="P5590" s="94"/>
      <c r="Q5590" s="94"/>
    </row>
    <row r="5591" spans="16:17" ht="12.75">
      <c r="P5591" s="94"/>
      <c r="Q5591" s="94"/>
    </row>
    <row r="5592" spans="16:17" ht="12.75">
      <c r="P5592" s="94"/>
      <c r="Q5592" s="94"/>
    </row>
    <row r="5593" spans="16:17" ht="12.75">
      <c r="P5593" s="94"/>
      <c r="Q5593" s="94"/>
    </row>
    <row r="5594" spans="16:17" ht="12.75">
      <c r="P5594" s="94"/>
      <c r="Q5594" s="94"/>
    </row>
    <row r="5595" spans="16:17" ht="12.75">
      <c r="P5595" s="94"/>
      <c r="Q5595" s="94"/>
    </row>
    <row r="5596" spans="16:17" ht="12.75">
      <c r="P5596" s="94"/>
      <c r="Q5596" s="94"/>
    </row>
    <row r="5597" spans="16:17" ht="12.75">
      <c r="P5597" s="94"/>
      <c r="Q5597" s="94"/>
    </row>
    <row r="5598" spans="16:17" ht="12.75">
      <c r="P5598" s="94"/>
      <c r="Q5598" s="94"/>
    </row>
    <row r="5599" spans="16:17" ht="12.75">
      <c r="P5599" s="94"/>
      <c r="Q5599" s="94"/>
    </row>
    <row r="5600" spans="16:17" ht="12.75">
      <c r="P5600" s="94"/>
      <c r="Q5600" s="94"/>
    </row>
    <row r="5601" spans="16:17" ht="12.75">
      <c r="P5601" s="94"/>
      <c r="Q5601" s="94"/>
    </row>
    <row r="5602" spans="16:17" ht="12.75">
      <c r="P5602" s="94"/>
      <c r="Q5602" s="94"/>
    </row>
    <row r="5603" spans="16:17" ht="12.75">
      <c r="P5603" s="94"/>
      <c r="Q5603" s="94"/>
    </row>
    <row r="5604" spans="16:17" ht="12.75">
      <c r="P5604" s="94"/>
      <c r="Q5604" s="94"/>
    </row>
    <row r="5605" spans="16:17" ht="12.75">
      <c r="P5605" s="94"/>
      <c r="Q5605" s="94"/>
    </row>
    <row r="5606" spans="16:17" ht="12.75">
      <c r="P5606" s="94"/>
      <c r="Q5606" s="94"/>
    </row>
    <row r="5607" spans="16:17" ht="12.75">
      <c r="P5607" s="94"/>
      <c r="Q5607" s="94"/>
    </row>
    <row r="5608" spans="16:17" ht="12.75">
      <c r="P5608" s="94"/>
      <c r="Q5608" s="94"/>
    </row>
    <row r="5609" spans="16:17" ht="12.75">
      <c r="P5609" s="94"/>
      <c r="Q5609" s="94"/>
    </row>
    <row r="5610" spans="16:17" ht="12.75">
      <c r="P5610" s="94"/>
      <c r="Q5610" s="94"/>
    </row>
    <row r="5611" spans="16:17" ht="12.75">
      <c r="P5611" s="94"/>
      <c r="Q5611" s="94"/>
    </row>
    <row r="5612" spans="16:17" ht="12.75">
      <c r="P5612" s="94"/>
      <c r="Q5612" s="94"/>
    </row>
    <row r="5613" spans="16:17" ht="12.75">
      <c r="P5613" s="94"/>
      <c r="Q5613" s="94"/>
    </row>
    <row r="5614" spans="16:17" ht="12.75">
      <c r="P5614" s="94"/>
      <c r="Q5614" s="94"/>
    </row>
    <row r="5615" spans="16:17" ht="12.75">
      <c r="P5615" s="94"/>
      <c r="Q5615" s="94"/>
    </row>
    <row r="5616" spans="16:17" ht="12.75">
      <c r="P5616" s="94"/>
      <c r="Q5616" s="94"/>
    </row>
    <row r="5617" spans="16:17" ht="12.75">
      <c r="P5617" s="94"/>
      <c r="Q5617" s="94"/>
    </row>
    <row r="5618" spans="16:17" ht="12.75">
      <c r="P5618" s="94"/>
      <c r="Q5618" s="94"/>
    </row>
    <row r="5619" spans="16:17" ht="12.75">
      <c r="P5619" s="94"/>
      <c r="Q5619" s="94"/>
    </row>
    <row r="5620" spans="16:17" ht="12.75">
      <c r="P5620" s="94"/>
      <c r="Q5620" s="94"/>
    </row>
    <row r="5621" spans="16:17" ht="12.75">
      <c r="P5621" s="94"/>
      <c r="Q5621" s="94"/>
    </row>
    <row r="5622" spans="16:17" ht="12.75">
      <c r="P5622" s="94"/>
      <c r="Q5622" s="94"/>
    </row>
    <row r="5623" spans="16:17" ht="12.75">
      <c r="P5623" s="94"/>
      <c r="Q5623" s="94"/>
    </row>
    <row r="5624" spans="16:17" ht="12.75">
      <c r="P5624" s="94"/>
      <c r="Q5624" s="94"/>
    </row>
    <row r="5625" spans="16:17" ht="12.75">
      <c r="P5625" s="94"/>
      <c r="Q5625" s="94"/>
    </row>
    <row r="5626" spans="16:17" ht="12.75">
      <c r="P5626" s="94"/>
      <c r="Q5626" s="94"/>
    </row>
    <row r="5627" spans="16:17" ht="12.75">
      <c r="P5627" s="94"/>
      <c r="Q5627" s="94"/>
    </row>
    <row r="5628" spans="16:17" ht="12.75">
      <c r="P5628" s="94"/>
      <c r="Q5628" s="94"/>
    </row>
    <row r="5629" spans="16:17" ht="12.75">
      <c r="P5629" s="94"/>
      <c r="Q5629" s="94"/>
    </row>
    <row r="5630" spans="16:17" ht="12.75">
      <c r="P5630" s="94"/>
      <c r="Q5630" s="94"/>
    </row>
    <row r="5631" spans="16:17" ht="12.75">
      <c r="P5631" s="94"/>
      <c r="Q5631" s="94"/>
    </row>
    <row r="5632" spans="16:17" ht="12.75">
      <c r="P5632" s="94"/>
      <c r="Q5632" s="94"/>
    </row>
    <row r="5633" spans="16:17" ht="12.75">
      <c r="P5633" s="94"/>
      <c r="Q5633" s="94"/>
    </row>
    <row r="5634" spans="16:17" ht="12.75">
      <c r="P5634" s="94"/>
      <c r="Q5634" s="94"/>
    </row>
    <row r="5635" spans="16:17" ht="12.75">
      <c r="P5635" s="94"/>
      <c r="Q5635" s="94"/>
    </row>
    <row r="5636" spans="16:17" ht="12.75">
      <c r="P5636" s="94"/>
      <c r="Q5636" s="94"/>
    </row>
    <row r="5637" spans="16:17" ht="12.75">
      <c r="P5637" s="94"/>
      <c r="Q5637" s="94"/>
    </row>
    <row r="5638" spans="16:17" ht="12.75">
      <c r="P5638" s="94"/>
      <c r="Q5638" s="94"/>
    </row>
    <row r="5639" spans="16:17" ht="12.75">
      <c r="P5639" s="94"/>
      <c r="Q5639" s="94"/>
    </row>
    <row r="5640" spans="16:17" ht="12.75">
      <c r="P5640" s="94"/>
      <c r="Q5640" s="94"/>
    </row>
    <row r="5641" spans="16:17" ht="12.75">
      <c r="P5641" s="94"/>
      <c r="Q5641" s="94"/>
    </row>
    <row r="5642" spans="16:17" ht="12.75">
      <c r="P5642" s="94"/>
      <c r="Q5642" s="94"/>
    </row>
    <row r="5643" spans="16:17" ht="12.75">
      <c r="P5643" s="94"/>
      <c r="Q5643" s="94"/>
    </row>
    <row r="5644" spans="16:17" ht="12.75">
      <c r="P5644" s="94"/>
      <c r="Q5644" s="94"/>
    </row>
    <row r="5645" spans="16:17" ht="12.75">
      <c r="P5645" s="94"/>
      <c r="Q5645" s="94"/>
    </row>
    <row r="5646" spans="16:17" ht="12.75">
      <c r="P5646" s="94"/>
      <c r="Q5646" s="94"/>
    </row>
    <row r="5647" spans="16:17" ht="12.75">
      <c r="P5647" s="94"/>
      <c r="Q5647" s="94"/>
    </row>
    <row r="5648" spans="16:17" ht="12.75">
      <c r="P5648" s="94"/>
      <c r="Q5648" s="94"/>
    </row>
    <row r="5649" spans="16:17" ht="12.75">
      <c r="P5649" s="94"/>
      <c r="Q5649" s="94"/>
    </row>
    <row r="5650" spans="16:17" ht="12.75">
      <c r="P5650" s="94"/>
      <c r="Q5650" s="94"/>
    </row>
    <row r="5651" spans="16:17" ht="12.75">
      <c r="P5651" s="94"/>
      <c r="Q5651" s="94"/>
    </row>
    <row r="5652" spans="16:17" ht="12.75">
      <c r="P5652" s="94"/>
      <c r="Q5652" s="94"/>
    </row>
    <row r="5653" spans="16:17" ht="12.75">
      <c r="P5653" s="94"/>
      <c r="Q5653" s="94"/>
    </row>
    <row r="5654" spans="16:17" ht="12.75">
      <c r="P5654" s="94"/>
      <c r="Q5654" s="94"/>
    </row>
    <row r="5655" spans="16:17" ht="12.75">
      <c r="P5655" s="94"/>
      <c r="Q5655" s="94"/>
    </row>
    <row r="5656" spans="16:17" ht="12.75">
      <c r="P5656" s="94"/>
      <c r="Q5656" s="94"/>
    </row>
    <row r="5657" spans="16:17" ht="12.75">
      <c r="P5657" s="94"/>
      <c r="Q5657" s="94"/>
    </row>
    <row r="5658" spans="16:17" ht="12.75">
      <c r="P5658" s="94"/>
      <c r="Q5658" s="94"/>
    </row>
    <row r="5659" spans="16:17" ht="12.75">
      <c r="P5659" s="94"/>
      <c r="Q5659" s="94"/>
    </row>
    <row r="5660" spans="16:17" ht="12.75">
      <c r="P5660" s="94"/>
      <c r="Q5660" s="94"/>
    </row>
    <row r="5661" spans="16:17" ht="12.75">
      <c r="P5661" s="94"/>
      <c r="Q5661" s="94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67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39" customWidth="1"/>
    <col min="2" max="2" width="6.8515625" style="40" bestFit="1" customWidth="1"/>
    <col min="3" max="3" width="52.421875" style="34" bestFit="1" customWidth="1"/>
    <col min="4" max="4" width="32.00390625" style="34" bestFit="1" customWidth="1"/>
    <col min="5" max="5" width="19.7109375" style="34" bestFit="1" customWidth="1"/>
    <col min="6" max="6" width="6.8515625" style="34" customWidth="1"/>
    <col min="7" max="7" width="7.421875" style="37" hidden="1" customWidth="1"/>
    <col min="8" max="8" width="11.7109375" style="34" bestFit="1" customWidth="1"/>
    <col min="9" max="9" width="5.140625" style="43" bestFit="1" customWidth="1"/>
    <col min="10" max="10" width="7.00390625" style="34" bestFit="1" customWidth="1"/>
    <col min="11" max="11" width="7.00390625" style="34" hidden="1" customWidth="1"/>
    <col min="12" max="12" width="7.00390625" style="34" bestFit="1" customWidth="1"/>
    <col min="13" max="13" width="9.140625" style="35" bestFit="1" customWidth="1"/>
    <col min="14" max="14" width="7.00390625" style="34" bestFit="1" customWidth="1"/>
    <col min="15" max="15" width="7.00390625" style="34" hidden="1" customWidth="1"/>
    <col min="16" max="17" width="7.00390625" style="34" customWidth="1"/>
    <col min="18" max="18" width="7.00390625" style="34" bestFit="1" customWidth="1"/>
    <col min="19" max="19" width="9.421875" style="34" bestFit="1" customWidth="1"/>
    <col min="20" max="20" width="7.00390625" style="34" hidden="1" customWidth="1"/>
    <col min="21" max="21" width="7.00390625" style="34" bestFit="1" customWidth="1"/>
    <col min="22" max="22" width="7.00390625" style="34" hidden="1" customWidth="1"/>
    <col min="23" max="23" width="7.00390625" style="36" customWidth="1"/>
    <col min="24" max="24" width="8.8515625" style="79" bestFit="1" customWidth="1"/>
    <col min="25" max="25" width="7.140625" style="79" bestFit="1" customWidth="1"/>
    <col min="26" max="26" width="7.00390625" style="79" bestFit="1" customWidth="1"/>
    <col min="27" max="27" width="6.8515625" style="79" bestFit="1" customWidth="1"/>
    <col min="28" max="31" width="4.140625" style="34" hidden="1" customWidth="1"/>
    <col min="32" max="32" width="6.28125" style="34" bestFit="1" customWidth="1"/>
    <col min="33" max="35" width="7.00390625" style="34" hidden="1" customWidth="1"/>
    <col min="36" max="36" width="9.421875" style="34" hidden="1" customWidth="1"/>
    <col min="37" max="38" width="4.140625" style="34" hidden="1" customWidth="1"/>
    <col min="39" max="39" width="5.28125" style="34" hidden="1" customWidth="1"/>
    <col min="40" max="40" width="5.140625" style="34" bestFit="1" customWidth="1"/>
    <col min="41" max="41" width="6.28125" style="34" hidden="1" customWidth="1"/>
    <col min="42" max="43" width="4.140625" style="34" hidden="1" customWidth="1"/>
    <col min="44" max="44" width="7.7109375" style="34" customWidth="1"/>
    <col min="45" max="16384" width="9.140625" style="34" customWidth="1"/>
  </cols>
  <sheetData>
    <row r="1" ht="15.75">
      <c r="A1" s="105" t="s">
        <v>0</v>
      </c>
    </row>
    <row r="2" ht="15.75">
      <c r="A2" s="105" t="s">
        <v>384</v>
      </c>
    </row>
    <row r="3" spans="1:43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4" t="s">
        <v>7</v>
      </c>
      <c r="H3" s="45" t="s">
        <v>8</v>
      </c>
      <c r="I3" s="60" t="s">
        <v>9</v>
      </c>
      <c r="J3" s="48" t="s">
        <v>10</v>
      </c>
      <c r="K3" s="48" t="s">
        <v>11</v>
      </c>
      <c r="L3" s="61" t="s">
        <v>12</v>
      </c>
      <c r="M3" s="62" t="s">
        <v>13</v>
      </c>
      <c r="N3" s="61" t="s">
        <v>14</v>
      </c>
      <c r="O3" s="63" t="s">
        <v>15</v>
      </c>
      <c r="P3" s="78" t="s">
        <v>16</v>
      </c>
      <c r="Q3" s="96" t="s">
        <v>17</v>
      </c>
      <c r="R3" s="77" t="s">
        <v>386</v>
      </c>
      <c r="S3" s="97" t="s">
        <v>387</v>
      </c>
      <c r="T3" s="50" t="s">
        <v>11</v>
      </c>
      <c r="U3" s="50" t="s">
        <v>18</v>
      </c>
      <c r="V3" s="51" t="s">
        <v>19</v>
      </c>
      <c r="W3" s="64" t="s">
        <v>20</v>
      </c>
      <c r="X3" s="65" t="s">
        <v>21</v>
      </c>
      <c r="Y3" s="49" t="s">
        <v>22</v>
      </c>
      <c r="Z3" s="49" t="s">
        <v>23</v>
      </c>
      <c r="AA3" s="66" t="s">
        <v>24</v>
      </c>
      <c r="AB3" s="4" t="s">
        <v>25</v>
      </c>
      <c r="AC3" s="5" t="s">
        <v>26</v>
      </c>
      <c r="AD3" s="5" t="s">
        <v>27</v>
      </c>
      <c r="AE3" s="5" t="s">
        <v>28</v>
      </c>
      <c r="AF3" s="6" t="s">
        <v>29</v>
      </c>
      <c r="AG3" s="6" t="s">
        <v>30</v>
      </c>
      <c r="AH3" s="6" t="s">
        <v>31</v>
      </c>
      <c r="AI3" s="6" t="s">
        <v>32</v>
      </c>
      <c r="AJ3" s="6" t="s">
        <v>33</v>
      </c>
      <c r="AK3" s="5" t="s">
        <v>34</v>
      </c>
      <c r="AL3" s="5" t="s">
        <v>35</v>
      </c>
      <c r="AM3" s="5" t="s">
        <v>36</v>
      </c>
      <c r="AN3" s="7" t="s">
        <v>37</v>
      </c>
      <c r="AO3" s="7" t="s">
        <v>38</v>
      </c>
      <c r="AP3" s="7" t="s">
        <v>39</v>
      </c>
      <c r="AQ3" s="7" t="s">
        <v>40</v>
      </c>
    </row>
    <row r="4" spans="1:43" ht="12" customHeight="1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71"/>
      <c r="I4" s="72">
        <v>6</v>
      </c>
      <c r="J4" s="9">
        <v>7</v>
      </c>
      <c r="K4" s="52"/>
      <c r="L4" s="13">
        <v>8</v>
      </c>
      <c r="M4" s="11">
        <v>9</v>
      </c>
      <c r="N4" s="13">
        <v>10</v>
      </c>
      <c r="O4" s="73">
        <v>11</v>
      </c>
      <c r="P4" s="14">
        <v>12</v>
      </c>
      <c r="Q4" s="14">
        <v>13</v>
      </c>
      <c r="R4" s="12" t="s">
        <v>388</v>
      </c>
      <c r="S4" s="12" t="s">
        <v>389</v>
      </c>
      <c r="T4" s="16"/>
      <c r="U4" s="15">
        <v>14</v>
      </c>
      <c r="V4" s="16"/>
      <c r="W4" s="74">
        <v>15</v>
      </c>
      <c r="X4" s="11">
        <v>16</v>
      </c>
      <c r="Y4" s="12">
        <v>17</v>
      </c>
      <c r="Z4" s="12">
        <v>18</v>
      </c>
      <c r="AA4" s="13">
        <v>19</v>
      </c>
      <c r="AB4" s="17"/>
      <c r="AC4" s="9"/>
      <c r="AD4" s="9"/>
      <c r="AE4" s="9"/>
      <c r="AF4" s="9">
        <v>20</v>
      </c>
      <c r="AG4" s="18" t="s">
        <v>41</v>
      </c>
      <c r="AH4" s="9" t="s">
        <v>42</v>
      </c>
      <c r="AI4" s="9" t="s">
        <v>43</v>
      </c>
      <c r="AJ4" s="18" t="s">
        <v>44</v>
      </c>
      <c r="AK4" s="18"/>
      <c r="AL4" s="18"/>
      <c r="AM4" s="18"/>
      <c r="AN4" s="9">
        <v>21</v>
      </c>
      <c r="AO4" s="9" t="s">
        <v>41</v>
      </c>
      <c r="AP4" s="9" t="s">
        <v>42</v>
      </c>
      <c r="AQ4" s="9" t="s">
        <v>43</v>
      </c>
    </row>
    <row r="5" spans="1:43" ht="12.75">
      <c r="A5" s="19">
        <v>3301380</v>
      </c>
      <c r="B5" s="19">
        <v>9</v>
      </c>
      <c r="C5" s="19" t="s">
        <v>45</v>
      </c>
      <c r="D5" s="19" t="s">
        <v>46</v>
      </c>
      <c r="E5" s="19" t="s">
        <v>47</v>
      </c>
      <c r="F5" s="19">
        <v>3275</v>
      </c>
      <c r="G5" s="20">
        <v>1343</v>
      </c>
      <c r="H5" s="23">
        <v>6034855188</v>
      </c>
      <c r="I5" s="67">
        <v>6</v>
      </c>
      <c r="J5" s="22" t="s">
        <v>48</v>
      </c>
      <c r="K5" s="19"/>
      <c r="L5" s="24" t="s">
        <v>48</v>
      </c>
      <c r="M5" s="68">
        <v>541.8</v>
      </c>
      <c r="N5" s="24" t="s">
        <v>49</v>
      </c>
      <c r="O5" s="69" t="s">
        <v>48</v>
      </c>
      <c r="P5" s="75">
        <v>3.7661050545094152</v>
      </c>
      <c r="Q5" s="22" t="str">
        <f>IF(ISNUMBER(P5),IF(P5&gt;=20,"YES","NO"),"M")</f>
        <v>NO</v>
      </c>
      <c r="R5" s="25">
        <v>23.3</v>
      </c>
      <c r="S5" s="98" t="str">
        <f>IF(ISNUMBER(R5),IF(R5&gt;=20,"YES","NO"),"M")</f>
        <v>YES</v>
      </c>
      <c r="T5" s="22" t="s">
        <v>48</v>
      </c>
      <c r="U5" s="22" t="s">
        <v>50</v>
      </c>
      <c r="V5" s="22"/>
      <c r="W5" s="70" t="s">
        <v>50</v>
      </c>
      <c r="X5" s="80">
        <v>45044.05</v>
      </c>
      <c r="Y5" s="81">
        <v>5789.95</v>
      </c>
      <c r="Z5" s="81">
        <v>5515.95</v>
      </c>
      <c r="AA5" s="82">
        <v>4854.01</v>
      </c>
      <c r="AB5" s="47">
        <f>IF(OR(J5="YES",L5="YES"),1,0)</f>
        <v>0</v>
      </c>
      <c r="AC5" s="21">
        <f>IF(OR(AND(ISNUMBER(M5),AND(M5&gt;0,M5&lt;600)),AND(M5&gt;0,N5="YES")),1,0)</f>
        <v>1</v>
      </c>
      <c r="AD5" s="21">
        <f aca="true" t="shared" si="0" ref="AD5:AD36">IF(AND(OR(J5="YES",L5="YES"),(AB5=0)),"Trouble",0)</f>
        <v>0</v>
      </c>
      <c r="AE5" s="21">
        <f aca="true" t="shared" si="1" ref="AE5:AE36">IF(AND(OR(AND(ISNUMBER(M5),AND(M5&gt;0,M5&lt;600)),AND(M5&gt;0,N5="YES")),(AC5=0)),"Trouble",0)</f>
        <v>0</v>
      </c>
      <c r="AF5" s="22" t="str">
        <f>IF(AND(AB5=1,AC5=1),"SRSA","-")</f>
        <v>-</v>
      </c>
      <c r="AG5" s="21">
        <f aca="true" t="shared" si="2" ref="AG5:AG36">IF(AND(AF5="-",O5="YES"),"Trouble",0)</f>
        <v>0</v>
      </c>
      <c r="AH5" s="21">
        <f>IF(AND(AND(J5="NO",L5&lt;&gt;"YES"),(O5="YES")),"Trouble",0)</f>
        <v>0</v>
      </c>
      <c r="AI5" s="21">
        <f>IF(OR(AND(OR(AND(ISNUMBER(M5),AND(M5&gt;0,M5&lt;600)),AND(AND(M5&gt;0,N5="YES"),ISNUMBER(M5))),(O5="YES")),O5&lt;&gt;"YES"),0,"Trouble")</f>
        <v>0</v>
      </c>
      <c r="AJ5" s="21">
        <f aca="true" t="shared" si="3" ref="AJ5:AJ36">IF(AND(AF5="SRSA",O5&lt;&gt;"YES"),"Trouble",0)</f>
        <v>0</v>
      </c>
      <c r="AK5" s="21">
        <f>IF(U5="YES",1,0)</f>
        <v>1</v>
      </c>
      <c r="AL5" s="21">
        <f>IF(AND(ISNUMBER(R5),R5&gt;=20),1,0)</f>
        <v>1</v>
      </c>
      <c r="AM5" s="21" t="str">
        <f>IF(AND(AK5=1,AL5=1),"Initial",0)</f>
        <v>Initial</v>
      </c>
      <c r="AN5" s="22" t="str">
        <f aca="true" t="shared" si="4" ref="AN5:AN36">IF(AND(AND(AM5="Initial",AO5=0),AND(ISNUMBER(M5),M5&gt;0)),"RLIS","-")</f>
        <v>RLIS</v>
      </c>
      <c r="AO5" s="21">
        <f>IF(AND(AF5="SRSA",AM5="Initial"),"SRSA",0)</f>
        <v>0</v>
      </c>
      <c r="AP5" s="21">
        <f>IF(AND(AN5="-",W5="YES"),"Trouble",0)</f>
        <v>0</v>
      </c>
      <c r="AQ5" s="21">
        <f>IF(AND(W5&lt;&gt;"YES",AN5="RLIS"),"Trouble",0)</f>
        <v>0</v>
      </c>
    </row>
    <row r="6" spans="1:43" ht="12.75">
      <c r="A6" s="26">
        <v>3301440</v>
      </c>
      <c r="B6" s="26">
        <v>15</v>
      </c>
      <c r="C6" s="26" t="s">
        <v>51</v>
      </c>
      <c r="D6" s="26" t="s">
        <v>52</v>
      </c>
      <c r="E6" s="26" t="s">
        <v>53</v>
      </c>
      <c r="F6" s="26">
        <v>3809</v>
      </c>
      <c r="G6" s="27">
        <v>120</v>
      </c>
      <c r="H6" s="30">
        <v>6038757890</v>
      </c>
      <c r="I6" s="55">
        <v>7</v>
      </c>
      <c r="J6" s="29" t="s">
        <v>50</v>
      </c>
      <c r="K6" s="26"/>
      <c r="L6" s="31" t="s">
        <v>49</v>
      </c>
      <c r="M6" s="56">
        <v>729.5</v>
      </c>
      <c r="N6" s="31" t="s">
        <v>48</v>
      </c>
      <c r="O6" s="59" t="s">
        <v>48</v>
      </c>
      <c r="P6" s="76">
        <v>6.926952141057935</v>
      </c>
      <c r="Q6" s="22" t="str">
        <f aca="true" t="shared" si="5" ref="Q6:S69">IF(ISNUMBER(P6),IF(P6&gt;=20,"YES","NO"),"M")</f>
        <v>NO</v>
      </c>
      <c r="R6" s="32">
        <v>19.63</v>
      </c>
      <c r="S6" s="98" t="str">
        <f t="shared" si="5"/>
        <v>NO</v>
      </c>
      <c r="T6" s="29" t="s">
        <v>48</v>
      </c>
      <c r="U6" s="29" t="s">
        <v>50</v>
      </c>
      <c r="V6" s="29"/>
      <c r="W6" s="53" t="s">
        <v>48</v>
      </c>
      <c r="X6" s="83">
        <v>33623.05</v>
      </c>
      <c r="Y6" s="84">
        <v>5629.12</v>
      </c>
      <c r="Z6" s="84">
        <v>3277.31</v>
      </c>
      <c r="AA6" s="85">
        <v>5839.99</v>
      </c>
      <c r="AB6" s="58">
        <f aca="true" t="shared" si="6" ref="AB6:AB69">IF(OR(J6="YES",L6="YES"),1,0)</f>
        <v>1</v>
      </c>
      <c r="AC6" s="28">
        <f aca="true" t="shared" si="7" ref="AC6:AC69">IF(OR(AND(ISNUMBER(M6),AND(M6&gt;0,M6&lt;600)),AND(M6&gt;0,N6="YES")),1,0)</f>
        <v>0</v>
      </c>
      <c r="AD6" s="28">
        <f t="shared" si="0"/>
        <v>0</v>
      </c>
      <c r="AE6" s="28">
        <f t="shared" si="1"/>
        <v>0</v>
      </c>
      <c r="AF6" s="29" t="str">
        <f aca="true" t="shared" si="8" ref="AF6:AF69">IF(AND(AB6=1,AC6=1),"SRSA","-")</f>
        <v>-</v>
      </c>
      <c r="AG6" s="28">
        <f t="shared" si="2"/>
        <v>0</v>
      </c>
      <c r="AH6" s="28">
        <f aca="true" t="shared" si="9" ref="AH6:AH69">IF(AND(AND(J6="NO",L6&lt;&gt;"YES"),(O6="YES")),"Trouble",0)</f>
        <v>0</v>
      </c>
      <c r="AI6" s="28">
        <f aca="true" t="shared" si="10" ref="AI6:AI69">IF(OR(AND(OR(AND(ISNUMBER(M6),AND(M6&gt;0,M6&lt;600)),AND(AND(M6&gt;0,N6="YES"),ISNUMBER(M6))),(O6="YES")),O6&lt;&gt;"YES"),0,"Trouble")</f>
        <v>0</v>
      </c>
      <c r="AJ6" s="28">
        <f t="shared" si="3"/>
        <v>0</v>
      </c>
      <c r="AK6" s="28">
        <f aca="true" t="shared" si="11" ref="AK6:AK69">IF(U6="YES",1,0)</f>
        <v>1</v>
      </c>
      <c r="AL6" s="28">
        <f aca="true" t="shared" si="12" ref="AL6:AL69">IF(AND(ISNUMBER(R6),R6&gt;=20),1,0)</f>
        <v>0</v>
      </c>
      <c r="AM6" s="28">
        <f aca="true" t="shared" si="13" ref="AM6:AM69">IF(AND(AK6=1,AL6=1),"Initial",0)</f>
        <v>0</v>
      </c>
      <c r="AN6" s="29" t="str">
        <f t="shared" si="4"/>
        <v>-</v>
      </c>
      <c r="AO6" s="28">
        <f aca="true" t="shared" si="14" ref="AO6:AO69">IF(AND(AF6="SRSA",AM6="Initial"),"SRSA",0)</f>
        <v>0</v>
      </c>
      <c r="AP6" s="28">
        <f aca="true" t="shared" si="15" ref="AP6:AP69">IF(AND(AN6="-",W6="YES"),"Trouble",0)</f>
        <v>0</v>
      </c>
      <c r="AQ6" s="28">
        <f aca="true" t="shared" si="16" ref="AQ6:AQ69">IF(AND(W6&lt;&gt;"YES",AN6="RLIS"),"Trouble",0)</f>
        <v>0</v>
      </c>
    </row>
    <row r="7" spans="1:43" ht="12.75">
      <c r="A7" s="26">
        <v>3301470</v>
      </c>
      <c r="B7" s="26">
        <v>17</v>
      </c>
      <c r="C7" s="26" t="s">
        <v>54</v>
      </c>
      <c r="D7" s="26" t="s">
        <v>55</v>
      </c>
      <c r="E7" s="26" t="s">
        <v>56</v>
      </c>
      <c r="F7" s="26">
        <v>3031</v>
      </c>
      <c r="G7" s="27">
        <v>849</v>
      </c>
      <c r="H7" s="30">
        <v>6036732690</v>
      </c>
      <c r="I7" s="55">
        <v>4</v>
      </c>
      <c r="J7" s="29" t="s">
        <v>48</v>
      </c>
      <c r="K7" s="26"/>
      <c r="L7" s="31" t="s">
        <v>48</v>
      </c>
      <c r="M7" s="56">
        <v>1670.9</v>
      </c>
      <c r="N7" s="31" t="s">
        <v>48</v>
      </c>
      <c r="O7" s="59" t="s">
        <v>48</v>
      </c>
      <c r="P7" s="76">
        <v>0.9748589020010261</v>
      </c>
      <c r="Q7" s="22" t="str">
        <f t="shared" si="5"/>
        <v>NO</v>
      </c>
      <c r="R7" s="32">
        <v>3.23</v>
      </c>
      <c r="S7" s="98" t="str">
        <f t="shared" si="5"/>
        <v>NO</v>
      </c>
      <c r="T7" s="29" t="s">
        <v>48</v>
      </c>
      <c r="U7" s="29" t="s">
        <v>48</v>
      </c>
      <c r="V7" s="29"/>
      <c r="W7" s="53" t="s">
        <v>48</v>
      </c>
      <c r="X7" s="83">
        <v>59867.51</v>
      </c>
      <c r="Y7" s="84">
        <v>0</v>
      </c>
      <c r="Z7" s="84">
        <v>7879.69</v>
      </c>
      <c r="AA7" s="85">
        <v>11331.47</v>
      </c>
      <c r="AB7" s="58">
        <f t="shared" si="6"/>
        <v>0</v>
      </c>
      <c r="AC7" s="28">
        <f t="shared" si="7"/>
        <v>0</v>
      </c>
      <c r="AD7" s="28">
        <f t="shared" si="0"/>
        <v>0</v>
      </c>
      <c r="AE7" s="28">
        <f t="shared" si="1"/>
        <v>0</v>
      </c>
      <c r="AF7" s="29" t="str">
        <f t="shared" si="8"/>
        <v>-</v>
      </c>
      <c r="AG7" s="28">
        <f t="shared" si="2"/>
        <v>0</v>
      </c>
      <c r="AH7" s="28">
        <f t="shared" si="9"/>
        <v>0</v>
      </c>
      <c r="AI7" s="28">
        <f t="shared" si="10"/>
        <v>0</v>
      </c>
      <c r="AJ7" s="28">
        <f t="shared" si="3"/>
        <v>0</v>
      </c>
      <c r="AK7" s="28">
        <f t="shared" si="11"/>
        <v>0</v>
      </c>
      <c r="AL7" s="28">
        <f t="shared" si="12"/>
        <v>0</v>
      </c>
      <c r="AM7" s="28">
        <f t="shared" si="13"/>
        <v>0</v>
      </c>
      <c r="AN7" s="29" t="str">
        <f t="shared" si="4"/>
        <v>-</v>
      </c>
      <c r="AO7" s="28">
        <f t="shared" si="14"/>
        <v>0</v>
      </c>
      <c r="AP7" s="28">
        <f t="shared" si="15"/>
        <v>0</v>
      </c>
      <c r="AQ7" s="28">
        <f t="shared" si="16"/>
        <v>0</v>
      </c>
    </row>
    <row r="8" spans="1:43" ht="12.75">
      <c r="A8" s="26">
        <v>3301500</v>
      </c>
      <c r="B8" s="26">
        <v>19</v>
      </c>
      <c r="C8" s="26" t="s">
        <v>57</v>
      </c>
      <c r="D8" s="26" t="s">
        <v>58</v>
      </c>
      <c r="E8" s="26" t="s">
        <v>59</v>
      </c>
      <c r="F8" s="26">
        <v>3303</v>
      </c>
      <c r="G8" s="27">
        <v>1625</v>
      </c>
      <c r="H8" s="30">
        <v>6037536561</v>
      </c>
      <c r="I8" s="55">
        <v>7</v>
      </c>
      <c r="J8" s="29" t="s">
        <v>50</v>
      </c>
      <c r="K8" s="26"/>
      <c r="L8" s="31" t="s">
        <v>49</v>
      </c>
      <c r="M8" s="56">
        <v>268</v>
      </c>
      <c r="N8" s="31" t="s">
        <v>49</v>
      </c>
      <c r="O8" s="59" t="s">
        <v>50</v>
      </c>
      <c r="P8" s="76">
        <v>7.291666666666667</v>
      </c>
      <c r="Q8" s="22" t="str">
        <f t="shared" si="5"/>
        <v>NO</v>
      </c>
      <c r="R8" s="32">
        <v>13.79</v>
      </c>
      <c r="S8" s="98" t="str">
        <f t="shared" si="5"/>
        <v>NO</v>
      </c>
      <c r="T8" s="29" t="s">
        <v>48</v>
      </c>
      <c r="U8" s="29" t="s">
        <v>50</v>
      </c>
      <c r="V8" s="29"/>
      <c r="W8" s="53" t="s">
        <v>48</v>
      </c>
      <c r="X8" s="83">
        <v>32851.27</v>
      </c>
      <c r="Y8" s="84">
        <v>3407.56</v>
      </c>
      <c r="Z8" s="84">
        <v>3465.47</v>
      </c>
      <c r="AA8" s="85">
        <v>3360.74</v>
      </c>
      <c r="AB8" s="58">
        <f t="shared" si="6"/>
        <v>1</v>
      </c>
      <c r="AC8" s="28">
        <f t="shared" si="7"/>
        <v>1</v>
      </c>
      <c r="AD8" s="28">
        <f t="shared" si="0"/>
        <v>0</v>
      </c>
      <c r="AE8" s="28">
        <f t="shared" si="1"/>
        <v>0</v>
      </c>
      <c r="AF8" s="29" t="str">
        <f t="shared" si="8"/>
        <v>SRSA</v>
      </c>
      <c r="AG8" s="28">
        <f t="shared" si="2"/>
        <v>0</v>
      </c>
      <c r="AH8" s="28">
        <f t="shared" si="9"/>
        <v>0</v>
      </c>
      <c r="AI8" s="28">
        <f t="shared" si="10"/>
        <v>0</v>
      </c>
      <c r="AJ8" s="28">
        <f t="shared" si="3"/>
        <v>0</v>
      </c>
      <c r="AK8" s="28">
        <f t="shared" si="11"/>
        <v>1</v>
      </c>
      <c r="AL8" s="28">
        <f t="shared" si="12"/>
        <v>0</v>
      </c>
      <c r="AM8" s="28">
        <f t="shared" si="13"/>
        <v>0</v>
      </c>
      <c r="AN8" s="29" t="str">
        <f t="shared" si="4"/>
        <v>-</v>
      </c>
      <c r="AO8" s="28">
        <f t="shared" si="14"/>
        <v>0</v>
      </c>
      <c r="AP8" s="28">
        <f t="shared" si="15"/>
        <v>0</v>
      </c>
      <c r="AQ8" s="28">
        <f t="shared" si="16"/>
        <v>0</v>
      </c>
    </row>
    <row r="9" spans="1:43" ht="12.75">
      <c r="A9" s="26">
        <v>3301560</v>
      </c>
      <c r="B9" s="26">
        <v>23</v>
      </c>
      <c r="C9" s="26" t="s">
        <v>60</v>
      </c>
      <c r="D9" s="26" t="s">
        <v>61</v>
      </c>
      <c r="E9" s="26" t="s">
        <v>62</v>
      </c>
      <c r="F9" s="26">
        <v>3253</v>
      </c>
      <c r="G9" s="27">
        <v>5857</v>
      </c>
      <c r="H9" s="30">
        <v>6032797947</v>
      </c>
      <c r="I9" s="55">
        <v>7</v>
      </c>
      <c r="J9" s="29" t="s">
        <v>50</v>
      </c>
      <c r="K9" s="26"/>
      <c r="L9" s="31" t="s">
        <v>49</v>
      </c>
      <c r="M9" s="56">
        <v>172.9</v>
      </c>
      <c r="N9" s="31" t="s">
        <v>49</v>
      </c>
      <c r="O9" s="59" t="s">
        <v>50</v>
      </c>
      <c r="P9" s="76">
        <v>7.5892857142857135</v>
      </c>
      <c r="Q9" s="22" t="str">
        <f t="shared" si="5"/>
        <v>NO</v>
      </c>
      <c r="R9" s="32">
        <v>24.79</v>
      </c>
      <c r="S9" s="98" t="str">
        <f t="shared" si="5"/>
        <v>YES</v>
      </c>
      <c r="T9" s="29" t="s">
        <v>48</v>
      </c>
      <c r="U9" s="29" t="s">
        <v>50</v>
      </c>
      <c r="V9" s="29"/>
      <c r="W9" s="53" t="s">
        <v>48</v>
      </c>
      <c r="X9" s="83">
        <v>23049.81</v>
      </c>
      <c r="Y9" s="84">
        <v>2601.56</v>
      </c>
      <c r="Z9" s="84">
        <v>2817.43</v>
      </c>
      <c r="AA9" s="85">
        <v>1490.3</v>
      </c>
      <c r="AB9" s="58">
        <f t="shared" si="6"/>
        <v>1</v>
      </c>
      <c r="AC9" s="28">
        <f t="shared" si="7"/>
        <v>1</v>
      </c>
      <c r="AD9" s="28">
        <f t="shared" si="0"/>
        <v>0</v>
      </c>
      <c r="AE9" s="28">
        <f t="shared" si="1"/>
        <v>0</v>
      </c>
      <c r="AF9" s="29" t="str">
        <f t="shared" si="8"/>
        <v>SRSA</v>
      </c>
      <c r="AG9" s="28">
        <f t="shared" si="2"/>
        <v>0</v>
      </c>
      <c r="AH9" s="28">
        <f t="shared" si="9"/>
        <v>0</v>
      </c>
      <c r="AI9" s="28">
        <f t="shared" si="10"/>
        <v>0</v>
      </c>
      <c r="AJ9" s="28">
        <f t="shared" si="3"/>
        <v>0</v>
      </c>
      <c r="AK9" s="28">
        <f t="shared" si="11"/>
        <v>1</v>
      </c>
      <c r="AL9" s="28">
        <f t="shared" si="12"/>
        <v>1</v>
      </c>
      <c r="AM9" s="28" t="str">
        <f t="shared" si="13"/>
        <v>Initial</v>
      </c>
      <c r="AN9" s="29" t="str">
        <f t="shared" si="4"/>
        <v>-</v>
      </c>
      <c r="AO9" s="28" t="str">
        <f t="shared" si="14"/>
        <v>SRSA</v>
      </c>
      <c r="AP9" s="28">
        <f t="shared" si="15"/>
        <v>0</v>
      </c>
      <c r="AQ9" s="28">
        <f t="shared" si="16"/>
        <v>0</v>
      </c>
    </row>
    <row r="10" spans="1:43" ht="12.75">
      <c r="A10" s="26">
        <v>3301590</v>
      </c>
      <c r="B10" s="26">
        <v>29</v>
      </c>
      <c r="C10" s="26" t="s">
        <v>63</v>
      </c>
      <c r="D10" s="26" t="s">
        <v>64</v>
      </c>
      <c r="E10" s="26" t="s">
        <v>65</v>
      </c>
      <c r="F10" s="26">
        <v>3106</v>
      </c>
      <c r="G10" s="27">
        <v>2125</v>
      </c>
      <c r="H10" s="30">
        <v>6036223731</v>
      </c>
      <c r="I10" s="55">
        <v>4</v>
      </c>
      <c r="J10" s="29" t="s">
        <v>48</v>
      </c>
      <c r="K10" s="26"/>
      <c r="L10" s="31" t="s">
        <v>48</v>
      </c>
      <c r="M10" s="56">
        <v>629.4</v>
      </c>
      <c r="N10" s="31" t="s">
        <v>48</v>
      </c>
      <c r="O10" s="59" t="s">
        <v>48</v>
      </c>
      <c r="P10" s="76">
        <v>0.48169556840077066</v>
      </c>
      <c r="Q10" s="22" t="str">
        <f t="shared" si="5"/>
        <v>NO</v>
      </c>
      <c r="R10" s="32">
        <v>5.76</v>
      </c>
      <c r="S10" s="98" t="str">
        <f t="shared" si="5"/>
        <v>NO</v>
      </c>
      <c r="T10" s="29" t="s">
        <v>48</v>
      </c>
      <c r="U10" s="29" t="s">
        <v>48</v>
      </c>
      <c r="V10" s="29"/>
      <c r="W10" s="53" t="s">
        <v>48</v>
      </c>
      <c r="X10" s="83">
        <v>25829.62</v>
      </c>
      <c r="Y10" s="84">
        <v>0</v>
      </c>
      <c r="Z10" s="84">
        <v>3168.08</v>
      </c>
      <c r="AA10" s="85">
        <v>4136.12</v>
      </c>
      <c r="AB10" s="58">
        <f t="shared" si="6"/>
        <v>0</v>
      </c>
      <c r="AC10" s="28">
        <f t="shared" si="7"/>
        <v>0</v>
      </c>
      <c r="AD10" s="28">
        <f t="shared" si="0"/>
        <v>0</v>
      </c>
      <c r="AE10" s="28">
        <f t="shared" si="1"/>
        <v>0</v>
      </c>
      <c r="AF10" s="29" t="str">
        <f t="shared" si="8"/>
        <v>-</v>
      </c>
      <c r="AG10" s="28">
        <f t="shared" si="2"/>
        <v>0</v>
      </c>
      <c r="AH10" s="28">
        <f t="shared" si="9"/>
        <v>0</v>
      </c>
      <c r="AI10" s="28">
        <f t="shared" si="10"/>
        <v>0</v>
      </c>
      <c r="AJ10" s="28">
        <f t="shared" si="3"/>
        <v>0</v>
      </c>
      <c r="AK10" s="28">
        <f t="shared" si="11"/>
        <v>0</v>
      </c>
      <c r="AL10" s="28">
        <f t="shared" si="12"/>
        <v>0</v>
      </c>
      <c r="AM10" s="28">
        <f t="shared" si="13"/>
        <v>0</v>
      </c>
      <c r="AN10" s="29" t="str">
        <f t="shared" si="4"/>
        <v>-</v>
      </c>
      <c r="AO10" s="28">
        <f t="shared" si="14"/>
        <v>0</v>
      </c>
      <c r="AP10" s="28">
        <f t="shared" si="15"/>
        <v>0</v>
      </c>
      <c r="AQ10" s="28">
        <f t="shared" si="16"/>
        <v>0</v>
      </c>
    </row>
    <row r="11" spans="1:43" ht="12.75">
      <c r="A11" s="26">
        <v>3301620</v>
      </c>
      <c r="B11" s="26">
        <v>31</v>
      </c>
      <c r="C11" s="26" t="s">
        <v>66</v>
      </c>
      <c r="D11" s="26" t="s">
        <v>67</v>
      </c>
      <c r="E11" s="26" t="s">
        <v>68</v>
      </c>
      <c r="F11" s="26">
        <v>3263</v>
      </c>
      <c r="G11" s="27">
        <v>3102</v>
      </c>
      <c r="H11" s="30">
        <v>6034355526</v>
      </c>
      <c r="I11" s="55">
        <v>7</v>
      </c>
      <c r="J11" s="29" t="s">
        <v>50</v>
      </c>
      <c r="K11" s="26"/>
      <c r="L11" s="31" t="s">
        <v>49</v>
      </c>
      <c r="M11" s="56">
        <v>569.6</v>
      </c>
      <c r="N11" s="31" t="s">
        <v>49</v>
      </c>
      <c r="O11" s="59" t="s">
        <v>50</v>
      </c>
      <c r="P11" s="76">
        <v>6.812339331619537</v>
      </c>
      <c r="Q11" s="22" t="str">
        <f t="shared" si="5"/>
        <v>NO</v>
      </c>
      <c r="R11" s="32">
        <v>17.81</v>
      </c>
      <c r="S11" s="98" t="str">
        <f t="shared" si="5"/>
        <v>NO</v>
      </c>
      <c r="T11" s="29" t="s">
        <v>48</v>
      </c>
      <c r="U11" s="29" t="s">
        <v>50</v>
      </c>
      <c r="V11" s="29"/>
      <c r="W11" s="53" t="s">
        <v>48</v>
      </c>
      <c r="X11" s="83">
        <v>57642.67</v>
      </c>
      <c r="Y11" s="84">
        <v>7685.2</v>
      </c>
      <c r="Z11" s="84">
        <v>7841.97</v>
      </c>
      <c r="AA11" s="85">
        <v>5090.67</v>
      </c>
      <c r="AB11" s="58">
        <f t="shared" si="6"/>
        <v>1</v>
      </c>
      <c r="AC11" s="28">
        <f t="shared" si="7"/>
        <v>1</v>
      </c>
      <c r="AD11" s="28">
        <f t="shared" si="0"/>
        <v>0</v>
      </c>
      <c r="AE11" s="28">
        <f t="shared" si="1"/>
        <v>0</v>
      </c>
      <c r="AF11" s="29" t="str">
        <f t="shared" si="8"/>
        <v>SRSA</v>
      </c>
      <c r="AG11" s="28">
        <f t="shared" si="2"/>
        <v>0</v>
      </c>
      <c r="AH11" s="28">
        <f t="shared" si="9"/>
        <v>0</v>
      </c>
      <c r="AI11" s="28">
        <f t="shared" si="10"/>
        <v>0</v>
      </c>
      <c r="AJ11" s="28">
        <f t="shared" si="3"/>
        <v>0</v>
      </c>
      <c r="AK11" s="28">
        <f t="shared" si="11"/>
        <v>1</v>
      </c>
      <c r="AL11" s="28">
        <f t="shared" si="12"/>
        <v>0</v>
      </c>
      <c r="AM11" s="28">
        <f t="shared" si="13"/>
        <v>0</v>
      </c>
      <c r="AN11" s="29" t="str">
        <f t="shared" si="4"/>
        <v>-</v>
      </c>
      <c r="AO11" s="28">
        <f t="shared" si="14"/>
        <v>0</v>
      </c>
      <c r="AP11" s="28">
        <f t="shared" si="15"/>
        <v>0</v>
      </c>
      <c r="AQ11" s="28">
        <f t="shared" si="16"/>
        <v>0</v>
      </c>
    </row>
    <row r="12" spans="1:43" ht="12.75">
      <c r="A12" s="26">
        <v>3301650</v>
      </c>
      <c r="B12" s="26">
        <v>33</v>
      </c>
      <c r="C12" s="26" t="s">
        <v>69</v>
      </c>
      <c r="D12" s="26" t="s">
        <v>70</v>
      </c>
      <c r="E12" s="26" t="s">
        <v>71</v>
      </c>
      <c r="F12" s="26">
        <v>3825</v>
      </c>
      <c r="G12" s="27">
        <v>3937</v>
      </c>
      <c r="H12" s="30">
        <v>6036642715</v>
      </c>
      <c r="I12" s="55">
        <v>8</v>
      </c>
      <c r="J12" s="29" t="s">
        <v>50</v>
      </c>
      <c r="K12" s="26"/>
      <c r="L12" s="31" t="s">
        <v>49</v>
      </c>
      <c r="M12" s="56">
        <v>938.4</v>
      </c>
      <c r="N12" s="31" t="s">
        <v>48</v>
      </c>
      <c r="O12" s="59" t="s">
        <v>48</v>
      </c>
      <c r="P12" s="76">
        <v>6.53138871274572</v>
      </c>
      <c r="Q12" s="22" t="str">
        <f t="shared" si="5"/>
        <v>NO</v>
      </c>
      <c r="R12" s="32">
        <v>12.21</v>
      </c>
      <c r="S12" s="98" t="str">
        <f t="shared" si="5"/>
        <v>NO</v>
      </c>
      <c r="T12" s="29" t="s">
        <v>48</v>
      </c>
      <c r="U12" s="29" t="s">
        <v>50</v>
      </c>
      <c r="V12" s="29"/>
      <c r="W12" s="53" t="s">
        <v>48</v>
      </c>
      <c r="X12" s="83">
        <v>118903.5</v>
      </c>
      <c r="Y12" s="84">
        <v>13913.62</v>
      </c>
      <c r="Z12" s="84">
        <v>14320.43</v>
      </c>
      <c r="AA12" s="85">
        <v>8207.12</v>
      </c>
      <c r="AB12" s="58">
        <f t="shared" si="6"/>
        <v>1</v>
      </c>
      <c r="AC12" s="28">
        <f t="shared" si="7"/>
        <v>0</v>
      </c>
      <c r="AD12" s="28">
        <f t="shared" si="0"/>
        <v>0</v>
      </c>
      <c r="AE12" s="28">
        <f t="shared" si="1"/>
        <v>0</v>
      </c>
      <c r="AF12" s="29" t="str">
        <f t="shared" si="8"/>
        <v>-</v>
      </c>
      <c r="AG12" s="28">
        <f t="shared" si="2"/>
        <v>0</v>
      </c>
      <c r="AH12" s="28">
        <f t="shared" si="9"/>
        <v>0</v>
      </c>
      <c r="AI12" s="28">
        <f t="shared" si="10"/>
        <v>0</v>
      </c>
      <c r="AJ12" s="28">
        <f t="shared" si="3"/>
        <v>0</v>
      </c>
      <c r="AK12" s="28">
        <f t="shared" si="11"/>
        <v>1</v>
      </c>
      <c r="AL12" s="28">
        <f t="shared" si="12"/>
        <v>0</v>
      </c>
      <c r="AM12" s="28">
        <f t="shared" si="13"/>
        <v>0</v>
      </c>
      <c r="AN12" s="29" t="str">
        <f t="shared" si="4"/>
        <v>-</v>
      </c>
      <c r="AO12" s="28">
        <f t="shared" si="14"/>
        <v>0</v>
      </c>
      <c r="AP12" s="28">
        <f t="shared" si="15"/>
        <v>0</v>
      </c>
      <c r="AQ12" s="28">
        <f t="shared" si="16"/>
        <v>0</v>
      </c>
    </row>
    <row r="13" spans="1:43" ht="12.75">
      <c r="A13" s="26">
        <v>3301680</v>
      </c>
      <c r="B13" s="26">
        <v>35</v>
      </c>
      <c r="C13" s="26" t="s">
        <v>72</v>
      </c>
      <c r="D13" s="26" t="s">
        <v>73</v>
      </c>
      <c r="E13" s="26" t="s">
        <v>74</v>
      </c>
      <c r="F13" s="26">
        <v>3860</v>
      </c>
      <c r="G13" s="27">
        <v>5556</v>
      </c>
      <c r="H13" s="30">
        <v>6033565534</v>
      </c>
      <c r="I13" s="55">
        <v>7</v>
      </c>
      <c r="J13" s="29" t="s">
        <v>50</v>
      </c>
      <c r="K13" s="26"/>
      <c r="L13" s="31" t="s">
        <v>49</v>
      </c>
      <c r="M13" s="56">
        <v>336.3</v>
      </c>
      <c r="N13" s="31" t="s">
        <v>49</v>
      </c>
      <c r="O13" s="59" t="s">
        <v>50</v>
      </c>
      <c r="P13" s="76">
        <v>11.18421052631579</v>
      </c>
      <c r="Q13" s="22" t="str">
        <f t="shared" si="5"/>
        <v>NO</v>
      </c>
      <c r="R13" s="32">
        <v>19.91</v>
      </c>
      <c r="S13" s="98" t="str">
        <f t="shared" si="5"/>
        <v>NO</v>
      </c>
      <c r="T13" s="29" t="s">
        <v>48</v>
      </c>
      <c r="U13" s="29" t="s">
        <v>50</v>
      </c>
      <c r="V13" s="29"/>
      <c r="W13" s="53" t="s">
        <v>48</v>
      </c>
      <c r="X13" s="83">
        <v>38746.62</v>
      </c>
      <c r="Y13" s="84">
        <v>5280.59</v>
      </c>
      <c r="Z13" s="84">
        <v>4042.23</v>
      </c>
      <c r="AA13" s="85">
        <v>4059.74</v>
      </c>
      <c r="AB13" s="58">
        <f t="shared" si="6"/>
        <v>1</v>
      </c>
      <c r="AC13" s="28">
        <f t="shared" si="7"/>
        <v>1</v>
      </c>
      <c r="AD13" s="28">
        <f t="shared" si="0"/>
        <v>0</v>
      </c>
      <c r="AE13" s="28">
        <f t="shared" si="1"/>
        <v>0</v>
      </c>
      <c r="AF13" s="29" t="str">
        <f t="shared" si="8"/>
        <v>SRSA</v>
      </c>
      <c r="AG13" s="28">
        <f t="shared" si="2"/>
        <v>0</v>
      </c>
      <c r="AH13" s="28">
        <f t="shared" si="9"/>
        <v>0</v>
      </c>
      <c r="AI13" s="28">
        <f t="shared" si="10"/>
        <v>0</v>
      </c>
      <c r="AJ13" s="28">
        <f t="shared" si="3"/>
        <v>0</v>
      </c>
      <c r="AK13" s="28">
        <f t="shared" si="11"/>
        <v>1</v>
      </c>
      <c r="AL13" s="28">
        <f t="shared" si="12"/>
        <v>0</v>
      </c>
      <c r="AM13" s="28">
        <f t="shared" si="13"/>
        <v>0</v>
      </c>
      <c r="AN13" s="29" t="str">
        <f t="shared" si="4"/>
        <v>-</v>
      </c>
      <c r="AO13" s="28">
        <f t="shared" si="14"/>
        <v>0</v>
      </c>
      <c r="AP13" s="28">
        <f t="shared" si="15"/>
        <v>0</v>
      </c>
      <c r="AQ13" s="28">
        <f t="shared" si="16"/>
        <v>0</v>
      </c>
    </row>
    <row r="14" spans="1:43" ht="12.75">
      <c r="A14" s="26">
        <v>3301710</v>
      </c>
      <c r="B14" s="26">
        <v>39</v>
      </c>
      <c r="C14" s="26" t="s">
        <v>75</v>
      </c>
      <c r="D14" s="26" t="s">
        <v>76</v>
      </c>
      <c r="E14" s="26" t="s">
        <v>77</v>
      </c>
      <c r="F14" s="26">
        <v>3774</v>
      </c>
      <c r="G14" s="27">
        <v>4435</v>
      </c>
      <c r="H14" s="30">
        <v>6037872113</v>
      </c>
      <c r="I14" s="55">
        <v>7</v>
      </c>
      <c r="J14" s="29" t="s">
        <v>50</v>
      </c>
      <c r="K14" s="26"/>
      <c r="L14" s="31" t="s">
        <v>49</v>
      </c>
      <c r="M14" s="56">
        <v>75.1</v>
      </c>
      <c r="N14" s="31" t="s">
        <v>49</v>
      </c>
      <c r="O14" s="59" t="s">
        <v>50</v>
      </c>
      <c r="P14" s="76">
        <v>1.1235955056179776</v>
      </c>
      <c r="Q14" s="22" t="str">
        <f t="shared" si="5"/>
        <v>NO</v>
      </c>
      <c r="R14" s="32">
        <v>22.43</v>
      </c>
      <c r="S14" s="98" t="str">
        <f t="shared" si="5"/>
        <v>YES</v>
      </c>
      <c r="T14" s="29" t="s">
        <v>48</v>
      </c>
      <c r="U14" s="29" t="s">
        <v>50</v>
      </c>
      <c r="V14" s="29"/>
      <c r="W14" s="53" t="s">
        <v>48</v>
      </c>
      <c r="X14" s="83">
        <v>16738.93</v>
      </c>
      <c r="Y14" s="84">
        <v>244.12</v>
      </c>
      <c r="Z14" s="84">
        <v>2608.47</v>
      </c>
      <c r="AA14" s="85">
        <v>1484.5</v>
      </c>
      <c r="AB14" s="58">
        <f t="shared" si="6"/>
        <v>1</v>
      </c>
      <c r="AC14" s="28">
        <f t="shared" si="7"/>
        <v>1</v>
      </c>
      <c r="AD14" s="28">
        <f t="shared" si="0"/>
        <v>0</v>
      </c>
      <c r="AE14" s="28">
        <f t="shared" si="1"/>
        <v>0</v>
      </c>
      <c r="AF14" s="29" t="str">
        <f t="shared" si="8"/>
        <v>SRSA</v>
      </c>
      <c r="AG14" s="28">
        <f t="shared" si="2"/>
        <v>0</v>
      </c>
      <c r="AH14" s="28">
        <f t="shared" si="9"/>
        <v>0</v>
      </c>
      <c r="AI14" s="28">
        <f t="shared" si="10"/>
        <v>0</v>
      </c>
      <c r="AJ14" s="28">
        <f t="shared" si="3"/>
        <v>0</v>
      </c>
      <c r="AK14" s="28">
        <f t="shared" si="11"/>
        <v>1</v>
      </c>
      <c r="AL14" s="28">
        <f t="shared" si="12"/>
        <v>1</v>
      </c>
      <c r="AM14" s="28" t="str">
        <f t="shared" si="13"/>
        <v>Initial</v>
      </c>
      <c r="AN14" s="29" t="str">
        <f t="shared" si="4"/>
        <v>-</v>
      </c>
      <c r="AO14" s="28" t="str">
        <f t="shared" si="14"/>
        <v>SRSA</v>
      </c>
      <c r="AP14" s="28">
        <f t="shared" si="15"/>
        <v>0</v>
      </c>
      <c r="AQ14" s="28">
        <f t="shared" si="16"/>
        <v>0</v>
      </c>
    </row>
    <row r="15" spans="1:43" ht="12.75">
      <c r="A15" s="26">
        <v>3301740</v>
      </c>
      <c r="B15" s="26">
        <v>41</v>
      </c>
      <c r="C15" s="26" t="s">
        <v>78</v>
      </c>
      <c r="D15" s="26" t="s">
        <v>79</v>
      </c>
      <c r="E15" s="26" t="s">
        <v>80</v>
      </c>
      <c r="F15" s="26">
        <v>3110</v>
      </c>
      <c r="G15" s="27">
        <v>6202</v>
      </c>
      <c r="H15" s="30">
        <v>6034723755</v>
      </c>
      <c r="I15" s="55" t="s">
        <v>81</v>
      </c>
      <c r="J15" s="29" t="s">
        <v>48</v>
      </c>
      <c r="K15" s="26"/>
      <c r="L15" s="31" t="s">
        <v>48</v>
      </c>
      <c r="M15" s="56">
        <v>2734</v>
      </c>
      <c r="N15" s="31" t="s">
        <v>48</v>
      </c>
      <c r="O15" s="59" t="s">
        <v>48</v>
      </c>
      <c r="P15" s="76">
        <v>1.7109295199182841</v>
      </c>
      <c r="Q15" s="22" t="str">
        <f t="shared" si="5"/>
        <v>NO</v>
      </c>
      <c r="R15" s="32">
        <v>1.91</v>
      </c>
      <c r="S15" s="98" t="str">
        <f t="shared" si="5"/>
        <v>NO</v>
      </c>
      <c r="T15" s="29" t="s">
        <v>48</v>
      </c>
      <c r="U15" s="29" t="s">
        <v>48</v>
      </c>
      <c r="V15" s="29"/>
      <c r="W15" s="53" t="s">
        <v>48</v>
      </c>
      <c r="X15" s="83">
        <v>96544.26</v>
      </c>
      <c r="Y15" s="84">
        <v>5007.51</v>
      </c>
      <c r="Z15" s="84">
        <v>12195.97</v>
      </c>
      <c r="AA15" s="85">
        <v>19416.39</v>
      </c>
      <c r="AB15" s="58">
        <f t="shared" si="6"/>
        <v>0</v>
      </c>
      <c r="AC15" s="28">
        <f t="shared" si="7"/>
        <v>0</v>
      </c>
      <c r="AD15" s="28">
        <f t="shared" si="0"/>
        <v>0</v>
      </c>
      <c r="AE15" s="28">
        <f t="shared" si="1"/>
        <v>0</v>
      </c>
      <c r="AF15" s="29" t="str">
        <f t="shared" si="8"/>
        <v>-</v>
      </c>
      <c r="AG15" s="28">
        <f t="shared" si="2"/>
        <v>0</v>
      </c>
      <c r="AH15" s="28">
        <f t="shared" si="9"/>
        <v>0</v>
      </c>
      <c r="AI15" s="28">
        <f t="shared" si="10"/>
        <v>0</v>
      </c>
      <c r="AJ15" s="28">
        <f t="shared" si="3"/>
        <v>0</v>
      </c>
      <c r="AK15" s="28">
        <f t="shared" si="11"/>
        <v>0</v>
      </c>
      <c r="AL15" s="28">
        <f t="shared" si="12"/>
        <v>0</v>
      </c>
      <c r="AM15" s="28">
        <f t="shared" si="13"/>
        <v>0</v>
      </c>
      <c r="AN15" s="29" t="str">
        <f t="shared" si="4"/>
        <v>-</v>
      </c>
      <c r="AO15" s="28">
        <f t="shared" si="14"/>
        <v>0</v>
      </c>
      <c r="AP15" s="28">
        <f t="shared" si="15"/>
        <v>0</v>
      </c>
      <c r="AQ15" s="28">
        <f t="shared" si="16"/>
        <v>0</v>
      </c>
    </row>
    <row r="16" spans="1:43" ht="12.75">
      <c r="A16" s="26">
        <v>3301860</v>
      </c>
      <c r="B16" s="26">
        <v>51</v>
      </c>
      <c r="C16" s="26" t="s">
        <v>82</v>
      </c>
      <c r="D16" s="26" t="s">
        <v>83</v>
      </c>
      <c r="E16" s="26" t="s">
        <v>84</v>
      </c>
      <c r="F16" s="26">
        <v>3570</v>
      </c>
      <c r="G16" s="27">
        <v>1899</v>
      </c>
      <c r="H16" s="30">
        <v>6037526500</v>
      </c>
      <c r="I16" s="55" t="s">
        <v>85</v>
      </c>
      <c r="J16" s="29" t="s">
        <v>48</v>
      </c>
      <c r="K16" s="26"/>
      <c r="L16" s="31" t="s">
        <v>48</v>
      </c>
      <c r="M16" s="56">
        <v>1616.4</v>
      </c>
      <c r="N16" s="31" t="s">
        <v>48</v>
      </c>
      <c r="O16" s="59" t="s">
        <v>48</v>
      </c>
      <c r="P16" s="76">
        <v>10.864197530864198</v>
      </c>
      <c r="Q16" s="22" t="str">
        <f t="shared" si="5"/>
        <v>NO</v>
      </c>
      <c r="R16" s="32">
        <v>29.64</v>
      </c>
      <c r="S16" s="98" t="str">
        <f t="shared" si="5"/>
        <v>YES</v>
      </c>
      <c r="T16" s="29" t="s">
        <v>48</v>
      </c>
      <c r="U16" s="29" t="s">
        <v>50</v>
      </c>
      <c r="V16" s="29"/>
      <c r="W16" s="53" t="s">
        <v>50</v>
      </c>
      <c r="X16" s="83">
        <v>175885.38</v>
      </c>
      <c r="Y16" s="84">
        <v>20856.38</v>
      </c>
      <c r="Z16" s="84">
        <v>21967.09</v>
      </c>
      <c r="AA16" s="85">
        <v>14506.5</v>
      </c>
      <c r="AB16" s="58">
        <f t="shared" si="6"/>
        <v>0</v>
      </c>
      <c r="AC16" s="28">
        <f t="shared" si="7"/>
        <v>0</v>
      </c>
      <c r="AD16" s="28">
        <f t="shared" si="0"/>
        <v>0</v>
      </c>
      <c r="AE16" s="28">
        <f t="shared" si="1"/>
        <v>0</v>
      </c>
      <c r="AF16" s="29" t="str">
        <f t="shared" si="8"/>
        <v>-</v>
      </c>
      <c r="AG16" s="28">
        <f t="shared" si="2"/>
        <v>0</v>
      </c>
      <c r="AH16" s="28">
        <f t="shared" si="9"/>
        <v>0</v>
      </c>
      <c r="AI16" s="28">
        <f t="shared" si="10"/>
        <v>0</v>
      </c>
      <c r="AJ16" s="28">
        <f t="shared" si="3"/>
        <v>0</v>
      </c>
      <c r="AK16" s="28">
        <f t="shared" si="11"/>
        <v>1</v>
      </c>
      <c r="AL16" s="28">
        <f t="shared" si="12"/>
        <v>1</v>
      </c>
      <c r="AM16" s="28" t="str">
        <f t="shared" si="13"/>
        <v>Initial</v>
      </c>
      <c r="AN16" s="29" t="str">
        <f t="shared" si="4"/>
        <v>RLIS</v>
      </c>
      <c r="AO16" s="28">
        <f t="shared" si="14"/>
        <v>0</v>
      </c>
      <c r="AP16" s="28">
        <f t="shared" si="15"/>
        <v>0</v>
      </c>
      <c r="AQ16" s="28">
        <f t="shared" si="16"/>
        <v>0</v>
      </c>
    </row>
    <row r="17" spans="1:43" ht="12.75">
      <c r="A17" s="26">
        <v>3301890</v>
      </c>
      <c r="B17" s="26">
        <v>53</v>
      </c>
      <c r="C17" s="26" t="s">
        <v>86</v>
      </c>
      <c r="D17" s="26" t="s">
        <v>87</v>
      </c>
      <c r="E17" s="26" t="s">
        <v>88</v>
      </c>
      <c r="F17" s="26">
        <v>3561</v>
      </c>
      <c r="G17" s="27">
        <v>4718</v>
      </c>
      <c r="H17" s="30">
        <v>6034443925</v>
      </c>
      <c r="I17" s="55">
        <v>7</v>
      </c>
      <c r="J17" s="29" t="s">
        <v>50</v>
      </c>
      <c r="K17" s="26"/>
      <c r="L17" s="31" t="s">
        <v>49</v>
      </c>
      <c r="M17" s="56">
        <v>176.2</v>
      </c>
      <c r="N17" s="31" t="s">
        <v>49</v>
      </c>
      <c r="O17" s="59" t="s">
        <v>50</v>
      </c>
      <c r="P17" s="76">
        <v>13.131313131313133</v>
      </c>
      <c r="Q17" s="22" t="str">
        <f t="shared" si="5"/>
        <v>NO</v>
      </c>
      <c r="R17" s="32">
        <v>27.94</v>
      </c>
      <c r="S17" s="98" t="str">
        <f t="shared" si="5"/>
        <v>YES</v>
      </c>
      <c r="T17" s="29" t="s">
        <v>48</v>
      </c>
      <c r="U17" s="29" t="s">
        <v>50</v>
      </c>
      <c r="V17" s="29"/>
      <c r="W17" s="53" t="s">
        <v>48</v>
      </c>
      <c r="X17" s="83">
        <v>17240.56</v>
      </c>
      <c r="Y17" s="84">
        <v>2766.54</v>
      </c>
      <c r="Z17" s="84">
        <v>2377.25</v>
      </c>
      <c r="AA17" s="85">
        <v>2634.75</v>
      </c>
      <c r="AB17" s="58">
        <f t="shared" si="6"/>
        <v>1</v>
      </c>
      <c r="AC17" s="28">
        <f t="shared" si="7"/>
        <v>1</v>
      </c>
      <c r="AD17" s="28">
        <f t="shared" si="0"/>
        <v>0</v>
      </c>
      <c r="AE17" s="28">
        <f t="shared" si="1"/>
        <v>0</v>
      </c>
      <c r="AF17" s="29" t="str">
        <f t="shared" si="8"/>
        <v>SRSA</v>
      </c>
      <c r="AG17" s="28">
        <f t="shared" si="2"/>
        <v>0</v>
      </c>
      <c r="AH17" s="28">
        <f t="shared" si="9"/>
        <v>0</v>
      </c>
      <c r="AI17" s="28">
        <f t="shared" si="10"/>
        <v>0</v>
      </c>
      <c r="AJ17" s="28">
        <f t="shared" si="3"/>
        <v>0</v>
      </c>
      <c r="AK17" s="28">
        <f t="shared" si="11"/>
        <v>1</v>
      </c>
      <c r="AL17" s="28">
        <f t="shared" si="12"/>
        <v>1</v>
      </c>
      <c r="AM17" s="28" t="str">
        <f t="shared" si="13"/>
        <v>Initial</v>
      </c>
      <c r="AN17" s="29" t="str">
        <f t="shared" si="4"/>
        <v>-</v>
      </c>
      <c r="AO17" s="28" t="str">
        <f t="shared" si="14"/>
        <v>SRSA</v>
      </c>
      <c r="AP17" s="28">
        <f t="shared" si="15"/>
        <v>0</v>
      </c>
      <c r="AQ17" s="28">
        <f t="shared" si="16"/>
        <v>0</v>
      </c>
    </row>
    <row r="18" spans="1:43" ht="12.75">
      <c r="A18" s="26">
        <v>3301950</v>
      </c>
      <c r="B18" s="26">
        <v>57</v>
      </c>
      <c r="C18" s="26" t="s">
        <v>89</v>
      </c>
      <c r="D18" s="26" t="s">
        <v>90</v>
      </c>
      <c r="E18" s="26" t="s">
        <v>91</v>
      </c>
      <c r="F18" s="26">
        <v>3304</v>
      </c>
      <c r="G18" s="27">
        <v>4219</v>
      </c>
      <c r="H18" s="30">
        <v>6032244728</v>
      </c>
      <c r="I18" s="55" t="s">
        <v>85</v>
      </c>
      <c r="J18" s="29" t="s">
        <v>48</v>
      </c>
      <c r="K18" s="26"/>
      <c r="L18" s="31" t="s">
        <v>48</v>
      </c>
      <c r="M18" s="56">
        <v>1801.8</v>
      </c>
      <c r="N18" s="31" t="s">
        <v>48</v>
      </c>
      <c r="O18" s="59" t="s">
        <v>48</v>
      </c>
      <c r="P18" s="76">
        <v>0.3184713375796179</v>
      </c>
      <c r="Q18" s="22" t="str">
        <f t="shared" si="5"/>
        <v>NO</v>
      </c>
      <c r="R18" s="32">
        <v>1.76</v>
      </c>
      <c r="S18" s="98" t="str">
        <f t="shared" si="5"/>
        <v>NO</v>
      </c>
      <c r="T18" s="29" t="s">
        <v>48</v>
      </c>
      <c r="U18" s="29" t="s">
        <v>50</v>
      </c>
      <c r="V18" s="29"/>
      <c r="W18" s="53" t="s">
        <v>48</v>
      </c>
      <c r="X18" s="83">
        <v>36980.59</v>
      </c>
      <c r="Y18" s="84">
        <v>0</v>
      </c>
      <c r="Z18" s="84">
        <v>6699.53</v>
      </c>
      <c r="AA18" s="85">
        <v>11630.37</v>
      </c>
      <c r="AB18" s="58">
        <f t="shared" si="6"/>
        <v>0</v>
      </c>
      <c r="AC18" s="28">
        <f t="shared" si="7"/>
        <v>0</v>
      </c>
      <c r="AD18" s="28">
        <f t="shared" si="0"/>
        <v>0</v>
      </c>
      <c r="AE18" s="28">
        <f t="shared" si="1"/>
        <v>0</v>
      </c>
      <c r="AF18" s="29" t="str">
        <f t="shared" si="8"/>
        <v>-</v>
      </c>
      <c r="AG18" s="28">
        <f t="shared" si="2"/>
        <v>0</v>
      </c>
      <c r="AH18" s="28">
        <f t="shared" si="9"/>
        <v>0</v>
      </c>
      <c r="AI18" s="28">
        <f t="shared" si="10"/>
        <v>0</v>
      </c>
      <c r="AJ18" s="28">
        <f t="shared" si="3"/>
        <v>0</v>
      </c>
      <c r="AK18" s="28">
        <f t="shared" si="11"/>
        <v>1</v>
      </c>
      <c r="AL18" s="28">
        <f t="shared" si="12"/>
        <v>0</v>
      </c>
      <c r="AM18" s="28">
        <f t="shared" si="13"/>
        <v>0</v>
      </c>
      <c r="AN18" s="29" t="str">
        <f t="shared" si="4"/>
        <v>-</v>
      </c>
      <c r="AO18" s="28">
        <f t="shared" si="14"/>
        <v>0</v>
      </c>
      <c r="AP18" s="28">
        <f t="shared" si="15"/>
        <v>0</v>
      </c>
      <c r="AQ18" s="28">
        <f t="shared" si="16"/>
        <v>0</v>
      </c>
    </row>
    <row r="19" spans="1:43" ht="12.75">
      <c r="A19" s="26">
        <v>3302010</v>
      </c>
      <c r="B19" s="26">
        <v>63</v>
      </c>
      <c r="C19" s="26" t="s">
        <v>92</v>
      </c>
      <c r="D19" s="26" t="s">
        <v>93</v>
      </c>
      <c r="E19" s="26" t="s">
        <v>94</v>
      </c>
      <c r="F19" s="26">
        <v>3833</v>
      </c>
      <c r="G19" s="27">
        <v>2744</v>
      </c>
      <c r="H19" s="30">
        <v>6037787772</v>
      </c>
      <c r="I19" s="55">
        <v>8</v>
      </c>
      <c r="J19" s="29" t="s">
        <v>50</v>
      </c>
      <c r="K19" s="26"/>
      <c r="L19" s="31" t="s">
        <v>49</v>
      </c>
      <c r="M19" s="56">
        <v>293.7</v>
      </c>
      <c r="N19" s="31" t="s">
        <v>49</v>
      </c>
      <c r="O19" s="59" t="s">
        <v>50</v>
      </c>
      <c r="P19" s="76">
        <v>3.8062283737024223</v>
      </c>
      <c r="Q19" s="22" t="str">
        <f t="shared" si="5"/>
        <v>NO</v>
      </c>
      <c r="R19" s="32">
        <v>4.41</v>
      </c>
      <c r="S19" s="98" t="str">
        <f t="shared" si="5"/>
        <v>NO</v>
      </c>
      <c r="T19" s="29" t="s">
        <v>48</v>
      </c>
      <c r="U19" s="29" t="s">
        <v>50</v>
      </c>
      <c r="V19" s="29"/>
      <c r="W19" s="53" t="s">
        <v>48</v>
      </c>
      <c r="X19" s="83">
        <v>13999.14</v>
      </c>
      <c r="Y19" s="84">
        <v>1602.53</v>
      </c>
      <c r="Z19" s="84">
        <v>2227.13</v>
      </c>
      <c r="AA19" s="85">
        <v>2265.22</v>
      </c>
      <c r="AB19" s="58">
        <f t="shared" si="6"/>
        <v>1</v>
      </c>
      <c r="AC19" s="28">
        <f t="shared" si="7"/>
        <v>1</v>
      </c>
      <c r="AD19" s="28">
        <f t="shared" si="0"/>
        <v>0</v>
      </c>
      <c r="AE19" s="28">
        <f t="shared" si="1"/>
        <v>0</v>
      </c>
      <c r="AF19" s="29" t="str">
        <f t="shared" si="8"/>
        <v>SRSA</v>
      </c>
      <c r="AG19" s="28">
        <f t="shared" si="2"/>
        <v>0</v>
      </c>
      <c r="AH19" s="28">
        <f t="shared" si="9"/>
        <v>0</v>
      </c>
      <c r="AI19" s="28">
        <f t="shared" si="10"/>
        <v>0</v>
      </c>
      <c r="AJ19" s="28">
        <f t="shared" si="3"/>
        <v>0</v>
      </c>
      <c r="AK19" s="28">
        <f t="shared" si="11"/>
        <v>1</v>
      </c>
      <c r="AL19" s="28">
        <f t="shared" si="12"/>
        <v>0</v>
      </c>
      <c r="AM19" s="28">
        <f t="shared" si="13"/>
        <v>0</v>
      </c>
      <c r="AN19" s="29" t="str">
        <f t="shared" si="4"/>
        <v>-</v>
      </c>
      <c r="AO19" s="28">
        <f t="shared" si="14"/>
        <v>0</v>
      </c>
      <c r="AP19" s="28">
        <f t="shared" si="15"/>
        <v>0</v>
      </c>
      <c r="AQ19" s="28">
        <f t="shared" si="16"/>
        <v>0</v>
      </c>
    </row>
    <row r="20" spans="1:43" ht="12.75">
      <c r="A20" s="26">
        <v>3302070</v>
      </c>
      <c r="B20" s="26">
        <v>71</v>
      </c>
      <c r="C20" s="26" t="s">
        <v>95</v>
      </c>
      <c r="D20" s="26" t="s">
        <v>96</v>
      </c>
      <c r="E20" s="26" t="s">
        <v>97</v>
      </c>
      <c r="F20" s="26">
        <v>3049</v>
      </c>
      <c r="G20" s="27">
        <v>1588</v>
      </c>
      <c r="H20" s="30">
        <v>6034657118</v>
      </c>
      <c r="I20" s="55">
        <v>8</v>
      </c>
      <c r="J20" s="29" t="s">
        <v>50</v>
      </c>
      <c r="K20" s="26"/>
      <c r="L20" s="31" t="s">
        <v>49</v>
      </c>
      <c r="M20" s="56">
        <v>588.6</v>
      </c>
      <c r="N20" s="31" t="s">
        <v>49</v>
      </c>
      <c r="O20" s="59" t="s">
        <v>50</v>
      </c>
      <c r="P20" s="76">
        <v>0.4608294930875576</v>
      </c>
      <c r="Q20" s="22" t="str">
        <f t="shared" si="5"/>
        <v>NO</v>
      </c>
      <c r="R20" s="32">
        <v>3.81</v>
      </c>
      <c r="S20" s="98" t="str">
        <f t="shared" si="5"/>
        <v>NO</v>
      </c>
      <c r="T20" s="29" t="s">
        <v>48</v>
      </c>
      <c r="U20" s="29" t="s">
        <v>50</v>
      </c>
      <c r="V20" s="29"/>
      <c r="W20" s="53" t="s">
        <v>48</v>
      </c>
      <c r="X20" s="83">
        <v>10300.62</v>
      </c>
      <c r="Y20" s="84">
        <v>0</v>
      </c>
      <c r="Z20" s="84">
        <v>1932.9</v>
      </c>
      <c r="AA20" s="85">
        <v>3965.97</v>
      </c>
      <c r="AB20" s="58">
        <f t="shared" si="6"/>
        <v>1</v>
      </c>
      <c r="AC20" s="28">
        <f t="shared" si="7"/>
        <v>1</v>
      </c>
      <c r="AD20" s="28">
        <f t="shared" si="0"/>
        <v>0</v>
      </c>
      <c r="AE20" s="28">
        <f t="shared" si="1"/>
        <v>0</v>
      </c>
      <c r="AF20" s="29" t="str">
        <f t="shared" si="8"/>
        <v>SRSA</v>
      </c>
      <c r="AG20" s="28">
        <f t="shared" si="2"/>
        <v>0</v>
      </c>
      <c r="AH20" s="28">
        <f t="shared" si="9"/>
        <v>0</v>
      </c>
      <c r="AI20" s="28">
        <f t="shared" si="10"/>
        <v>0</v>
      </c>
      <c r="AJ20" s="28">
        <f t="shared" si="3"/>
        <v>0</v>
      </c>
      <c r="AK20" s="28">
        <f t="shared" si="11"/>
        <v>1</v>
      </c>
      <c r="AL20" s="28">
        <f t="shared" si="12"/>
        <v>0</v>
      </c>
      <c r="AM20" s="28">
        <f t="shared" si="13"/>
        <v>0</v>
      </c>
      <c r="AN20" s="29" t="str">
        <f t="shared" si="4"/>
        <v>-</v>
      </c>
      <c r="AO20" s="28">
        <f t="shared" si="14"/>
        <v>0</v>
      </c>
      <c r="AP20" s="28">
        <f t="shared" si="15"/>
        <v>0</v>
      </c>
      <c r="AQ20" s="28">
        <f t="shared" si="16"/>
        <v>0</v>
      </c>
    </row>
    <row r="21" spans="1:43" ht="12.75">
      <c r="A21" s="26">
        <v>3302100</v>
      </c>
      <c r="B21" s="26">
        <v>75</v>
      </c>
      <c r="C21" s="26" t="s">
        <v>98</v>
      </c>
      <c r="D21" s="26" t="s">
        <v>99</v>
      </c>
      <c r="E21" s="26" t="s">
        <v>100</v>
      </c>
      <c r="F21" s="26">
        <v>3264</v>
      </c>
      <c r="G21" s="27">
        <v>1296</v>
      </c>
      <c r="H21" s="30">
        <v>6035361254</v>
      </c>
      <c r="I21" s="55">
        <v>7</v>
      </c>
      <c r="J21" s="29" t="s">
        <v>50</v>
      </c>
      <c r="K21" s="26"/>
      <c r="L21" s="31" t="s">
        <v>49</v>
      </c>
      <c r="M21" s="56">
        <v>319</v>
      </c>
      <c r="N21" s="31" t="s">
        <v>49</v>
      </c>
      <c r="O21" s="59" t="s">
        <v>50</v>
      </c>
      <c r="P21" s="76">
        <v>8.985507246376812</v>
      </c>
      <c r="Q21" s="22" t="str">
        <f t="shared" si="5"/>
        <v>NO</v>
      </c>
      <c r="R21" s="32">
        <v>22.74</v>
      </c>
      <c r="S21" s="98" t="str">
        <f t="shared" si="5"/>
        <v>YES</v>
      </c>
      <c r="T21" s="29" t="s">
        <v>48</v>
      </c>
      <c r="U21" s="29" t="s">
        <v>50</v>
      </c>
      <c r="V21" s="29"/>
      <c r="W21" s="53" t="s">
        <v>48</v>
      </c>
      <c r="X21" s="83">
        <v>48006.86</v>
      </c>
      <c r="Y21" s="84">
        <v>5888.99</v>
      </c>
      <c r="Z21" s="84">
        <v>6330.6</v>
      </c>
      <c r="AA21" s="85">
        <v>3660.95</v>
      </c>
      <c r="AB21" s="58">
        <f t="shared" si="6"/>
        <v>1</v>
      </c>
      <c r="AC21" s="28">
        <f t="shared" si="7"/>
        <v>1</v>
      </c>
      <c r="AD21" s="28">
        <f t="shared" si="0"/>
        <v>0</v>
      </c>
      <c r="AE21" s="28">
        <f t="shared" si="1"/>
        <v>0</v>
      </c>
      <c r="AF21" s="29" t="str">
        <f t="shared" si="8"/>
        <v>SRSA</v>
      </c>
      <c r="AG21" s="28">
        <f t="shared" si="2"/>
        <v>0</v>
      </c>
      <c r="AH21" s="28">
        <f t="shared" si="9"/>
        <v>0</v>
      </c>
      <c r="AI21" s="28">
        <f t="shared" si="10"/>
        <v>0</v>
      </c>
      <c r="AJ21" s="28">
        <f t="shared" si="3"/>
        <v>0</v>
      </c>
      <c r="AK21" s="28">
        <f t="shared" si="11"/>
        <v>1</v>
      </c>
      <c r="AL21" s="28">
        <f t="shared" si="12"/>
        <v>1</v>
      </c>
      <c r="AM21" s="28" t="str">
        <f t="shared" si="13"/>
        <v>Initial</v>
      </c>
      <c r="AN21" s="29" t="str">
        <f t="shared" si="4"/>
        <v>-</v>
      </c>
      <c r="AO21" s="28" t="str">
        <f t="shared" si="14"/>
        <v>SRSA</v>
      </c>
      <c r="AP21" s="28">
        <f t="shared" si="15"/>
        <v>0</v>
      </c>
      <c r="AQ21" s="28">
        <f t="shared" si="16"/>
        <v>0</v>
      </c>
    </row>
    <row r="22" spans="1:43" ht="12.75">
      <c r="A22" s="26">
        <v>3302130</v>
      </c>
      <c r="B22" s="26">
        <v>79</v>
      </c>
      <c r="C22" s="26" t="s">
        <v>101</v>
      </c>
      <c r="D22" s="26" t="s">
        <v>64</v>
      </c>
      <c r="E22" s="26" t="s">
        <v>65</v>
      </c>
      <c r="F22" s="26">
        <v>3106</v>
      </c>
      <c r="G22" s="27">
        <v>2125</v>
      </c>
      <c r="H22" s="30">
        <v>6036223731</v>
      </c>
      <c r="I22" s="55">
        <v>8</v>
      </c>
      <c r="J22" s="29" t="s">
        <v>50</v>
      </c>
      <c r="K22" s="26"/>
      <c r="L22" s="31" t="s">
        <v>49</v>
      </c>
      <c r="M22" s="56">
        <v>491.8</v>
      </c>
      <c r="N22" s="31" t="s">
        <v>49</v>
      </c>
      <c r="O22" s="59" t="s">
        <v>50</v>
      </c>
      <c r="P22" s="76">
        <v>1.910828025477707</v>
      </c>
      <c r="Q22" s="22" t="str">
        <f t="shared" si="5"/>
        <v>NO</v>
      </c>
      <c r="R22" s="32">
        <v>7.77</v>
      </c>
      <c r="S22" s="98" t="str">
        <f t="shared" si="5"/>
        <v>NO</v>
      </c>
      <c r="T22" s="29" t="s">
        <v>48</v>
      </c>
      <c r="U22" s="29" t="s">
        <v>50</v>
      </c>
      <c r="V22" s="29"/>
      <c r="W22" s="53" t="s">
        <v>48</v>
      </c>
      <c r="X22" s="83">
        <v>32511.48</v>
      </c>
      <c r="Y22" s="84">
        <v>1958.78</v>
      </c>
      <c r="Z22" s="84">
        <v>3717.7</v>
      </c>
      <c r="AA22" s="85">
        <v>3417.81</v>
      </c>
      <c r="AB22" s="58">
        <f t="shared" si="6"/>
        <v>1</v>
      </c>
      <c r="AC22" s="28">
        <f t="shared" si="7"/>
        <v>1</v>
      </c>
      <c r="AD22" s="28">
        <f t="shared" si="0"/>
        <v>0</v>
      </c>
      <c r="AE22" s="28">
        <f t="shared" si="1"/>
        <v>0</v>
      </c>
      <c r="AF22" s="29" t="str">
        <f t="shared" si="8"/>
        <v>SRSA</v>
      </c>
      <c r="AG22" s="28">
        <f t="shared" si="2"/>
        <v>0</v>
      </c>
      <c r="AH22" s="28">
        <f t="shared" si="9"/>
        <v>0</v>
      </c>
      <c r="AI22" s="28">
        <f t="shared" si="10"/>
        <v>0</v>
      </c>
      <c r="AJ22" s="28">
        <f t="shared" si="3"/>
        <v>0</v>
      </c>
      <c r="AK22" s="28">
        <f t="shared" si="11"/>
        <v>1</v>
      </c>
      <c r="AL22" s="28">
        <f t="shared" si="12"/>
        <v>0</v>
      </c>
      <c r="AM22" s="28">
        <f t="shared" si="13"/>
        <v>0</v>
      </c>
      <c r="AN22" s="29" t="str">
        <f t="shared" si="4"/>
        <v>-</v>
      </c>
      <c r="AO22" s="28">
        <f t="shared" si="14"/>
        <v>0</v>
      </c>
      <c r="AP22" s="28">
        <f t="shared" si="15"/>
        <v>0</v>
      </c>
      <c r="AQ22" s="28">
        <f t="shared" si="16"/>
        <v>0</v>
      </c>
    </row>
    <row r="23" spans="1:43" ht="12.75">
      <c r="A23" s="26">
        <v>3302250</v>
      </c>
      <c r="B23" s="26">
        <v>93</v>
      </c>
      <c r="C23" s="26" t="s">
        <v>102</v>
      </c>
      <c r="D23" s="26" t="s">
        <v>103</v>
      </c>
      <c r="E23" s="26" t="s">
        <v>104</v>
      </c>
      <c r="F23" s="26">
        <v>3042</v>
      </c>
      <c r="G23" s="27">
        <v>2442</v>
      </c>
      <c r="H23" s="30">
        <v>6036795402</v>
      </c>
      <c r="I23" s="55">
        <v>4</v>
      </c>
      <c r="J23" s="29" t="s">
        <v>48</v>
      </c>
      <c r="K23" s="26"/>
      <c r="L23" s="31" t="s">
        <v>48</v>
      </c>
      <c r="M23" s="56">
        <v>729</v>
      </c>
      <c r="N23" s="31" t="s">
        <v>48</v>
      </c>
      <c r="O23" s="59" t="s">
        <v>48</v>
      </c>
      <c r="P23" s="76">
        <v>4.838709677419355</v>
      </c>
      <c r="Q23" s="22" t="str">
        <f t="shared" si="5"/>
        <v>NO</v>
      </c>
      <c r="R23" s="32">
        <v>3.43</v>
      </c>
      <c r="S23" s="98" t="str">
        <f t="shared" si="5"/>
        <v>NO</v>
      </c>
      <c r="T23" s="29" t="s">
        <v>48</v>
      </c>
      <c r="U23" s="29" t="s">
        <v>48</v>
      </c>
      <c r="V23" s="29"/>
      <c r="W23" s="53" t="s">
        <v>48</v>
      </c>
      <c r="X23" s="83">
        <v>38361.33</v>
      </c>
      <c r="Y23" s="84">
        <v>5146.63</v>
      </c>
      <c r="Z23" s="84">
        <v>3773.54</v>
      </c>
      <c r="AA23" s="85">
        <v>4926.64</v>
      </c>
      <c r="AB23" s="58">
        <f t="shared" si="6"/>
        <v>0</v>
      </c>
      <c r="AC23" s="28">
        <f t="shared" si="7"/>
        <v>0</v>
      </c>
      <c r="AD23" s="28">
        <f t="shared" si="0"/>
        <v>0</v>
      </c>
      <c r="AE23" s="28">
        <f t="shared" si="1"/>
        <v>0</v>
      </c>
      <c r="AF23" s="29" t="str">
        <f t="shared" si="8"/>
        <v>-</v>
      </c>
      <c r="AG23" s="28">
        <f t="shared" si="2"/>
        <v>0</v>
      </c>
      <c r="AH23" s="28">
        <f t="shared" si="9"/>
        <v>0</v>
      </c>
      <c r="AI23" s="28">
        <f t="shared" si="10"/>
        <v>0</v>
      </c>
      <c r="AJ23" s="28">
        <f t="shared" si="3"/>
        <v>0</v>
      </c>
      <c r="AK23" s="28">
        <f t="shared" si="11"/>
        <v>0</v>
      </c>
      <c r="AL23" s="28">
        <f t="shared" si="12"/>
        <v>0</v>
      </c>
      <c r="AM23" s="28">
        <f t="shared" si="13"/>
        <v>0</v>
      </c>
      <c r="AN23" s="29" t="str">
        <f t="shared" si="4"/>
        <v>-</v>
      </c>
      <c r="AO23" s="28">
        <f t="shared" si="14"/>
        <v>0</v>
      </c>
      <c r="AP23" s="28">
        <f t="shared" si="15"/>
        <v>0</v>
      </c>
      <c r="AQ23" s="28">
        <f t="shared" si="16"/>
        <v>0</v>
      </c>
    </row>
    <row r="24" spans="1:43" ht="12.75">
      <c r="A24" s="26">
        <v>3302280</v>
      </c>
      <c r="B24" s="26">
        <v>95</v>
      </c>
      <c r="C24" s="26" t="s">
        <v>105</v>
      </c>
      <c r="D24" s="26" t="s">
        <v>106</v>
      </c>
      <c r="E24" s="26" t="s">
        <v>107</v>
      </c>
      <c r="F24" s="26">
        <v>3431</v>
      </c>
      <c r="G24" s="27">
        <v>3392</v>
      </c>
      <c r="H24" s="30">
        <v>6033579002</v>
      </c>
      <c r="I24" s="55">
        <v>7</v>
      </c>
      <c r="J24" s="29" t="s">
        <v>50</v>
      </c>
      <c r="K24" s="26"/>
      <c r="L24" s="31" t="s">
        <v>49</v>
      </c>
      <c r="M24" s="56">
        <v>396.5</v>
      </c>
      <c r="N24" s="31" t="s">
        <v>49</v>
      </c>
      <c r="O24" s="59" t="s">
        <v>50</v>
      </c>
      <c r="P24" s="76">
        <v>3.278688524590164</v>
      </c>
      <c r="Q24" s="22" t="str">
        <f t="shared" si="5"/>
        <v>NO</v>
      </c>
      <c r="R24" s="32">
        <v>7.38</v>
      </c>
      <c r="S24" s="98" t="str">
        <f t="shared" si="5"/>
        <v>NO</v>
      </c>
      <c r="T24" s="29" t="s">
        <v>48</v>
      </c>
      <c r="U24" s="29" t="s">
        <v>50</v>
      </c>
      <c r="V24" s="29"/>
      <c r="W24" s="53" t="s">
        <v>48</v>
      </c>
      <c r="X24" s="83">
        <v>35056.8</v>
      </c>
      <c r="Y24" s="84">
        <v>2405.01</v>
      </c>
      <c r="Z24" s="84">
        <v>4096.07</v>
      </c>
      <c r="AA24" s="85">
        <v>4152.05</v>
      </c>
      <c r="AB24" s="58">
        <f t="shared" si="6"/>
        <v>1</v>
      </c>
      <c r="AC24" s="28">
        <f t="shared" si="7"/>
        <v>1</v>
      </c>
      <c r="AD24" s="28">
        <f t="shared" si="0"/>
        <v>0</v>
      </c>
      <c r="AE24" s="28">
        <f t="shared" si="1"/>
        <v>0</v>
      </c>
      <c r="AF24" s="29" t="str">
        <f t="shared" si="8"/>
        <v>SRSA</v>
      </c>
      <c r="AG24" s="28">
        <f t="shared" si="2"/>
        <v>0</v>
      </c>
      <c r="AH24" s="28">
        <f t="shared" si="9"/>
        <v>0</v>
      </c>
      <c r="AI24" s="28">
        <f t="shared" si="10"/>
        <v>0</v>
      </c>
      <c r="AJ24" s="28">
        <f t="shared" si="3"/>
        <v>0</v>
      </c>
      <c r="AK24" s="28">
        <f t="shared" si="11"/>
        <v>1</v>
      </c>
      <c r="AL24" s="28">
        <f t="shared" si="12"/>
        <v>0</v>
      </c>
      <c r="AM24" s="28">
        <f t="shared" si="13"/>
        <v>0</v>
      </c>
      <c r="AN24" s="29" t="str">
        <f t="shared" si="4"/>
        <v>-</v>
      </c>
      <c r="AO24" s="28">
        <f t="shared" si="14"/>
        <v>0</v>
      </c>
      <c r="AP24" s="28">
        <f t="shared" si="15"/>
        <v>0</v>
      </c>
      <c r="AQ24" s="28">
        <f t="shared" si="16"/>
        <v>0</v>
      </c>
    </row>
    <row r="25" spans="1:43" ht="12.75">
      <c r="A25" s="26">
        <v>3302310</v>
      </c>
      <c r="B25" s="26">
        <v>99</v>
      </c>
      <c r="C25" s="26" t="s">
        <v>108</v>
      </c>
      <c r="D25" s="26" t="s">
        <v>46</v>
      </c>
      <c r="E25" s="26" t="s">
        <v>47</v>
      </c>
      <c r="F25" s="26">
        <v>3275</v>
      </c>
      <c r="G25" s="27">
        <v>1343</v>
      </c>
      <c r="H25" s="30">
        <v>6034855188</v>
      </c>
      <c r="I25" s="55">
        <v>7</v>
      </c>
      <c r="J25" s="29" t="s">
        <v>50</v>
      </c>
      <c r="K25" s="26"/>
      <c r="L25" s="31" t="s">
        <v>49</v>
      </c>
      <c r="M25" s="56">
        <v>267.8</v>
      </c>
      <c r="N25" s="31" t="s">
        <v>49</v>
      </c>
      <c r="O25" s="59" t="s">
        <v>50</v>
      </c>
      <c r="P25" s="76">
        <v>2.9885057471264367</v>
      </c>
      <c r="Q25" s="22" t="str">
        <f t="shared" si="5"/>
        <v>NO</v>
      </c>
      <c r="R25" s="32">
        <v>5.94</v>
      </c>
      <c r="S25" s="98" t="str">
        <f t="shared" si="5"/>
        <v>NO</v>
      </c>
      <c r="T25" s="29" t="s">
        <v>48</v>
      </c>
      <c r="U25" s="29" t="s">
        <v>50</v>
      </c>
      <c r="V25" s="29"/>
      <c r="W25" s="53" t="s">
        <v>48</v>
      </c>
      <c r="X25" s="83">
        <v>9716.92</v>
      </c>
      <c r="Y25" s="84">
        <v>901.35</v>
      </c>
      <c r="Z25" s="84">
        <v>884.07</v>
      </c>
      <c r="AA25" s="85">
        <v>2071.49</v>
      </c>
      <c r="AB25" s="58">
        <f t="shared" si="6"/>
        <v>1</v>
      </c>
      <c r="AC25" s="28">
        <f t="shared" si="7"/>
        <v>1</v>
      </c>
      <c r="AD25" s="28">
        <f t="shared" si="0"/>
        <v>0</v>
      </c>
      <c r="AE25" s="28">
        <f t="shared" si="1"/>
        <v>0</v>
      </c>
      <c r="AF25" s="29" t="str">
        <f t="shared" si="8"/>
        <v>SRSA</v>
      </c>
      <c r="AG25" s="28">
        <f t="shared" si="2"/>
        <v>0</v>
      </c>
      <c r="AH25" s="28">
        <f t="shared" si="9"/>
        <v>0</v>
      </c>
      <c r="AI25" s="28">
        <f t="shared" si="10"/>
        <v>0</v>
      </c>
      <c r="AJ25" s="28">
        <f t="shared" si="3"/>
        <v>0</v>
      </c>
      <c r="AK25" s="28">
        <f t="shared" si="11"/>
        <v>1</v>
      </c>
      <c r="AL25" s="28">
        <f t="shared" si="12"/>
        <v>0</v>
      </c>
      <c r="AM25" s="28">
        <f t="shared" si="13"/>
        <v>0</v>
      </c>
      <c r="AN25" s="29" t="str">
        <f t="shared" si="4"/>
        <v>-</v>
      </c>
      <c r="AO25" s="28">
        <f t="shared" si="14"/>
        <v>0</v>
      </c>
      <c r="AP25" s="28">
        <f t="shared" si="15"/>
        <v>0</v>
      </c>
      <c r="AQ25" s="28">
        <f t="shared" si="16"/>
        <v>0</v>
      </c>
    </row>
    <row r="26" spans="1:43" ht="12.75">
      <c r="A26" s="26">
        <v>3302340</v>
      </c>
      <c r="B26" s="26">
        <v>101</v>
      </c>
      <c r="C26" s="26" t="s">
        <v>109</v>
      </c>
      <c r="D26" s="26" t="s">
        <v>110</v>
      </c>
      <c r="E26" s="26" t="s">
        <v>111</v>
      </c>
      <c r="F26" s="26">
        <v>3743</v>
      </c>
      <c r="G26" s="27">
        <v>2624</v>
      </c>
      <c r="H26" s="30">
        <v>6035434200</v>
      </c>
      <c r="I26" s="55" t="s">
        <v>85</v>
      </c>
      <c r="J26" s="29" t="s">
        <v>48</v>
      </c>
      <c r="K26" s="26"/>
      <c r="L26" s="31" t="s">
        <v>48</v>
      </c>
      <c r="M26" s="56">
        <v>1963.4</v>
      </c>
      <c r="N26" s="31" t="s">
        <v>48</v>
      </c>
      <c r="O26" s="59" t="s">
        <v>48</v>
      </c>
      <c r="P26" s="76">
        <v>7.432131731197152</v>
      </c>
      <c r="Q26" s="22" t="str">
        <f t="shared" si="5"/>
        <v>NO</v>
      </c>
      <c r="R26" s="32">
        <v>23.09</v>
      </c>
      <c r="S26" s="98" t="str">
        <f t="shared" si="5"/>
        <v>YES</v>
      </c>
      <c r="T26" s="29" t="s">
        <v>48</v>
      </c>
      <c r="U26" s="29" t="s">
        <v>50</v>
      </c>
      <c r="V26" s="29"/>
      <c r="W26" s="53" t="s">
        <v>50</v>
      </c>
      <c r="X26" s="83">
        <v>259365.23</v>
      </c>
      <c r="Y26" s="84">
        <v>29196.48</v>
      </c>
      <c r="Z26" s="84">
        <v>32365.8</v>
      </c>
      <c r="AA26" s="85">
        <v>17734.36</v>
      </c>
      <c r="AB26" s="58">
        <f t="shared" si="6"/>
        <v>0</v>
      </c>
      <c r="AC26" s="28">
        <f t="shared" si="7"/>
        <v>0</v>
      </c>
      <c r="AD26" s="28">
        <f t="shared" si="0"/>
        <v>0</v>
      </c>
      <c r="AE26" s="28">
        <f t="shared" si="1"/>
        <v>0</v>
      </c>
      <c r="AF26" s="29" t="str">
        <f t="shared" si="8"/>
        <v>-</v>
      </c>
      <c r="AG26" s="28">
        <f t="shared" si="2"/>
        <v>0</v>
      </c>
      <c r="AH26" s="28">
        <f t="shared" si="9"/>
        <v>0</v>
      </c>
      <c r="AI26" s="28">
        <f t="shared" si="10"/>
        <v>0</v>
      </c>
      <c r="AJ26" s="28">
        <f t="shared" si="3"/>
        <v>0</v>
      </c>
      <c r="AK26" s="28">
        <f t="shared" si="11"/>
        <v>1</v>
      </c>
      <c r="AL26" s="28">
        <f t="shared" si="12"/>
        <v>1</v>
      </c>
      <c r="AM26" s="28" t="str">
        <f t="shared" si="13"/>
        <v>Initial</v>
      </c>
      <c r="AN26" s="29" t="str">
        <f t="shared" si="4"/>
        <v>RLIS</v>
      </c>
      <c r="AO26" s="28">
        <f t="shared" si="14"/>
        <v>0</v>
      </c>
      <c r="AP26" s="28">
        <f t="shared" si="15"/>
        <v>0</v>
      </c>
      <c r="AQ26" s="28">
        <f t="shared" si="16"/>
        <v>0</v>
      </c>
    </row>
    <row r="27" spans="1:43" ht="12.75">
      <c r="A27" s="26">
        <v>3307330</v>
      </c>
      <c r="B27" s="26">
        <v>998</v>
      </c>
      <c r="C27" s="26" t="s">
        <v>112</v>
      </c>
      <c r="D27" s="26" t="s">
        <v>113</v>
      </c>
      <c r="E27" s="26" t="s">
        <v>114</v>
      </c>
      <c r="F27" s="26">
        <v>3261</v>
      </c>
      <c r="G27" s="27">
        <v>9801</v>
      </c>
      <c r="H27" s="30">
        <v>6039425531</v>
      </c>
      <c r="I27" s="55">
        <v>8</v>
      </c>
      <c r="J27" s="29" t="s">
        <v>50</v>
      </c>
      <c r="K27" s="26"/>
      <c r="L27" s="31" t="s">
        <v>49</v>
      </c>
      <c r="M27" s="57" t="s">
        <v>115</v>
      </c>
      <c r="N27" s="31" t="s">
        <v>48</v>
      </c>
      <c r="O27" s="59" t="s">
        <v>48</v>
      </c>
      <c r="P27" s="76" t="s">
        <v>385</v>
      </c>
      <c r="Q27" s="22" t="str">
        <f t="shared" si="5"/>
        <v>M</v>
      </c>
      <c r="R27" s="33" t="s">
        <v>115</v>
      </c>
      <c r="S27" s="98" t="str">
        <f t="shared" si="5"/>
        <v>M</v>
      </c>
      <c r="T27" s="29" t="s">
        <v>48</v>
      </c>
      <c r="U27" s="29" t="s">
        <v>50</v>
      </c>
      <c r="V27" s="29"/>
      <c r="W27" s="54" t="s">
        <v>115</v>
      </c>
      <c r="X27" s="86">
        <v>0</v>
      </c>
      <c r="Y27" s="87">
        <v>0</v>
      </c>
      <c r="Z27" s="87">
        <v>0</v>
      </c>
      <c r="AA27" s="88">
        <v>0</v>
      </c>
      <c r="AB27" s="58">
        <f t="shared" si="6"/>
        <v>1</v>
      </c>
      <c r="AC27" s="28">
        <f t="shared" si="7"/>
        <v>0</v>
      </c>
      <c r="AD27" s="28">
        <f t="shared" si="0"/>
        <v>0</v>
      </c>
      <c r="AE27" s="28">
        <f t="shared" si="1"/>
        <v>0</v>
      </c>
      <c r="AF27" s="29" t="str">
        <f t="shared" si="8"/>
        <v>-</v>
      </c>
      <c r="AG27" s="28">
        <f t="shared" si="2"/>
        <v>0</v>
      </c>
      <c r="AH27" s="28">
        <f t="shared" si="9"/>
        <v>0</v>
      </c>
      <c r="AI27" s="28">
        <f t="shared" si="10"/>
        <v>0</v>
      </c>
      <c r="AJ27" s="28">
        <f t="shared" si="3"/>
        <v>0</v>
      </c>
      <c r="AK27" s="28">
        <f t="shared" si="11"/>
        <v>1</v>
      </c>
      <c r="AL27" s="28">
        <f t="shared" si="12"/>
        <v>0</v>
      </c>
      <c r="AM27" s="28">
        <f t="shared" si="13"/>
        <v>0</v>
      </c>
      <c r="AN27" s="29" t="str">
        <f t="shared" si="4"/>
        <v>-</v>
      </c>
      <c r="AO27" s="28">
        <f t="shared" si="14"/>
        <v>0</v>
      </c>
      <c r="AP27" s="28">
        <f t="shared" si="15"/>
        <v>0</v>
      </c>
      <c r="AQ27" s="28">
        <f t="shared" si="16"/>
        <v>0</v>
      </c>
    </row>
    <row r="28" spans="1:43" ht="12.75">
      <c r="A28" s="26">
        <v>3302400</v>
      </c>
      <c r="B28" s="26">
        <v>105</v>
      </c>
      <c r="C28" s="26" t="s">
        <v>116</v>
      </c>
      <c r="D28" s="26" t="s">
        <v>117</v>
      </c>
      <c r="E28" s="26" t="s">
        <v>118</v>
      </c>
      <c r="F28" s="26">
        <v>3576</v>
      </c>
      <c r="G28" s="27">
        <v>1101</v>
      </c>
      <c r="H28" s="30">
        <v>6032375571</v>
      </c>
      <c r="I28" s="55" t="s">
        <v>119</v>
      </c>
      <c r="J28" s="29" t="s">
        <v>50</v>
      </c>
      <c r="K28" s="26"/>
      <c r="L28" s="31" t="s">
        <v>49</v>
      </c>
      <c r="M28" s="56">
        <v>516.9</v>
      </c>
      <c r="N28" s="31" t="s">
        <v>49</v>
      </c>
      <c r="O28" s="59" t="s">
        <v>50</v>
      </c>
      <c r="P28" s="76">
        <v>12.91139240506329</v>
      </c>
      <c r="Q28" s="22" t="str">
        <f t="shared" si="5"/>
        <v>NO</v>
      </c>
      <c r="R28" s="32">
        <v>31.58</v>
      </c>
      <c r="S28" s="98" t="str">
        <f t="shared" si="5"/>
        <v>YES</v>
      </c>
      <c r="T28" s="29" t="s">
        <v>48</v>
      </c>
      <c r="U28" s="29" t="s">
        <v>50</v>
      </c>
      <c r="V28" s="29"/>
      <c r="W28" s="53" t="s">
        <v>48</v>
      </c>
      <c r="X28" s="83">
        <v>51742.03</v>
      </c>
      <c r="Y28" s="84">
        <v>7122.48</v>
      </c>
      <c r="Z28" s="84">
        <v>6036.91</v>
      </c>
      <c r="AA28" s="85">
        <v>4648.62</v>
      </c>
      <c r="AB28" s="58">
        <f t="shared" si="6"/>
        <v>1</v>
      </c>
      <c r="AC28" s="28">
        <f t="shared" si="7"/>
        <v>1</v>
      </c>
      <c r="AD28" s="28">
        <f t="shared" si="0"/>
        <v>0</v>
      </c>
      <c r="AE28" s="28">
        <f t="shared" si="1"/>
        <v>0</v>
      </c>
      <c r="AF28" s="29" t="str">
        <f t="shared" si="8"/>
        <v>SRSA</v>
      </c>
      <c r="AG28" s="28">
        <f t="shared" si="2"/>
        <v>0</v>
      </c>
      <c r="AH28" s="28">
        <f t="shared" si="9"/>
        <v>0</v>
      </c>
      <c r="AI28" s="28">
        <f t="shared" si="10"/>
        <v>0</v>
      </c>
      <c r="AJ28" s="28">
        <f t="shared" si="3"/>
        <v>0</v>
      </c>
      <c r="AK28" s="28">
        <f t="shared" si="11"/>
        <v>1</v>
      </c>
      <c r="AL28" s="28">
        <f t="shared" si="12"/>
        <v>1</v>
      </c>
      <c r="AM28" s="28" t="str">
        <f t="shared" si="13"/>
        <v>Initial</v>
      </c>
      <c r="AN28" s="29" t="str">
        <f t="shared" si="4"/>
        <v>-</v>
      </c>
      <c r="AO28" s="28" t="str">
        <f t="shared" si="14"/>
        <v>SRSA</v>
      </c>
      <c r="AP28" s="28">
        <f t="shared" si="15"/>
        <v>0</v>
      </c>
      <c r="AQ28" s="28">
        <f t="shared" si="16"/>
        <v>0</v>
      </c>
    </row>
    <row r="29" spans="1:43" ht="12.75">
      <c r="A29" s="26">
        <v>3302460</v>
      </c>
      <c r="B29" s="26">
        <v>111</v>
      </c>
      <c r="C29" s="26" t="s">
        <v>120</v>
      </c>
      <c r="D29" s="26" t="s">
        <v>121</v>
      </c>
      <c r="E29" s="26" t="s">
        <v>122</v>
      </c>
      <c r="F29" s="26">
        <v>3301</v>
      </c>
      <c r="G29" s="27">
        <v>3999</v>
      </c>
      <c r="H29" s="30">
        <v>6032250811</v>
      </c>
      <c r="I29" s="55">
        <v>5</v>
      </c>
      <c r="J29" s="29" t="s">
        <v>48</v>
      </c>
      <c r="K29" s="26"/>
      <c r="L29" s="31" t="s">
        <v>48</v>
      </c>
      <c r="M29" s="56">
        <v>5420.3</v>
      </c>
      <c r="N29" s="31" t="s">
        <v>48</v>
      </c>
      <c r="O29" s="59" t="s">
        <v>48</v>
      </c>
      <c r="P29" s="76">
        <v>6.36042402826855</v>
      </c>
      <c r="Q29" s="22" t="str">
        <f t="shared" si="5"/>
        <v>NO</v>
      </c>
      <c r="R29" s="32">
        <v>6.36</v>
      </c>
      <c r="S29" s="98" t="str">
        <f t="shared" si="5"/>
        <v>NO</v>
      </c>
      <c r="T29" s="29" t="s">
        <v>48</v>
      </c>
      <c r="U29" s="29" t="s">
        <v>48</v>
      </c>
      <c r="V29" s="29"/>
      <c r="W29" s="53" t="s">
        <v>48</v>
      </c>
      <c r="X29" s="83">
        <v>424710.99</v>
      </c>
      <c r="Y29" s="84">
        <v>55653.49</v>
      </c>
      <c r="Z29" s="84">
        <v>58135.44</v>
      </c>
      <c r="AA29" s="85">
        <v>46223.92</v>
      </c>
      <c r="AB29" s="58">
        <f t="shared" si="6"/>
        <v>0</v>
      </c>
      <c r="AC29" s="28">
        <f t="shared" si="7"/>
        <v>0</v>
      </c>
      <c r="AD29" s="28">
        <f t="shared" si="0"/>
        <v>0</v>
      </c>
      <c r="AE29" s="28">
        <f t="shared" si="1"/>
        <v>0</v>
      </c>
      <c r="AF29" s="29" t="str">
        <f t="shared" si="8"/>
        <v>-</v>
      </c>
      <c r="AG29" s="28">
        <f t="shared" si="2"/>
        <v>0</v>
      </c>
      <c r="AH29" s="28">
        <f t="shared" si="9"/>
        <v>0</v>
      </c>
      <c r="AI29" s="28">
        <f t="shared" si="10"/>
        <v>0</v>
      </c>
      <c r="AJ29" s="28">
        <f t="shared" si="3"/>
        <v>0</v>
      </c>
      <c r="AK29" s="28">
        <f t="shared" si="11"/>
        <v>0</v>
      </c>
      <c r="AL29" s="28">
        <f t="shared" si="12"/>
        <v>0</v>
      </c>
      <c r="AM29" s="28">
        <f t="shared" si="13"/>
        <v>0</v>
      </c>
      <c r="AN29" s="29" t="str">
        <f t="shared" si="4"/>
        <v>-</v>
      </c>
      <c r="AO29" s="28">
        <f t="shared" si="14"/>
        <v>0</v>
      </c>
      <c r="AP29" s="28">
        <f t="shared" si="15"/>
        <v>0</v>
      </c>
      <c r="AQ29" s="28">
        <f t="shared" si="16"/>
        <v>0</v>
      </c>
    </row>
    <row r="30" spans="1:43" ht="12.75">
      <c r="A30" s="26">
        <v>3302480</v>
      </c>
      <c r="B30" s="26">
        <v>112</v>
      </c>
      <c r="C30" s="26" t="s">
        <v>123</v>
      </c>
      <c r="D30" s="26" t="s">
        <v>124</v>
      </c>
      <c r="E30" s="26" t="s">
        <v>125</v>
      </c>
      <c r="F30" s="26">
        <v>3458</v>
      </c>
      <c r="G30" s="27">
        <v>1197</v>
      </c>
      <c r="H30" s="30">
        <v>6039243336</v>
      </c>
      <c r="I30" s="55" t="s">
        <v>126</v>
      </c>
      <c r="J30" s="29" t="s">
        <v>48</v>
      </c>
      <c r="K30" s="26"/>
      <c r="L30" s="31" t="s">
        <v>48</v>
      </c>
      <c r="M30" s="56">
        <v>3067.8</v>
      </c>
      <c r="N30" s="31" t="s">
        <v>48</v>
      </c>
      <c r="O30" s="59" t="s">
        <v>48</v>
      </c>
      <c r="P30" s="76">
        <v>6.374606505771249</v>
      </c>
      <c r="Q30" s="22" t="str">
        <f t="shared" si="5"/>
        <v>NO</v>
      </c>
      <c r="R30" s="32">
        <v>13.82</v>
      </c>
      <c r="S30" s="98" t="str">
        <f t="shared" si="5"/>
        <v>NO</v>
      </c>
      <c r="T30" s="29" t="s">
        <v>48</v>
      </c>
      <c r="U30" s="29" t="s">
        <v>48</v>
      </c>
      <c r="V30" s="29"/>
      <c r="W30" s="53" t="s">
        <v>48</v>
      </c>
      <c r="X30" s="83">
        <v>257021.04</v>
      </c>
      <c r="Y30" s="84">
        <v>32026.24</v>
      </c>
      <c r="Z30" s="84">
        <v>29458.62</v>
      </c>
      <c r="AA30" s="85">
        <v>26330.58</v>
      </c>
      <c r="AB30" s="58">
        <f t="shared" si="6"/>
        <v>0</v>
      </c>
      <c r="AC30" s="28">
        <f t="shared" si="7"/>
        <v>0</v>
      </c>
      <c r="AD30" s="28">
        <f t="shared" si="0"/>
        <v>0</v>
      </c>
      <c r="AE30" s="28">
        <f t="shared" si="1"/>
        <v>0</v>
      </c>
      <c r="AF30" s="29" t="str">
        <f t="shared" si="8"/>
        <v>-</v>
      </c>
      <c r="AG30" s="28">
        <f t="shared" si="2"/>
        <v>0</v>
      </c>
      <c r="AH30" s="28">
        <f t="shared" si="9"/>
        <v>0</v>
      </c>
      <c r="AI30" s="28">
        <f t="shared" si="10"/>
        <v>0</v>
      </c>
      <c r="AJ30" s="28">
        <f t="shared" si="3"/>
        <v>0</v>
      </c>
      <c r="AK30" s="28">
        <f t="shared" si="11"/>
        <v>0</v>
      </c>
      <c r="AL30" s="28">
        <f t="shared" si="12"/>
        <v>0</v>
      </c>
      <c r="AM30" s="28">
        <f t="shared" si="13"/>
        <v>0</v>
      </c>
      <c r="AN30" s="29" t="str">
        <f t="shared" si="4"/>
        <v>-</v>
      </c>
      <c r="AO30" s="28">
        <f t="shared" si="14"/>
        <v>0</v>
      </c>
      <c r="AP30" s="28">
        <f t="shared" si="15"/>
        <v>0</v>
      </c>
      <c r="AQ30" s="28">
        <f t="shared" si="16"/>
        <v>0</v>
      </c>
    </row>
    <row r="31" spans="1:43" ht="12.75">
      <c r="A31" s="26">
        <v>3302490</v>
      </c>
      <c r="B31" s="26">
        <v>113</v>
      </c>
      <c r="C31" s="26" t="s">
        <v>127</v>
      </c>
      <c r="D31" s="26" t="s">
        <v>73</v>
      </c>
      <c r="E31" s="26" t="s">
        <v>74</v>
      </c>
      <c r="F31" s="26">
        <v>3860</v>
      </c>
      <c r="G31" s="27">
        <v>5556</v>
      </c>
      <c r="H31" s="30">
        <v>6033565534</v>
      </c>
      <c r="I31" s="55">
        <v>7</v>
      </c>
      <c r="J31" s="29" t="s">
        <v>50</v>
      </c>
      <c r="K31" s="26"/>
      <c r="L31" s="31" t="s">
        <v>49</v>
      </c>
      <c r="M31" s="56">
        <v>2129.3</v>
      </c>
      <c r="N31" s="31" t="s">
        <v>48</v>
      </c>
      <c r="O31" s="59" t="s">
        <v>48</v>
      </c>
      <c r="P31" s="76">
        <v>11.619958988380041</v>
      </c>
      <c r="Q31" s="22" t="str">
        <f t="shared" si="5"/>
        <v>NO</v>
      </c>
      <c r="R31" s="32">
        <v>21.88</v>
      </c>
      <c r="S31" s="98" t="str">
        <f t="shared" si="5"/>
        <v>YES</v>
      </c>
      <c r="T31" s="29" t="s">
        <v>48</v>
      </c>
      <c r="U31" s="29" t="s">
        <v>50</v>
      </c>
      <c r="V31" s="29"/>
      <c r="W31" s="53" t="s">
        <v>50</v>
      </c>
      <c r="X31" s="83">
        <v>153847.08</v>
      </c>
      <c r="Y31" s="84">
        <v>20142.54</v>
      </c>
      <c r="Z31" s="84">
        <v>18044.96</v>
      </c>
      <c r="AA31" s="85">
        <v>18027.37</v>
      </c>
      <c r="AB31" s="58">
        <f t="shared" si="6"/>
        <v>1</v>
      </c>
      <c r="AC31" s="28">
        <f t="shared" si="7"/>
        <v>0</v>
      </c>
      <c r="AD31" s="28">
        <f t="shared" si="0"/>
        <v>0</v>
      </c>
      <c r="AE31" s="28">
        <f t="shared" si="1"/>
        <v>0</v>
      </c>
      <c r="AF31" s="29" t="str">
        <f t="shared" si="8"/>
        <v>-</v>
      </c>
      <c r="AG31" s="28">
        <f t="shared" si="2"/>
        <v>0</v>
      </c>
      <c r="AH31" s="28">
        <f t="shared" si="9"/>
        <v>0</v>
      </c>
      <c r="AI31" s="28">
        <f t="shared" si="10"/>
        <v>0</v>
      </c>
      <c r="AJ31" s="28">
        <f t="shared" si="3"/>
        <v>0</v>
      </c>
      <c r="AK31" s="28">
        <f t="shared" si="11"/>
        <v>1</v>
      </c>
      <c r="AL31" s="28">
        <f t="shared" si="12"/>
        <v>1</v>
      </c>
      <c r="AM31" s="28" t="str">
        <f t="shared" si="13"/>
        <v>Initial</v>
      </c>
      <c r="AN31" s="29" t="str">
        <f t="shared" si="4"/>
        <v>RLIS</v>
      </c>
      <c r="AO31" s="28">
        <f t="shared" si="14"/>
        <v>0</v>
      </c>
      <c r="AP31" s="28">
        <f t="shared" si="15"/>
        <v>0</v>
      </c>
      <c r="AQ31" s="28">
        <f t="shared" si="16"/>
        <v>0</v>
      </c>
    </row>
    <row r="32" spans="1:43" ht="12.75">
      <c r="A32" s="26">
        <v>3302520</v>
      </c>
      <c r="B32" s="26">
        <v>115</v>
      </c>
      <c r="C32" s="26" t="s">
        <v>128</v>
      </c>
      <c r="D32" s="26" t="s">
        <v>110</v>
      </c>
      <c r="E32" s="26" t="s">
        <v>111</v>
      </c>
      <c r="F32" s="26">
        <v>3743</v>
      </c>
      <c r="G32" s="27">
        <v>2624</v>
      </c>
      <c r="H32" s="30">
        <v>6035434200</v>
      </c>
      <c r="I32" s="55">
        <v>7</v>
      </c>
      <c r="J32" s="29" t="s">
        <v>50</v>
      </c>
      <c r="K32" s="26"/>
      <c r="L32" s="31" t="s">
        <v>49</v>
      </c>
      <c r="M32" s="56">
        <v>151.6</v>
      </c>
      <c r="N32" s="31" t="s">
        <v>49</v>
      </c>
      <c r="O32" s="59" t="s">
        <v>50</v>
      </c>
      <c r="P32" s="76">
        <v>4.142011834319527</v>
      </c>
      <c r="Q32" s="22" t="str">
        <f t="shared" si="5"/>
        <v>NO</v>
      </c>
      <c r="R32" s="32">
        <v>6.93</v>
      </c>
      <c r="S32" s="98" t="str">
        <f t="shared" si="5"/>
        <v>NO</v>
      </c>
      <c r="T32" s="29" t="s">
        <v>48</v>
      </c>
      <c r="U32" s="29" t="s">
        <v>50</v>
      </c>
      <c r="V32" s="29"/>
      <c r="W32" s="53" t="s">
        <v>48</v>
      </c>
      <c r="X32" s="83">
        <v>13062.38</v>
      </c>
      <c r="Y32" s="84">
        <v>1527.9</v>
      </c>
      <c r="Z32" s="84">
        <v>1096.03</v>
      </c>
      <c r="AA32" s="85">
        <v>2198.83</v>
      </c>
      <c r="AB32" s="58">
        <f t="shared" si="6"/>
        <v>1</v>
      </c>
      <c r="AC32" s="28">
        <f t="shared" si="7"/>
        <v>1</v>
      </c>
      <c r="AD32" s="28">
        <f t="shared" si="0"/>
        <v>0</v>
      </c>
      <c r="AE32" s="28">
        <f t="shared" si="1"/>
        <v>0</v>
      </c>
      <c r="AF32" s="29" t="str">
        <f t="shared" si="8"/>
        <v>SRSA</v>
      </c>
      <c r="AG32" s="28">
        <f t="shared" si="2"/>
        <v>0</v>
      </c>
      <c r="AH32" s="28">
        <f t="shared" si="9"/>
        <v>0</v>
      </c>
      <c r="AI32" s="28">
        <f t="shared" si="10"/>
        <v>0</v>
      </c>
      <c r="AJ32" s="28">
        <f t="shared" si="3"/>
        <v>0</v>
      </c>
      <c r="AK32" s="28">
        <f t="shared" si="11"/>
        <v>1</v>
      </c>
      <c r="AL32" s="28">
        <f t="shared" si="12"/>
        <v>0</v>
      </c>
      <c r="AM32" s="28">
        <f t="shared" si="13"/>
        <v>0</v>
      </c>
      <c r="AN32" s="29" t="str">
        <f t="shared" si="4"/>
        <v>-</v>
      </c>
      <c r="AO32" s="28">
        <f t="shared" si="14"/>
        <v>0</v>
      </c>
      <c r="AP32" s="28">
        <f t="shared" si="15"/>
        <v>0</v>
      </c>
      <c r="AQ32" s="28">
        <f t="shared" si="16"/>
        <v>0</v>
      </c>
    </row>
    <row r="33" spans="1:43" ht="12.75">
      <c r="A33" s="26">
        <v>3302550</v>
      </c>
      <c r="B33" s="26">
        <v>117</v>
      </c>
      <c r="C33" s="26" t="s">
        <v>129</v>
      </c>
      <c r="D33" s="26" t="s">
        <v>130</v>
      </c>
      <c r="E33" s="26" t="s">
        <v>131</v>
      </c>
      <c r="F33" s="26">
        <v>3773</v>
      </c>
      <c r="G33" s="27">
        <v>1533</v>
      </c>
      <c r="H33" s="30">
        <v>6038633540</v>
      </c>
      <c r="I33" s="55">
        <v>6</v>
      </c>
      <c r="J33" s="29" t="s">
        <v>48</v>
      </c>
      <c r="K33" s="26"/>
      <c r="L33" s="31" t="s">
        <v>48</v>
      </c>
      <c r="M33" s="56">
        <v>26.8</v>
      </c>
      <c r="N33" s="31" t="s">
        <v>49</v>
      </c>
      <c r="O33" s="59" t="s">
        <v>48</v>
      </c>
      <c r="P33" s="76">
        <v>5.172413793103448</v>
      </c>
      <c r="Q33" s="22" t="str">
        <f t="shared" si="5"/>
        <v>NO</v>
      </c>
      <c r="R33" s="32">
        <v>8.82</v>
      </c>
      <c r="S33" s="98" t="str">
        <f t="shared" si="5"/>
        <v>NO</v>
      </c>
      <c r="T33" s="29" t="s">
        <v>48</v>
      </c>
      <c r="U33" s="29" t="s">
        <v>50</v>
      </c>
      <c r="V33" s="29"/>
      <c r="W33" s="53" t="s">
        <v>48</v>
      </c>
      <c r="X33" s="83">
        <v>8738.78</v>
      </c>
      <c r="Y33" s="84">
        <v>101.39</v>
      </c>
      <c r="Z33" s="84">
        <v>962.73</v>
      </c>
      <c r="AA33" s="85">
        <v>1239.02</v>
      </c>
      <c r="AB33" s="58">
        <f t="shared" si="6"/>
        <v>0</v>
      </c>
      <c r="AC33" s="28">
        <f t="shared" si="7"/>
        <v>1</v>
      </c>
      <c r="AD33" s="28">
        <f t="shared" si="0"/>
        <v>0</v>
      </c>
      <c r="AE33" s="28">
        <f t="shared" si="1"/>
        <v>0</v>
      </c>
      <c r="AF33" s="29" t="str">
        <f t="shared" si="8"/>
        <v>-</v>
      </c>
      <c r="AG33" s="28">
        <f t="shared" si="2"/>
        <v>0</v>
      </c>
      <c r="AH33" s="28">
        <f t="shared" si="9"/>
        <v>0</v>
      </c>
      <c r="AI33" s="28">
        <f t="shared" si="10"/>
        <v>0</v>
      </c>
      <c r="AJ33" s="28">
        <f t="shared" si="3"/>
        <v>0</v>
      </c>
      <c r="AK33" s="28">
        <f t="shared" si="11"/>
        <v>1</v>
      </c>
      <c r="AL33" s="28">
        <f t="shared" si="12"/>
        <v>0</v>
      </c>
      <c r="AM33" s="28">
        <f t="shared" si="13"/>
        <v>0</v>
      </c>
      <c r="AN33" s="29" t="str">
        <f t="shared" si="4"/>
        <v>-</v>
      </c>
      <c r="AO33" s="28">
        <f t="shared" si="14"/>
        <v>0</v>
      </c>
      <c r="AP33" s="28">
        <f t="shared" si="15"/>
        <v>0</v>
      </c>
      <c r="AQ33" s="28">
        <f t="shared" si="16"/>
        <v>0</v>
      </c>
    </row>
    <row r="34" spans="1:43" ht="12.75">
      <c r="A34" s="26">
        <v>3302580</v>
      </c>
      <c r="B34" s="26">
        <v>127</v>
      </c>
      <c r="C34" s="26" t="s">
        <v>132</v>
      </c>
      <c r="D34" s="26" t="s">
        <v>46</v>
      </c>
      <c r="E34" s="26" t="s">
        <v>47</v>
      </c>
      <c r="F34" s="26">
        <v>3275</v>
      </c>
      <c r="G34" s="27">
        <v>1343</v>
      </c>
      <c r="H34" s="30">
        <v>6034855188</v>
      </c>
      <c r="I34" s="55">
        <v>8</v>
      </c>
      <c r="J34" s="29" t="s">
        <v>50</v>
      </c>
      <c r="K34" s="26"/>
      <c r="L34" s="31" t="s">
        <v>49</v>
      </c>
      <c r="M34" s="56">
        <v>538.7</v>
      </c>
      <c r="N34" s="31" t="s">
        <v>49</v>
      </c>
      <c r="O34" s="59" t="s">
        <v>50</v>
      </c>
      <c r="P34" s="76">
        <v>1.187648456057007</v>
      </c>
      <c r="Q34" s="22" t="str">
        <f t="shared" si="5"/>
        <v>NO</v>
      </c>
      <c r="R34" s="32">
        <v>7.13</v>
      </c>
      <c r="S34" s="98" t="str">
        <f t="shared" si="5"/>
        <v>NO</v>
      </c>
      <c r="T34" s="29" t="s">
        <v>48</v>
      </c>
      <c r="U34" s="29" t="s">
        <v>50</v>
      </c>
      <c r="V34" s="29"/>
      <c r="W34" s="53" t="s">
        <v>48</v>
      </c>
      <c r="X34" s="83">
        <v>32893.66</v>
      </c>
      <c r="Y34" s="84">
        <v>2285.24</v>
      </c>
      <c r="Z34" s="84">
        <v>4377.98</v>
      </c>
      <c r="AA34" s="85">
        <v>3954.43</v>
      </c>
      <c r="AB34" s="58">
        <f t="shared" si="6"/>
        <v>1</v>
      </c>
      <c r="AC34" s="28">
        <f t="shared" si="7"/>
        <v>1</v>
      </c>
      <c r="AD34" s="28">
        <f t="shared" si="0"/>
        <v>0</v>
      </c>
      <c r="AE34" s="28">
        <f t="shared" si="1"/>
        <v>0</v>
      </c>
      <c r="AF34" s="29" t="str">
        <f t="shared" si="8"/>
        <v>SRSA</v>
      </c>
      <c r="AG34" s="28">
        <f t="shared" si="2"/>
        <v>0</v>
      </c>
      <c r="AH34" s="28">
        <f t="shared" si="9"/>
        <v>0</v>
      </c>
      <c r="AI34" s="28">
        <f t="shared" si="10"/>
        <v>0</v>
      </c>
      <c r="AJ34" s="28">
        <f t="shared" si="3"/>
        <v>0</v>
      </c>
      <c r="AK34" s="28">
        <f t="shared" si="11"/>
        <v>1</v>
      </c>
      <c r="AL34" s="28">
        <f t="shared" si="12"/>
        <v>0</v>
      </c>
      <c r="AM34" s="28">
        <f t="shared" si="13"/>
        <v>0</v>
      </c>
      <c r="AN34" s="29" t="str">
        <f t="shared" si="4"/>
        <v>-</v>
      </c>
      <c r="AO34" s="28">
        <f t="shared" si="14"/>
        <v>0</v>
      </c>
      <c r="AP34" s="28">
        <f t="shared" si="15"/>
        <v>0</v>
      </c>
      <c r="AQ34" s="28">
        <f t="shared" si="16"/>
        <v>0</v>
      </c>
    </row>
    <row r="35" spans="1:43" ht="12.75">
      <c r="A35" s="26">
        <v>3302610</v>
      </c>
      <c r="B35" s="26">
        <v>131</v>
      </c>
      <c r="C35" s="26" t="s">
        <v>133</v>
      </c>
      <c r="D35" s="26" t="s">
        <v>134</v>
      </c>
      <c r="E35" s="26" t="s">
        <v>135</v>
      </c>
      <c r="F35" s="26">
        <v>3038</v>
      </c>
      <c r="G35" s="27">
        <v>2197</v>
      </c>
      <c r="H35" s="30">
        <v>6034321210</v>
      </c>
      <c r="I35" s="55">
        <v>3</v>
      </c>
      <c r="J35" s="29" t="s">
        <v>48</v>
      </c>
      <c r="K35" s="26"/>
      <c r="L35" s="31" t="s">
        <v>48</v>
      </c>
      <c r="M35" s="56">
        <v>4445</v>
      </c>
      <c r="N35" s="31" t="s">
        <v>48</v>
      </c>
      <c r="O35" s="59" t="s">
        <v>48</v>
      </c>
      <c r="P35" s="76">
        <v>3.520770010131712</v>
      </c>
      <c r="Q35" s="22" t="str">
        <f t="shared" si="5"/>
        <v>NO</v>
      </c>
      <c r="R35" s="32">
        <v>3.52</v>
      </c>
      <c r="S35" s="98" t="str">
        <f t="shared" si="5"/>
        <v>NO</v>
      </c>
      <c r="T35" s="29" t="s">
        <v>48</v>
      </c>
      <c r="U35" s="29" t="s">
        <v>48</v>
      </c>
      <c r="V35" s="29"/>
      <c r="W35" s="53" t="s">
        <v>48</v>
      </c>
      <c r="X35" s="83">
        <v>352686.46</v>
      </c>
      <c r="Y35" s="84">
        <v>35681.58</v>
      </c>
      <c r="Z35" s="84">
        <v>45285.02</v>
      </c>
      <c r="AA35" s="85">
        <v>57739.16</v>
      </c>
      <c r="AB35" s="58">
        <f t="shared" si="6"/>
        <v>0</v>
      </c>
      <c r="AC35" s="28">
        <f t="shared" si="7"/>
        <v>0</v>
      </c>
      <c r="AD35" s="28">
        <f t="shared" si="0"/>
        <v>0</v>
      </c>
      <c r="AE35" s="28">
        <f t="shared" si="1"/>
        <v>0</v>
      </c>
      <c r="AF35" s="29" t="str">
        <f t="shared" si="8"/>
        <v>-</v>
      </c>
      <c r="AG35" s="28">
        <f t="shared" si="2"/>
        <v>0</v>
      </c>
      <c r="AH35" s="28">
        <f t="shared" si="9"/>
        <v>0</v>
      </c>
      <c r="AI35" s="28">
        <f t="shared" si="10"/>
        <v>0</v>
      </c>
      <c r="AJ35" s="28">
        <f t="shared" si="3"/>
        <v>0</v>
      </c>
      <c r="AK35" s="28">
        <f t="shared" si="11"/>
        <v>0</v>
      </c>
      <c r="AL35" s="28">
        <f t="shared" si="12"/>
        <v>0</v>
      </c>
      <c r="AM35" s="28">
        <f t="shared" si="13"/>
        <v>0</v>
      </c>
      <c r="AN35" s="29" t="str">
        <f t="shared" si="4"/>
        <v>-</v>
      </c>
      <c r="AO35" s="28">
        <f t="shared" si="14"/>
        <v>0</v>
      </c>
      <c r="AP35" s="28">
        <f t="shared" si="15"/>
        <v>0</v>
      </c>
      <c r="AQ35" s="28">
        <f t="shared" si="16"/>
        <v>0</v>
      </c>
    </row>
    <row r="36" spans="1:43" ht="12.75">
      <c r="A36" s="26">
        <v>3302640</v>
      </c>
      <c r="B36" s="26">
        <v>141</v>
      </c>
      <c r="C36" s="26" t="s">
        <v>136</v>
      </c>
      <c r="D36" s="26" t="s">
        <v>137</v>
      </c>
      <c r="E36" s="26" t="s">
        <v>138</v>
      </c>
      <c r="F36" s="26">
        <v>3820</v>
      </c>
      <c r="G36" s="27">
        <v>4169</v>
      </c>
      <c r="H36" s="30">
        <v>6035166800</v>
      </c>
      <c r="I36" s="55">
        <v>4</v>
      </c>
      <c r="J36" s="29" t="s">
        <v>48</v>
      </c>
      <c r="K36" s="26"/>
      <c r="L36" s="31" t="s">
        <v>48</v>
      </c>
      <c r="M36" s="56">
        <v>3860.6</v>
      </c>
      <c r="N36" s="31" t="s">
        <v>48</v>
      </c>
      <c r="O36" s="59" t="s">
        <v>48</v>
      </c>
      <c r="P36" s="76">
        <v>6.937269372693727</v>
      </c>
      <c r="Q36" s="22" t="str">
        <f t="shared" si="5"/>
        <v>NO</v>
      </c>
      <c r="R36" s="32">
        <v>6.94</v>
      </c>
      <c r="S36" s="98" t="str">
        <f t="shared" si="5"/>
        <v>NO</v>
      </c>
      <c r="T36" s="29" t="s">
        <v>48</v>
      </c>
      <c r="U36" s="29" t="s">
        <v>48</v>
      </c>
      <c r="V36" s="29"/>
      <c r="W36" s="53" t="s">
        <v>48</v>
      </c>
      <c r="X36" s="83">
        <v>370080.82</v>
      </c>
      <c r="Y36" s="84">
        <v>41165.83</v>
      </c>
      <c r="Z36" s="84">
        <v>51328.34</v>
      </c>
      <c r="AA36" s="85">
        <v>43247.89</v>
      </c>
      <c r="AB36" s="58">
        <f t="shared" si="6"/>
        <v>0</v>
      </c>
      <c r="AC36" s="28">
        <f t="shared" si="7"/>
        <v>0</v>
      </c>
      <c r="AD36" s="28">
        <f t="shared" si="0"/>
        <v>0</v>
      </c>
      <c r="AE36" s="28">
        <f t="shared" si="1"/>
        <v>0</v>
      </c>
      <c r="AF36" s="29" t="str">
        <f t="shared" si="8"/>
        <v>-</v>
      </c>
      <c r="AG36" s="28">
        <f t="shared" si="2"/>
        <v>0</v>
      </c>
      <c r="AH36" s="28">
        <f t="shared" si="9"/>
        <v>0</v>
      </c>
      <c r="AI36" s="28">
        <f t="shared" si="10"/>
        <v>0</v>
      </c>
      <c r="AJ36" s="28">
        <f t="shared" si="3"/>
        <v>0</v>
      </c>
      <c r="AK36" s="28">
        <f t="shared" si="11"/>
        <v>0</v>
      </c>
      <c r="AL36" s="28">
        <f t="shared" si="12"/>
        <v>0</v>
      </c>
      <c r="AM36" s="28">
        <f t="shared" si="13"/>
        <v>0</v>
      </c>
      <c r="AN36" s="29" t="str">
        <f t="shared" si="4"/>
        <v>-</v>
      </c>
      <c r="AO36" s="28">
        <f t="shared" si="14"/>
        <v>0</v>
      </c>
      <c r="AP36" s="28">
        <f t="shared" si="15"/>
        <v>0</v>
      </c>
      <c r="AQ36" s="28">
        <f t="shared" si="16"/>
        <v>0</v>
      </c>
    </row>
    <row r="37" spans="1:43" ht="12.75">
      <c r="A37" s="26">
        <v>3302670</v>
      </c>
      <c r="B37" s="26">
        <v>142</v>
      </c>
      <c r="C37" s="26" t="s">
        <v>139</v>
      </c>
      <c r="D37" s="26" t="s">
        <v>140</v>
      </c>
      <c r="E37" s="26" t="s">
        <v>141</v>
      </c>
      <c r="F37" s="26">
        <v>3755</v>
      </c>
      <c r="G37" s="27">
        <v>1222</v>
      </c>
      <c r="H37" s="30">
        <v>6036436050</v>
      </c>
      <c r="I37" s="55">
        <v>6</v>
      </c>
      <c r="J37" s="29" t="s">
        <v>48</v>
      </c>
      <c r="K37" s="26"/>
      <c r="L37" s="31" t="s">
        <v>48</v>
      </c>
      <c r="M37" s="56">
        <v>1202.7</v>
      </c>
      <c r="N37" s="31" t="s">
        <v>48</v>
      </c>
      <c r="O37" s="59" t="s">
        <v>48</v>
      </c>
      <c r="P37" s="76">
        <v>1.639344262295082</v>
      </c>
      <c r="Q37" s="22" t="str">
        <f t="shared" si="5"/>
        <v>NO</v>
      </c>
      <c r="R37" s="32">
        <v>1.32</v>
      </c>
      <c r="S37" s="98" t="str">
        <f t="shared" si="5"/>
        <v>NO</v>
      </c>
      <c r="T37" s="29" t="s">
        <v>48</v>
      </c>
      <c r="U37" s="29" t="s">
        <v>50</v>
      </c>
      <c r="V37" s="29"/>
      <c r="W37" s="53" t="s">
        <v>48</v>
      </c>
      <c r="X37" s="83">
        <v>23976.91</v>
      </c>
      <c r="Y37" s="84">
        <v>0</v>
      </c>
      <c r="Z37" s="84">
        <v>4347.97</v>
      </c>
      <c r="AA37" s="85">
        <v>7828.3</v>
      </c>
      <c r="AB37" s="58">
        <f t="shared" si="6"/>
        <v>0</v>
      </c>
      <c r="AC37" s="28">
        <f t="shared" si="7"/>
        <v>0</v>
      </c>
      <c r="AD37" s="28">
        <f aca="true" t="shared" si="17" ref="AD37:AD68">IF(AND(OR(J37="YES",L37="YES"),(AB37=0)),"Trouble",0)</f>
        <v>0</v>
      </c>
      <c r="AE37" s="28">
        <f aca="true" t="shared" si="18" ref="AE37:AE68">IF(AND(OR(AND(ISNUMBER(M37),AND(M37&gt;0,M37&lt;600)),AND(M37&gt;0,N37="YES")),(AC37=0)),"Trouble",0)</f>
        <v>0</v>
      </c>
      <c r="AF37" s="29" t="str">
        <f t="shared" si="8"/>
        <v>-</v>
      </c>
      <c r="AG37" s="28">
        <f aca="true" t="shared" si="19" ref="AG37:AG68">IF(AND(AF37="-",O37="YES"),"Trouble",0)</f>
        <v>0</v>
      </c>
      <c r="AH37" s="28">
        <f t="shared" si="9"/>
        <v>0</v>
      </c>
      <c r="AI37" s="28">
        <f t="shared" si="10"/>
        <v>0</v>
      </c>
      <c r="AJ37" s="28">
        <f aca="true" t="shared" si="20" ref="AJ37:AJ68">IF(AND(AF37="SRSA",O37&lt;&gt;"YES"),"Trouble",0)</f>
        <v>0</v>
      </c>
      <c r="AK37" s="28">
        <f t="shared" si="11"/>
        <v>1</v>
      </c>
      <c r="AL37" s="28">
        <f t="shared" si="12"/>
        <v>0</v>
      </c>
      <c r="AM37" s="28">
        <f t="shared" si="13"/>
        <v>0</v>
      </c>
      <c r="AN37" s="29" t="str">
        <f aca="true" t="shared" si="21" ref="AN37:AN68">IF(AND(AND(AM37="Initial",AO37=0),AND(ISNUMBER(M37),M37&gt;0)),"RLIS","-")</f>
        <v>-</v>
      </c>
      <c r="AO37" s="28">
        <f t="shared" si="14"/>
        <v>0</v>
      </c>
      <c r="AP37" s="28">
        <f t="shared" si="15"/>
        <v>0</v>
      </c>
      <c r="AQ37" s="28">
        <f t="shared" si="16"/>
        <v>0</v>
      </c>
    </row>
    <row r="38" spans="1:43" ht="12.75">
      <c r="A38" s="26">
        <v>3302760</v>
      </c>
      <c r="B38" s="26">
        <v>149</v>
      </c>
      <c r="C38" s="26" t="s">
        <v>142</v>
      </c>
      <c r="D38" s="26" t="s">
        <v>143</v>
      </c>
      <c r="E38" s="26" t="s">
        <v>144</v>
      </c>
      <c r="F38" s="26">
        <v>3045</v>
      </c>
      <c r="G38" s="27">
        <v>1908</v>
      </c>
      <c r="H38" s="30">
        <v>6034974818</v>
      </c>
      <c r="I38" s="55">
        <v>7</v>
      </c>
      <c r="J38" s="29" t="s">
        <v>50</v>
      </c>
      <c r="K38" s="26"/>
      <c r="L38" s="31" t="s">
        <v>49</v>
      </c>
      <c r="M38" s="56">
        <v>225.7</v>
      </c>
      <c r="N38" s="31" t="s">
        <v>49</v>
      </c>
      <c r="O38" s="59" t="s">
        <v>50</v>
      </c>
      <c r="P38" s="76">
        <v>1.8475750577367205</v>
      </c>
      <c r="Q38" s="22" t="str">
        <f t="shared" si="5"/>
        <v>NO</v>
      </c>
      <c r="R38" s="32">
        <v>3.18</v>
      </c>
      <c r="S38" s="98" t="str">
        <f t="shared" si="5"/>
        <v>NO</v>
      </c>
      <c r="T38" s="29" t="s">
        <v>48</v>
      </c>
      <c r="U38" s="29" t="s">
        <v>50</v>
      </c>
      <c r="V38" s="29"/>
      <c r="W38" s="53" t="s">
        <v>48</v>
      </c>
      <c r="X38" s="83">
        <v>14675.51</v>
      </c>
      <c r="Y38" s="84">
        <v>938.58</v>
      </c>
      <c r="Z38" s="84">
        <v>1747.79</v>
      </c>
      <c r="AA38" s="85">
        <v>2491.6</v>
      </c>
      <c r="AB38" s="58">
        <f t="shared" si="6"/>
        <v>1</v>
      </c>
      <c r="AC38" s="28">
        <f t="shared" si="7"/>
        <v>1</v>
      </c>
      <c r="AD38" s="28">
        <f t="shared" si="17"/>
        <v>0</v>
      </c>
      <c r="AE38" s="28">
        <f t="shared" si="18"/>
        <v>0</v>
      </c>
      <c r="AF38" s="29" t="str">
        <f t="shared" si="8"/>
        <v>SRSA</v>
      </c>
      <c r="AG38" s="28">
        <f t="shared" si="19"/>
        <v>0</v>
      </c>
      <c r="AH38" s="28">
        <f t="shared" si="9"/>
        <v>0</v>
      </c>
      <c r="AI38" s="28">
        <f t="shared" si="10"/>
        <v>0</v>
      </c>
      <c r="AJ38" s="28">
        <f t="shared" si="20"/>
        <v>0</v>
      </c>
      <c r="AK38" s="28">
        <f t="shared" si="11"/>
        <v>1</v>
      </c>
      <c r="AL38" s="28">
        <f t="shared" si="12"/>
        <v>0</v>
      </c>
      <c r="AM38" s="28">
        <f t="shared" si="13"/>
        <v>0</v>
      </c>
      <c r="AN38" s="29" t="str">
        <f t="shared" si="21"/>
        <v>-</v>
      </c>
      <c r="AO38" s="28">
        <f t="shared" si="14"/>
        <v>0</v>
      </c>
      <c r="AP38" s="28">
        <f t="shared" si="15"/>
        <v>0</v>
      </c>
      <c r="AQ38" s="28">
        <f t="shared" si="16"/>
        <v>0</v>
      </c>
    </row>
    <row r="39" spans="1:43" ht="12.75">
      <c r="A39" s="26">
        <v>3302790</v>
      </c>
      <c r="B39" s="26">
        <v>153</v>
      </c>
      <c r="C39" s="26" t="s">
        <v>145</v>
      </c>
      <c r="D39" s="26" t="s">
        <v>93</v>
      </c>
      <c r="E39" s="26" t="s">
        <v>94</v>
      </c>
      <c r="F39" s="26">
        <v>3833</v>
      </c>
      <c r="G39" s="27">
        <v>2744</v>
      </c>
      <c r="H39" s="30">
        <v>6037787772</v>
      </c>
      <c r="I39" s="55">
        <v>8</v>
      </c>
      <c r="J39" s="29" t="s">
        <v>50</v>
      </c>
      <c r="K39" s="26"/>
      <c r="L39" s="31" t="s">
        <v>49</v>
      </c>
      <c r="M39" s="56">
        <v>154</v>
      </c>
      <c r="N39" s="31" t="s">
        <v>49</v>
      </c>
      <c r="O39" s="59" t="s">
        <v>50</v>
      </c>
      <c r="P39" s="76">
        <v>5.909090909090909</v>
      </c>
      <c r="Q39" s="22" t="str">
        <f t="shared" si="5"/>
        <v>NO</v>
      </c>
      <c r="R39" s="32">
        <v>5.17</v>
      </c>
      <c r="S39" s="98" t="str">
        <f t="shared" si="5"/>
        <v>NO</v>
      </c>
      <c r="T39" s="29" t="s">
        <v>48</v>
      </c>
      <c r="U39" s="29" t="s">
        <v>50</v>
      </c>
      <c r="V39" s="29"/>
      <c r="W39" s="53" t="s">
        <v>48</v>
      </c>
      <c r="X39" s="83">
        <v>7637.15</v>
      </c>
      <c r="Y39" s="84">
        <v>1527.9</v>
      </c>
      <c r="Z39" s="84">
        <v>516.5</v>
      </c>
      <c r="AA39" s="85">
        <v>1349.28</v>
      </c>
      <c r="AB39" s="58">
        <f t="shared" si="6"/>
        <v>1</v>
      </c>
      <c r="AC39" s="28">
        <f t="shared" si="7"/>
        <v>1</v>
      </c>
      <c r="AD39" s="28">
        <f t="shared" si="17"/>
        <v>0</v>
      </c>
      <c r="AE39" s="28">
        <f t="shared" si="18"/>
        <v>0</v>
      </c>
      <c r="AF39" s="29" t="str">
        <f t="shared" si="8"/>
        <v>SRSA</v>
      </c>
      <c r="AG39" s="28">
        <f t="shared" si="19"/>
        <v>0</v>
      </c>
      <c r="AH39" s="28">
        <f t="shared" si="9"/>
        <v>0</v>
      </c>
      <c r="AI39" s="28">
        <f t="shared" si="10"/>
        <v>0</v>
      </c>
      <c r="AJ39" s="28">
        <f t="shared" si="20"/>
        <v>0</v>
      </c>
      <c r="AK39" s="28">
        <f t="shared" si="11"/>
        <v>1</v>
      </c>
      <c r="AL39" s="28">
        <f t="shared" si="12"/>
        <v>0</v>
      </c>
      <c r="AM39" s="28">
        <f t="shared" si="13"/>
        <v>0</v>
      </c>
      <c r="AN39" s="29" t="str">
        <f t="shared" si="21"/>
        <v>-</v>
      </c>
      <c r="AO39" s="28">
        <f t="shared" si="14"/>
        <v>0</v>
      </c>
      <c r="AP39" s="28">
        <f t="shared" si="15"/>
        <v>0</v>
      </c>
      <c r="AQ39" s="28">
        <f t="shared" si="16"/>
        <v>0</v>
      </c>
    </row>
    <row r="40" spans="1:43" ht="12.75">
      <c r="A40" s="26">
        <v>3302880</v>
      </c>
      <c r="B40" s="26">
        <v>165</v>
      </c>
      <c r="C40" s="26" t="s">
        <v>146</v>
      </c>
      <c r="D40" s="26" t="s">
        <v>103</v>
      </c>
      <c r="E40" s="26" t="s">
        <v>104</v>
      </c>
      <c r="F40" s="26">
        <v>3042</v>
      </c>
      <c r="G40" s="27">
        <v>2442</v>
      </c>
      <c r="H40" s="30">
        <v>6036795402</v>
      </c>
      <c r="I40" s="55">
        <v>8</v>
      </c>
      <c r="J40" s="29" t="s">
        <v>50</v>
      </c>
      <c r="K40" s="26"/>
      <c r="L40" s="31" t="s">
        <v>49</v>
      </c>
      <c r="M40" s="56">
        <v>1136.2</v>
      </c>
      <c r="N40" s="31" t="s">
        <v>48</v>
      </c>
      <c r="O40" s="59" t="s">
        <v>48</v>
      </c>
      <c r="P40" s="76">
        <v>2.7002700270027002</v>
      </c>
      <c r="Q40" s="22" t="str">
        <f t="shared" si="5"/>
        <v>NO</v>
      </c>
      <c r="R40" s="32">
        <v>13.49</v>
      </c>
      <c r="S40" s="98" t="str">
        <f t="shared" si="5"/>
        <v>NO</v>
      </c>
      <c r="T40" s="29" t="s">
        <v>48</v>
      </c>
      <c r="U40" s="29" t="s">
        <v>50</v>
      </c>
      <c r="V40" s="29"/>
      <c r="W40" s="53" t="s">
        <v>48</v>
      </c>
      <c r="X40" s="83">
        <v>62731.14</v>
      </c>
      <c r="Y40" s="84">
        <v>3876.75</v>
      </c>
      <c r="Z40" s="84">
        <v>8007.19</v>
      </c>
      <c r="AA40" s="85">
        <v>8126.41</v>
      </c>
      <c r="AB40" s="58">
        <f t="shared" si="6"/>
        <v>1</v>
      </c>
      <c r="AC40" s="28">
        <f t="shared" si="7"/>
        <v>0</v>
      </c>
      <c r="AD40" s="28">
        <f t="shared" si="17"/>
        <v>0</v>
      </c>
      <c r="AE40" s="28">
        <f t="shared" si="18"/>
        <v>0</v>
      </c>
      <c r="AF40" s="29" t="str">
        <f t="shared" si="8"/>
        <v>-</v>
      </c>
      <c r="AG40" s="28">
        <f t="shared" si="19"/>
        <v>0</v>
      </c>
      <c r="AH40" s="28">
        <f t="shared" si="9"/>
        <v>0</v>
      </c>
      <c r="AI40" s="28">
        <f t="shared" si="10"/>
        <v>0</v>
      </c>
      <c r="AJ40" s="28">
        <f t="shared" si="20"/>
        <v>0</v>
      </c>
      <c r="AK40" s="28">
        <f t="shared" si="11"/>
        <v>1</v>
      </c>
      <c r="AL40" s="28">
        <f t="shared" si="12"/>
        <v>0</v>
      </c>
      <c r="AM40" s="28">
        <f t="shared" si="13"/>
        <v>0</v>
      </c>
      <c r="AN40" s="29" t="str">
        <f t="shared" si="21"/>
        <v>-</v>
      </c>
      <c r="AO40" s="28">
        <f t="shared" si="14"/>
        <v>0</v>
      </c>
      <c r="AP40" s="28">
        <f t="shared" si="15"/>
        <v>0</v>
      </c>
      <c r="AQ40" s="28">
        <f t="shared" si="16"/>
        <v>0</v>
      </c>
    </row>
    <row r="41" spans="1:43" ht="12.75">
      <c r="A41" s="26">
        <v>3302910</v>
      </c>
      <c r="B41" s="26">
        <v>167</v>
      </c>
      <c r="C41" s="26" t="s">
        <v>147</v>
      </c>
      <c r="D41" s="26" t="s">
        <v>46</v>
      </c>
      <c r="E41" s="26" t="s">
        <v>47</v>
      </c>
      <c r="F41" s="26">
        <v>3275</v>
      </c>
      <c r="G41" s="27">
        <v>1343</v>
      </c>
      <c r="H41" s="30">
        <v>6034855188</v>
      </c>
      <c r="I41" s="55">
        <v>7</v>
      </c>
      <c r="J41" s="29" t="s">
        <v>50</v>
      </c>
      <c r="K41" s="26"/>
      <c r="L41" s="31" t="s">
        <v>49</v>
      </c>
      <c r="M41" s="56">
        <v>478.7</v>
      </c>
      <c r="N41" s="31" t="s">
        <v>49</v>
      </c>
      <c r="O41" s="59" t="s">
        <v>50</v>
      </c>
      <c r="P41" s="76">
        <v>3.6241610738255035</v>
      </c>
      <c r="Q41" s="22" t="str">
        <f t="shared" si="5"/>
        <v>NO</v>
      </c>
      <c r="R41" s="32">
        <v>13.57</v>
      </c>
      <c r="S41" s="98" t="str">
        <f t="shared" si="5"/>
        <v>NO</v>
      </c>
      <c r="T41" s="29" t="s">
        <v>48</v>
      </c>
      <c r="U41" s="29" t="s">
        <v>50</v>
      </c>
      <c r="V41" s="29"/>
      <c r="W41" s="53" t="s">
        <v>48</v>
      </c>
      <c r="X41" s="83">
        <v>45190.33</v>
      </c>
      <c r="Y41" s="84">
        <v>4927</v>
      </c>
      <c r="Z41" s="84">
        <v>6167.8</v>
      </c>
      <c r="AA41" s="85">
        <v>4341.31</v>
      </c>
      <c r="AB41" s="58">
        <f t="shared" si="6"/>
        <v>1</v>
      </c>
      <c r="AC41" s="28">
        <f t="shared" si="7"/>
        <v>1</v>
      </c>
      <c r="AD41" s="28">
        <f t="shared" si="17"/>
        <v>0</v>
      </c>
      <c r="AE41" s="28">
        <f t="shared" si="18"/>
        <v>0</v>
      </c>
      <c r="AF41" s="29" t="str">
        <f t="shared" si="8"/>
        <v>SRSA</v>
      </c>
      <c r="AG41" s="28">
        <f t="shared" si="19"/>
        <v>0</v>
      </c>
      <c r="AH41" s="28">
        <f t="shared" si="9"/>
        <v>0</v>
      </c>
      <c r="AI41" s="28">
        <f t="shared" si="10"/>
        <v>0</v>
      </c>
      <c r="AJ41" s="28">
        <f t="shared" si="20"/>
        <v>0</v>
      </c>
      <c r="AK41" s="28">
        <f t="shared" si="11"/>
        <v>1</v>
      </c>
      <c r="AL41" s="28">
        <f t="shared" si="12"/>
        <v>0</v>
      </c>
      <c r="AM41" s="28">
        <f t="shared" si="13"/>
        <v>0</v>
      </c>
      <c r="AN41" s="29" t="str">
        <f t="shared" si="21"/>
        <v>-</v>
      </c>
      <c r="AO41" s="28">
        <f t="shared" si="14"/>
        <v>0</v>
      </c>
      <c r="AP41" s="28">
        <f t="shared" si="15"/>
        <v>0</v>
      </c>
      <c r="AQ41" s="28">
        <f t="shared" si="16"/>
        <v>0</v>
      </c>
    </row>
    <row r="42" spans="1:43" ht="12.75">
      <c r="A42" s="26">
        <v>3302940</v>
      </c>
      <c r="B42" s="26">
        <v>171</v>
      </c>
      <c r="C42" s="26" t="s">
        <v>148</v>
      </c>
      <c r="D42" s="26" t="s">
        <v>149</v>
      </c>
      <c r="E42" s="26" t="s">
        <v>150</v>
      </c>
      <c r="F42" s="26">
        <v>3581</v>
      </c>
      <c r="G42" s="27">
        <v>1686</v>
      </c>
      <c r="H42" s="30">
        <v>6034663632</v>
      </c>
      <c r="I42" s="55">
        <v>7</v>
      </c>
      <c r="J42" s="29" t="s">
        <v>50</v>
      </c>
      <c r="K42" s="26"/>
      <c r="L42" s="31" t="s">
        <v>49</v>
      </c>
      <c r="M42" s="56">
        <v>21.5</v>
      </c>
      <c r="N42" s="31" t="s">
        <v>49</v>
      </c>
      <c r="O42" s="59" t="s">
        <v>50</v>
      </c>
      <c r="P42" s="76">
        <v>12.82051282051282</v>
      </c>
      <c r="Q42" s="22" t="str">
        <f t="shared" si="5"/>
        <v>NO</v>
      </c>
      <c r="R42" s="32">
        <v>22.55</v>
      </c>
      <c r="S42" s="98" t="str">
        <f t="shared" si="5"/>
        <v>YES</v>
      </c>
      <c r="T42" s="29" t="s">
        <v>48</v>
      </c>
      <c r="U42" s="29" t="s">
        <v>50</v>
      </c>
      <c r="V42" s="29"/>
      <c r="W42" s="53" t="s">
        <v>48</v>
      </c>
      <c r="X42" s="83">
        <v>6773.89</v>
      </c>
      <c r="Y42" s="84">
        <v>0</v>
      </c>
      <c r="Z42" s="84">
        <v>69.71</v>
      </c>
      <c r="AA42" s="85">
        <v>1184.42</v>
      </c>
      <c r="AB42" s="58">
        <f t="shared" si="6"/>
        <v>1</v>
      </c>
      <c r="AC42" s="28">
        <f t="shared" si="7"/>
        <v>1</v>
      </c>
      <c r="AD42" s="28">
        <f t="shared" si="17"/>
        <v>0</v>
      </c>
      <c r="AE42" s="28">
        <f t="shared" si="18"/>
        <v>0</v>
      </c>
      <c r="AF42" s="29" t="str">
        <f t="shared" si="8"/>
        <v>SRSA</v>
      </c>
      <c r="AG42" s="28">
        <f t="shared" si="19"/>
        <v>0</v>
      </c>
      <c r="AH42" s="28">
        <f t="shared" si="9"/>
        <v>0</v>
      </c>
      <c r="AI42" s="28">
        <f t="shared" si="10"/>
        <v>0</v>
      </c>
      <c r="AJ42" s="28">
        <f t="shared" si="20"/>
        <v>0</v>
      </c>
      <c r="AK42" s="28">
        <f t="shared" si="11"/>
        <v>1</v>
      </c>
      <c r="AL42" s="28">
        <f t="shared" si="12"/>
        <v>1</v>
      </c>
      <c r="AM42" s="28" t="str">
        <f t="shared" si="13"/>
        <v>Initial</v>
      </c>
      <c r="AN42" s="29" t="str">
        <f t="shared" si="21"/>
        <v>-</v>
      </c>
      <c r="AO42" s="28" t="str">
        <f t="shared" si="14"/>
        <v>SRSA</v>
      </c>
      <c r="AP42" s="28">
        <f t="shared" si="15"/>
        <v>0</v>
      </c>
      <c r="AQ42" s="28">
        <f t="shared" si="16"/>
        <v>0</v>
      </c>
    </row>
    <row r="43" spans="1:43" ht="12.75">
      <c r="A43" s="26">
        <v>3300017</v>
      </c>
      <c r="B43" s="26">
        <v>172</v>
      </c>
      <c r="C43" s="26" t="s">
        <v>151</v>
      </c>
      <c r="D43" s="26" t="s">
        <v>93</v>
      </c>
      <c r="E43" s="26" t="s">
        <v>94</v>
      </c>
      <c r="F43" s="26">
        <v>3833</v>
      </c>
      <c r="G43" s="27">
        <v>2744</v>
      </c>
      <c r="H43" s="30">
        <v>6037787772</v>
      </c>
      <c r="I43" s="55" t="s">
        <v>152</v>
      </c>
      <c r="J43" s="29" t="s">
        <v>48</v>
      </c>
      <c r="K43" s="26"/>
      <c r="L43" s="31" t="s">
        <v>48</v>
      </c>
      <c r="M43" s="56">
        <v>2891.1</v>
      </c>
      <c r="N43" s="31" t="s">
        <v>48</v>
      </c>
      <c r="O43" s="59" t="s">
        <v>48</v>
      </c>
      <c r="P43" s="76">
        <v>2.265486725663717</v>
      </c>
      <c r="Q43" s="22" t="str">
        <f t="shared" si="5"/>
        <v>NO</v>
      </c>
      <c r="R43" s="32">
        <v>2.27</v>
      </c>
      <c r="S43" s="98" t="str">
        <f t="shared" si="5"/>
        <v>NO</v>
      </c>
      <c r="T43" s="29" t="s">
        <v>48</v>
      </c>
      <c r="U43" s="29" t="s">
        <v>48</v>
      </c>
      <c r="V43" s="29"/>
      <c r="W43" s="53" t="s">
        <v>48</v>
      </c>
      <c r="X43" s="83">
        <v>96555.71</v>
      </c>
      <c r="Y43" s="84">
        <v>10076.07</v>
      </c>
      <c r="Z43" s="84">
        <v>9677.91</v>
      </c>
      <c r="AA43" s="85">
        <v>8352.25</v>
      </c>
      <c r="AB43" s="58">
        <f t="shared" si="6"/>
        <v>0</v>
      </c>
      <c r="AC43" s="28">
        <f t="shared" si="7"/>
        <v>0</v>
      </c>
      <c r="AD43" s="28">
        <f t="shared" si="17"/>
        <v>0</v>
      </c>
      <c r="AE43" s="28">
        <f t="shared" si="18"/>
        <v>0</v>
      </c>
      <c r="AF43" s="29" t="str">
        <f t="shared" si="8"/>
        <v>-</v>
      </c>
      <c r="AG43" s="28">
        <f t="shared" si="19"/>
        <v>0</v>
      </c>
      <c r="AH43" s="28">
        <f t="shared" si="9"/>
        <v>0</v>
      </c>
      <c r="AI43" s="28">
        <f t="shared" si="10"/>
        <v>0</v>
      </c>
      <c r="AJ43" s="28">
        <f t="shared" si="20"/>
        <v>0</v>
      </c>
      <c r="AK43" s="28">
        <f t="shared" si="11"/>
        <v>0</v>
      </c>
      <c r="AL43" s="28">
        <f t="shared" si="12"/>
        <v>0</v>
      </c>
      <c r="AM43" s="28">
        <f t="shared" si="13"/>
        <v>0</v>
      </c>
      <c r="AN43" s="29" t="str">
        <f t="shared" si="21"/>
        <v>-</v>
      </c>
      <c r="AO43" s="28">
        <f t="shared" si="14"/>
        <v>0</v>
      </c>
      <c r="AP43" s="28">
        <f t="shared" si="15"/>
        <v>0</v>
      </c>
      <c r="AQ43" s="28">
        <f t="shared" si="16"/>
        <v>0</v>
      </c>
    </row>
    <row r="44" spans="1:43" ht="12.75">
      <c r="A44" s="26">
        <v>3302970</v>
      </c>
      <c r="B44" s="26">
        <v>173</v>
      </c>
      <c r="C44" s="26" t="s">
        <v>153</v>
      </c>
      <c r="D44" s="26" t="s">
        <v>93</v>
      </c>
      <c r="E44" s="26" t="s">
        <v>94</v>
      </c>
      <c r="F44" s="26">
        <v>3833</v>
      </c>
      <c r="G44" s="27">
        <v>2744</v>
      </c>
      <c r="H44" s="30">
        <v>6037787772</v>
      </c>
      <c r="I44" s="55">
        <v>3</v>
      </c>
      <c r="J44" s="29" t="s">
        <v>48</v>
      </c>
      <c r="K44" s="26"/>
      <c r="L44" s="31" t="s">
        <v>48</v>
      </c>
      <c r="M44" s="56">
        <v>952.3</v>
      </c>
      <c r="N44" s="31" t="s">
        <v>48</v>
      </c>
      <c r="O44" s="59" t="s">
        <v>48</v>
      </c>
      <c r="P44" s="76">
        <v>6.012658227848101</v>
      </c>
      <c r="Q44" s="22" t="str">
        <f t="shared" si="5"/>
        <v>NO</v>
      </c>
      <c r="R44" s="32">
        <v>10.4</v>
      </c>
      <c r="S44" s="98" t="str">
        <f t="shared" si="5"/>
        <v>NO</v>
      </c>
      <c r="T44" s="29" t="s">
        <v>48</v>
      </c>
      <c r="U44" s="29" t="s">
        <v>48</v>
      </c>
      <c r="V44" s="29"/>
      <c r="W44" s="53" t="s">
        <v>48</v>
      </c>
      <c r="X44" s="83">
        <v>116587.39</v>
      </c>
      <c r="Y44" s="84">
        <v>5639.68</v>
      </c>
      <c r="Z44" s="84">
        <v>15342.45</v>
      </c>
      <c r="AA44" s="85">
        <v>19987.55</v>
      </c>
      <c r="AB44" s="58">
        <f t="shared" si="6"/>
        <v>0</v>
      </c>
      <c r="AC44" s="28">
        <f t="shared" si="7"/>
        <v>0</v>
      </c>
      <c r="AD44" s="28">
        <f t="shared" si="17"/>
        <v>0</v>
      </c>
      <c r="AE44" s="28">
        <f t="shared" si="18"/>
        <v>0</v>
      </c>
      <c r="AF44" s="29" t="str">
        <f t="shared" si="8"/>
        <v>-</v>
      </c>
      <c r="AG44" s="28">
        <f t="shared" si="19"/>
        <v>0</v>
      </c>
      <c r="AH44" s="28">
        <f t="shared" si="9"/>
        <v>0</v>
      </c>
      <c r="AI44" s="28">
        <f t="shared" si="10"/>
        <v>0</v>
      </c>
      <c r="AJ44" s="28">
        <f t="shared" si="20"/>
        <v>0</v>
      </c>
      <c r="AK44" s="28">
        <f t="shared" si="11"/>
        <v>0</v>
      </c>
      <c r="AL44" s="28">
        <f t="shared" si="12"/>
        <v>0</v>
      </c>
      <c r="AM44" s="28">
        <f t="shared" si="13"/>
        <v>0</v>
      </c>
      <c r="AN44" s="29" t="str">
        <f t="shared" si="21"/>
        <v>-</v>
      </c>
      <c r="AO44" s="28">
        <f t="shared" si="14"/>
        <v>0</v>
      </c>
      <c r="AP44" s="28">
        <f t="shared" si="15"/>
        <v>0</v>
      </c>
      <c r="AQ44" s="28">
        <f t="shared" si="16"/>
        <v>0</v>
      </c>
    </row>
    <row r="45" spans="1:43" ht="12.75">
      <c r="A45" s="26">
        <v>3302990</v>
      </c>
      <c r="B45" s="26">
        <v>174</v>
      </c>
      <c r="C45" s="26" t="s">
        <v>154</v>
      </c>
      <c r="D45" s="26" t="s">
        <v>155</v>
      </c>
      <c r="E45" s="26" t="s">
        <v>156</v>
      </c>
      <c r="F45" s="26">
        <v>3603</v>
      </c>
      <c r="G45" s="27">
        <v>600</v>
      </c>
      <c r="H45" s="30">
        <v>6038267756</v>
      </c>
      <c r="I45" s="55" t="s">
        <v>85</v>
      </c>
      <c r="J45" s="29" t="s">
        <v>48</v>
      </c>
      <c r="K45" s="26"/>
      <c r="L45" s="31" t="s">
        <v>48</v>
      </c>
      <c r="M45" s="56">
        <v>2041.1</v>
      </c>
      <c r="N45" s="31" t="s">
        <v>48</v>
      </c>
      <c r="O45" s="59" t="s">
        <v>48</v>
      </c>
      <c r="P45" s="76">
        <v>7.978241160471441</v>
      </c>
      <c r="Q45" s="22" t="str">
        <f t="shared" si="5"/>
        <v>NO</v>
      </c>
      <c r="R45" s="32">
        <v>18.67</v>
      </c>
      <c r="S45" s="98" t="str">
        <f t="shared" si="5"/>
        <v>NO</v>
      </c>
      <c r="T45" s="29" t="s">
        <v>48</v>
      </c>
      <c r="U45" s="29" t="s">
        <v>50</v>
      </c>
      <c r="V45" s="29"/>
      <c r="W45" s="53" t="s">
        <v>48</v>
      </c>
      <c r="X45" s="83">
        <v>170679.65</v>
      </c>
      <c r="Y45" s="84">
        <v>21907.38</v>
      </c>
      <c r="Z45" s="84">
        <v>18908.74</v>
      </c>
      <c r="AA45" s="85">
        <v>17354.33</v>
      </c>
      <c r="AB45" s="58">
        <f t="shared" si="6"/>
        <v>0</v>
      </c>
      <c r="AC45" s="28">
        <f t="shared" si="7"/>
        <v>0</v>
      </c>
      <c r="AD45" s="28">
        <f t="shared" si="17"/>
        <v>0</v>
      </c>
      <c r="AE45" s="28">
        <f t="shared" si="18"/>
        <v>0</v>
      </c>
      <c r="AF45" s="29" t="str">
        <f t="shared" si="8"/>
        <v>-</v>
      </c>
      <c r="AG45" s="28">
        <f t="shared" si="19"/>
        <v>0</v>
      </c>
      <c r="AH45" s="28">
        <f t="shared" si="9"/>
        <v>0</v>
      </c>
      <c r="AI45" s="28">
        <f t="shared" si="10"/>
        <v>0</v>
      </c>
      <c r="AJ45" s="28">
        <f t="shared" si="20"/>
        <v>0</v>
      </c>
      <c r="AK45" s="28">
        <f t="shared" si="11"/>
        <v>1</v>
      </c>
      <c r="AL45" s="28">
        <f t="shared" si="12"/>
        <v>0</v>
      </c>
      <c r="AM45" s="28">
        <f t="shared" si="13"/>
        <v>0</v>
      </c>
      <c r="AN45" s="29" t="str">
        <f t="shared" si="21"/>
        <v>-</v>
      </c>
      <c r="AO45" s="28">
        <f t="shared" si="14"/>
        <v>0</v>
      </c>
      <c r="AP45" s="28">
        <f t="shared" si="15"/>
        <v>0</v>
      </c>
      <c r="AQ45" s="28">
        <f t="shared" si="16"/>
        <v>0</v>
      </c>
    </row>
    <row r="46" spans="1:43" ht="12.75">
      <c r="A46" s="26">
        <v>3303000</v>
      </c>
      <c r="B46" s="26">
        <v>175</v>
      </c>
      <c r="C46" s="26" t="s">
        <v>157</v>
      </c>
      <c r="D46" s="26" t="s">
        <v>158</v>
      </c>
      <c r="E46" s="26" t="s">
        <v>159</v>
      </c>
      <c r="F46" s="26">
        <v>3835</v>
      </c>
      <c r="G46" s="27">
        <v>1535</v>
      </c>
      <c r="H46" s="30">
        <v>6037552627</v>
      </c>
      <c r="I46" s="55" t="s">
        <v>160</v>
      </c>
      <c r="J46" s="29" t="s">
        <v>50</v>
      </c>
      <c r="K46" s="26"/>
      <c r="L46" s="31" t="s">
        <v>49</v>
      </c>
      <c r="M46" s="56">
        <v>1419.2</v>
      </c>
      <c r="N46" s="31" t="s">
        <v>48</v>
      </c>
      <c r="O46" s="59" t="s">
        <v>48</v>
      </c>
      <c r="P46" s="76">
        <v>4.971932638331997</v>
      </c>
      <c r="Q46" s="22" t="str">
        <f t="shared" si="5"/>
        <v>NO</v>
      </c>
      <c r="R46" s="32">
        <v>26.94</v>
      </c>
      <c r="S46" s="98" t="str">
        <f t="shared" si="5"/>
        <v>YES</v>
      </c>
      <c r="T46" s="29" t="s">
        <v>48</v>
      </c>
      <c r="U46" s="29" t="s">
        <v>50</v>
      </c>
      <c r="V46" s="29"/>
      <c r="W46" s="53" t="s">
        <v>50</v>
      </c>
      <c r="X46" s="83">
        <v>122857.73</v>
      </c>
      <c r="Y46" s="84">
        <v>12247.74</v>
      </c>
      <c r="Z46" s="84">
        <v>16865.82</v>
      </c>
      <c r="AA46" s="85">
        <v>10558.49</v>
      </c>
      <c r="AB46" s="58">
        <f t="shared" si="6"/>
        <v>1</v>
      </c>
      <c r="AC46" s="28">
        <f t="shared" si="7"/>
        <v>0</v>
      </c>
      <c r="AD46" s="28">
        <f t="shared" si="17"/>
        <v>0</v>
      </c>
      <c r="AE46" s="28">
        <f t="shared" si="18"/>
        <v>0</v>
      </c>
      <c r="AF46" s="29" t="str">
        <f t="shared" si="8"/>
        <v>-</v>
      </c>
      <c r="AG46" s="28">
        <f t="shared" si="19"/>
        <v>0</v>
      </c>
      <c r="AH46" s="28">
        <f t="shared" si="9"/>
        <v>0</v>
      </c>
      <c r="AI46" s="28">
        <f t="shared" si="10"/>
        <v>0</v>
      </c>
      <c r="AJ46" s="28">
        <f t="shared" si="20"/>
        <v>0</v>
      </c>
      <c r="AK46" s="28">
        <f t="shared" si="11"/>
        <v>1</v>
      </c>
      <c r="AL46" s="28">
        <f t="shared" si="12"/>
        <v>1</v>
      </c>
      <c r="AM46" s="28" t="str">
        <f t="shared" si="13"/>
        <v>Initial</v>
      </c>
      <c r="AN46" s="29" t="str">
        <f t="shared" si="21"/>
        <v>RLIS</v>
      </c>
      <c r="AO46" s="28">
        <f t="shared" si="14"/>
        <v>0</v>
      </c>
      <c r="AP46" s="28">
        <f t="shared" si="15"/>
        <v>0</v>
      </c>
      <c r="AQ46" s="28">
        <f t="shared" si="16"/>
        <v>0</v>
      </c>
    </row>
    <row r="47" spans="1:43" ht="12.75">
      <c r="A47" s="26">
        <v>3303090</v>
      </c>
      <c r="B47" s="26">
        <v>185</v>
      </c>
      <c r="C47" s="26" t="s">
        <v>161</v>
      </c>
      <c r="D47" s="26" t="s">
        <v>162</v>
      </c>
      <c r="E47" s="26" t="s">
        <v>163</v>
      </c>
      <c r="F47" s="26">
        <v>3235</v>
      </c>
      <c r="G47" s="27">
        <v>1136</v>
      </c>
      <c r="H47" s="30">
        <v>6039343108</v>
      </c>
      <c r="I47" s="55" t="s">
        <v>164</v>
      </c>
      <c r="J47" s="29" t="s">
        <v>48</v>
      </c>
      <c r="K47" s="26"/>
      <c r="L47" s="31" t="s">
        <v>48</v>
      </c>
      <c r="M47" s="56">
        <v>1482</v>
      </c>
      <c r="N47" s="31" t="s">
        <v>48</v>
      </c>
      <c r="O47" s="59" t="s">
        <v>48</v>
      </c>
      <c r="P47" s="76">
        <v>11.738293778062861</v>
      </c>
      <c r="Q47" s="22" t="str">
        <f t="shared" si="5"/>
        <v>NO</v>
      </c>
      <c r="R47" s="32">
        <v>34.78</v>
      </c>
      <c r="S47" s="98" t="str">
        <f t="shared" si="5"/>
        <v>YES</v>
      </c>
      <c r="T47" s="29" t="s">
        <v>48</v>
      </c>
      <c r="U47" s="29" t="s">
        <v>50</v>
      </c>
      <c r="V47" s="29"/>
      <c r="W47" s="53" t="s">
        <v>50</v>
      </c>
      <c r="X47" s="83">
        <v>189349.87</v>
      </c>
      <c r="Y47" s="84">
        <v>23755.6</v>
      </c>
      <c r="Z47" s="84">
        <v>22216.37</v>
      </c>
      <c r="AA47" s="85">
        <v>13459.47</v>
      </c>
      <c r="AB47" s="58">
        <f t="shared" si="6"/>
        <v>0</v>
      </c>
      <c r="AC47" s="28">
        <f t="shared" si="7"/>
        <v>0</v>
      </c>
      <c r="AD47" s="28">
        <f t="shared" si="17"/>
        <v>0</v>
      </c>
      <c r="AE47" s="28">
        <f t="shared" si="18"/>
        <v>0</v>
      </c>
      <c r="AF47" s="29" t="str">
        <f t="shared" si="8"/>
        <v>-</v>
      </c>
      <c r="AG47" s="28">
        <f t="shared" si="19"/>
        <v>0</v>
      </c>
      <c r="AH47" s="28">
        <f t="shared" si="9"/>
        <v>0</v>
      </c>
      <c r="AI47" s="28">
        <f t="shared" si="10"/>
        <v>0</v>
      </c>
      <c r="AJ47" s="28">
        <f t="shared" si="20"/>
        <v>0</v>
      </c>
      <c r="AK47" s="28">
        <f t="shared" si="11"/>
        <v>1</v>
      </c>
      <c r="AL47" s="28">
        <f t="shared" si="12"/>
        <v>1</v>
      </c>
      <c r="AM47" s="28" t="str">
        <f t="shared" si="13"/>
        <v>Initial</v>
      </c>
      <c r="AN47" s="29" t="str">
        <f t="shared" si="21"/>
        <v>RLIS</v>
      </c>
      <c r="AO47" s="28">
        <f t="shared" si="14"/>
        <v>0</v>
      </c>
      <c r="AP47" s="28">
        <f t="shared" si="15"/>
        <v>0</v>
      </c>
      <c r="AQ47" s="28">
        <f t="shared" si="16"/>
        <v>0</v>
      </c>
    </row>
    <row r="48" spans="1:43" ht="12.75">
      <c r="A48" s="26">
        <v>3303120</v>
      </c>
      <c r="B48" s="26">
        <v>187</v>
      </c>
      <c r="C48" s="26" t="s">
        <v>165</v>
      </c>
      <c r="D48" s="26" t="s">
        <v>166</v>
      </c>
      <c r="E48" s="26" t="s">
        <v>167</v>
      </c>
      <c r="F48" s="26">
        <v>3875</v>
      </c>
      <c r="G48" s="27">
        <v>9706</v>
      </c>
      <c r="H48" s="30">
        <v>6035392610</v>
      </c>
      <c r="I48" s="55">
        <v>7</v>
      </c>
      <c r="J48" s="29" t="s">
        <v>50</v>
      </c>
      <c r="K48" s="26"/>
      <c r="L48" s="31" t="s">
        <v>49</v>
      </c>
      <c r="M48" s="56">
        <v>87.9</v>
      </c>
      <c r="N48" s="31" t="s">
        <v>49</v>
      </c>
      <c r="O48" s="59" t="s">
        <v>50</v>
      </c>
      <c r="P48" s="76">
        <v>3.614457831325301</v>
      </c>
      <c r="Q48" s="22" t="str">
        <f t="shared" si="5"/>
        <v>NO</v>
      </c>
      <c r="R48" s="32">
        <v>14.21</v>
      </c>
      <c r="S48" s="98" t="str">
        <f t="shared" si="5"/>
        <v>NO</v>
      </c>
      <c r="T48" s="29" t="s">
        <v>48</v>
      </c>
      <c r="U48" s="29" t="s">
        <v>50</v>
      </c>
      <c r="V48" s="29"/>
      <c r="W48" s="53" t="s">
        <v>48</v>
      </c>
      <c r="X48" s="83">
        <v>8792.13</v>
      </c>
      <c r="Y48" s="84">
        <v>1061.69</v>
      </c>
      <c r="Z48" s="84">
        <v>1145.76</v>
      </c>
      <c r="AA48" s="85">
        <v>1637.44</v>
      </c>
      <c r="AB48" s="58">
        <f t="shared" si="6"/>
        <v>1</v>
      </c>
      <c r="AC48" s="28">
        <f t="shared" si="7"/>
        <v>1</v>
      </c>
      <c r="AD48" s="28">
        <f t="shared" si="17"/>
        <v>0</v>
      </c>
      <c r="AE48" s="28">
        <f t="shared" si="18"/>
        <v>0</v>
      </c>
      <c r="AF48" s="29" t="str">
        <f t="shared" si="8"/>
        <v>SRSA</v>
      </c>
      <c r="AG48" s="28">
        <f t="shared" si="19"/>
        <v>0</v>
      </c>
      <c r="AH48" s="28">
        <f t="shared" si="9"/>
        <v>0</v>
      </c>
      <c r="AI48" s="28">
        <f t="shared" si="10"/>
        <v>0</v>
      </c>
      <c r="AJ48" s="28">
        <f t="shared" si="20"/>
        <v>0</v>
      </c>
      <c r="AK48" s="28">
        <f t="shared" si="11"/>
        <v>1</v>
      </c>
      <c r="AL48" s="28">
        <f t="shared" si="12"/>
        <v>0</v>
      </c>
      <c r="AM48" s="28">
        <f t="shared" si="13"/>
        <v>0</v>
      </c>
      <c r="AN48" s="29" t="str">
        <f t="shared" si="21"/>
        <v>-</v>
      </c>
      <c r="AO48" s="28">
        <f t="shared" si="14"/>
        <v>0</v>
      </c>
      <c r="AP48" s="28">
        <f t="shared" si="15"/>
        <v>0</v>
      </c>
      <c r="AQ48" s="28">
        <f t="shared" si="16"/>
        <v>0</v>
      </c>
    </row>
    <row r="49" spans="1:43" ht="12.75">
      <c r="A49" s="26">
        <v>3303150</v>
      </c>
      <c r="B49" s="26">
        <v>189</v>
      </c>
      <c r="C49" s="26" t="s">
        <v>168</v>
      </c>
      <c r="D49" s="26" t="s">
        <v>103</v>
      </c>
      <c r="E49" s="26" t="s">
        <v>104</v>
      </c>
      <c r="F49" s="26">
        <v>3042</v>
      </c>
      <c r="G49" s="27">
        <v>2442</v>
      </c>
      <c r="H49" s="30">
        <v>6036795402</v>
      </c>
      <c r="I49" s="55">
        <v>8</v>
      </c>
      <c r="J49" s="29" t="s">
        <v>50</v>
      </c>
      <c r="K49" s="26"/>
      <c r="L49" s="31" t="s">
        <v>49</v>
      </c>
      <c r="M49" s="56">
        <v>426.3</v>
      </c>
      <c r="N49" s="31" t="s">
        <v>49</v>
      </c>
      <c r="O49" s="59" t="s">
        <v>50</v>
      </c>
      <c r="P49" s="76">
        <v>2.920723226703755</v>
      </c>
      <c r="Q49" s="22" t="str">
        <f t="shared" si="5"/>
        <v>NO</v>
      </c>
      <c r="R49" s="32">
        <v>6.55</v>
      </c>
      <c r="S49" s="98" t="str">
        <f t="shared" si="5"/>
        <v>NO</v>
      </c>
      <c r="T49" s="29" t="s">
        <v>48</v>
      </c>
      <c r="U49" s="29" t="s">
        <v>50</v>
      </c>
      <c r="V49" s="29"/>
      <c r="W49" s="53" t="s">
        <v>48</v>
      </c>
      <c r="X49" s="83">
        <v>23601.14</v>
      </c>
      <c r="Y49" s="84">
        <v>1652.48</v>
      </c>
      <c r="Z49" s="84">
        <v>2168.17</v>
      </c>
      <c r="AA49" s="85">
        <v>3215.13</v>
      </c>
      <c r="AB49" s="58">
        <f t="shared" si="6"/>
        <v>1</v>
      </c>
      <c r="AC49" s="28">
        <f t="shared" si="7"/>
        <v>1</v>
      </c>
      <c r="AD49" s="28">
        <f t="shared" si="17"/>
        <v>0</v>
      </c>
      <c r="AE49" s="28">
        <f t="shared" si="18"/>
        <v>0</v>
      </c>
      <c r="AF49" s="29" t="str">
        <f t="shared" si="8"/>
        <v>SRSA</v>
      </c>
      <c r="AG49" s="28">
        <f t="shared" si="19"/>
        <v>0</v>
      </c>
      <c r="AH49" s="28">
        <f t="shared" si="9"/>
        <v>0</v>
      </c>
      <c r="AI49" s="28">
        <f t="shared" si="10"/>
        <v>0</v>
      </c>
      <c r="AJ49" s="28">
        <f t="shared" si="20"/>
        <v>0</v>
      </c>
      <c r="AK49" s="28">
        <f t="shared" si="11"/>
        <v>1</v>
      </c>
      <c r="AL49" s="28">
        <f t="shared" si="12"/>
        <v>0</v>
      </c>
      <c r="AM49" s="28">
        <f t="shared" si="13"/>
        <v>0</v>
      </c>
      <c r="AN49" s="29" t="str">
        <f t="shared" si="21"/>
        <v>-</v>
      </c>
      <c r="AO49" s="28">
        <f t="shared" si="14"/>
        <v>0</v>
      </c>
      <c r="AP49" s="28">
        <f t="shared" si="15"/>
        <v>0</v>
      </c>
      <c r="AQ49" s="28">
        <f t="shared" si="16"/>
        <v>0</v>
      </c>
    </row>
    <row r="50" spans="1:43" ht="12.75">
      <c r="A50" s="26">
        <v>3303180</v>
      </c>
      <c r="B50" s="26">
        <v>191</v>
      </c>
      <c r="C50" s="26" t="s">
        <v>169</v>
      </c>
      <c r="D50" s="26" t="s">
        <v>170</v>
      </c>
      <c r="E50" s="26" t="s">
        <v>171</v>
      </c>
      <c r="F50" s="26">
        <v>3246</v>
      </c>
      <c r="G50" s="27">
        <v>6843</v>
      </c>
      <c r="H50" s="30">
        <v>6035279215</v>
      </c>
      <c r="I50" s="55">
        <v>7</v>
      </c>
      <c r="J50" s="29" t="s">
        <v>50</v>
      </c>
      <c r="K50" s="26"/>
      <c r="L50" s="31" t="s">
        <v>49</v>
      </c>
      <c r="M50" s="56">
        <v>1338.8</v>
      </c>
      <c r="N50" s="31" t="s">
        <v>48</v>
      </c>
      <c r="O50" s="59" t="s">
        <v>48</v>
      </c>
      <c r="P50" s="76">
        <v>2.8938906752411575</v>
      </c>
      <c r="Q50" s="22" t="str">
        <f t="shared" si="5"/>
        <v>NO</v>
      </c>
      <c r="R50" s="32">
        <v>7.77</v>
      </c>
      <c r="S50" s="98" t="str">
        <f t="shared" si="5"/>
        <v>NO</v>
      </c>
      <c r="T50" s="29" t="s">
        <v>48</v>
      </c>
      <c r="U50" s="29" t="s">
        <v>50</v>
      </c>
      <c r="V50" s="29"/>
      <c r="W50" s="53" t="s">
        <v>48</v>
      </c>
      <c r="X50" s="83">
        <v>50621.55</v>
      </c>
      <c r="Y50" s="84">
        <v>2815.74</v>
      </c>
      <c r="Z50" s="84">
        <v>7604.06</v>
      </c>
      <c r="AA50" s="85">
        <v>9626.24</v>
      </c>
      <c r="AB50" s="58">
        <f t="shared" si="6"/>
        <v>1</v>
      </c>
      <c r="AC50" s="28">
        <f t="shared" si="7"/>
        <v>0</v>
      </c>
      <c r="AD50" s="28">
        <f t="shared" si="17"/>
        <v>0</v>
      </c>
      <c r="AE50" s="28">
        <f t="shared" si="18"/>
        <v>0</v>
      </c>
      <c r="AF50" s="29" t="str">
        <f t="shared" si="8"/>
        <v>-</v>
      </c>
      <c r="AG50" s="28">
        <f t="shared" si="19"/>
        <v>0</v>
      </c>
      <c r="AH50" s="28">
        <f t="shared" si="9"/>
        <v>0</v>
      </c>
      <c r="AI50" s="28">
        <f t="shared" si="10"/>
        <v>0</v>
      </c>
      <c r="AJ50" s="28">
        <f t="shared" si="20"/>
        <v>0</v>
      </c>
      <c r="AK50" s="28">
        <f t="shared" si="11"/>
        <v>1</v>
      </c>
      <c r="AL50" s="28">
        <f t="shared" si="12"/>
        <v>0</v>
      </c>
      <c r="AM50" s="28">
        <f t="shared" si="13"/>
        <v>0</v>
      </c>
      <c r="AN50" s="29" t="str">
        <f t="shared" si="21"/>
        <v>-</v>
      </c>
      <c r="AO50" s="28">
        <f t="shared" si="14"/>
        <v>0</v>
      </c>
      <c r="AP50" s="28">
        <f t="shared" si="15"/>
        <v>0</v>
      </c>
      <c r="AQ50" s="28">
        <f t="shared" si="16"/>
        <v>0</v>
      </c>
    </row>
    <row r="51" spans="1:43" ht="12.75">
      <c r="A51" s="26">
        <v>3303210</v>
      </c>
      <c r="B51" s="26">
        <v>195</v>
      </c>
      <c r="C51" s="26" t="s">
        <v>172</v>
      </c>
      <c r="D51" s="26" t="s">
        <v>173</v>
      </c>
      <c r="E51" s="26" t="s">
        <v>174</v>
      </c>
      <c r="F51" s="26">
        <v>3237</v>
      </c>
      <c r="G51" s="27">
        <v>309</v>
      </c>
      <c r="H51" s="30">
        <v>6032679097</v>
      </c>
      <c r="I51" s="55">
        <v>7</v>
      </c>
      <c r="J51" s="29" t="s">
        <v>50</v>
      </c>
      <c r="K51" s="26"/>
      <c r="L51" s="31" t="s">
        <v>49</v>
      </c>
      <c r="M51" s="56">
        <v>388.4</v>
      </c>
      <c r="N51" s="31" t="s">
        <v>49</v>
      </c>
      <c r="O51" s="59" t="s">
        <v>50</v>
      </c>
      <c r="P51" s="76">
        <v>6.0344827586206895</v>
      </c>
      <c r="Q51" s="22" t="str">
        <f t="shared" si="5"/>
        <v>NO</v>
      </c>
      <c r="R51" s="32">
        <v>15.92</v>
      </c>
      <c r="S51" s="98" t="str">
        <f t="shared" si="5"/>
        <v>NO</v>
      </c>
      <c r="T51" s="29" t="s">
        <v>48</v>
      </c>
      <c r="U51" s="29" t="s">
        <v>50</v>
      </c>
      <c r="V51" s="29"/>
      <c r="W51" s="53" t="s">
        <v>48</v>
      </c>
      <c r="X51" s="83">
        <v>30110.68</v>
      </c>
      <c r="Y51" s="84">
        <v>3538.3</v>
      </c>
      <c r="Z51" s="84">
        <v>3395.92</v>
      </c>
      <c r="AA51" s="85">
        <v>4104.89</v>
      </c>
      <c r="AB51" s="58">
        <f t="shared" si="6"/>
        <v>1</v>
      </c>
      <c r="AC51" s="28">
        <f t="shared" si="7"/>
        <v>1</v>
      </c>
      <c r="AD51" s="28">
        <f t="shared" si="17"/>
        <v>0</v>
      </c>
      <c r="AE51" s="28">
        <f t="shared" si="18"/>
        <v>0</v>
      </c>
      <c r="AF51" s="29" t="str">
        <f t="shared" si="8"/>
        <v>SRSA</v>
      </c>
      <c r="AG51" s="28">
        <f t="shared" si="19"/>
        <v>0</v>
      </c>
      <c r="AH51" s="28">
        <f t="shared" si="9"/>
        <v>0</v>
      </c>
      <c r="AI51" s="28">
        <f t="shared" si="10"/>
        <v>0</v>
      </c>
      <c r="AJ51" s="28">
        <f t="shared" si="20"/>
        <v>0</v>
      </c>
      <c r="AK51" s="28">
        <f t="shared" si="11"/>
        <v>1</v>
      </c>
      <c r="AL51" s="28">
        <f t="shared" si="12"/>
        <v>0</v>
      </c>
      <c r="AM51" s="28">
        <f t="shared" si="13"/>
        <v>0</v>
      </c>
      <c r="AN51" s="29" t="str">
        <f t="shared" si="21"/>
        <v>-</v>
      </c>
      <c r="AO51" s="28">
        <f t="shared" si="14"/>
        <v>0</v>
      </c>
      <c r="AP51" s="28">
        <f t="shared" si="15"/>
        <v>0</v>
      </c>
      <c r="AQ51" s="28">
        <f t="shared" si="16"/>
        <v>0</v>
      </c>
    </row>
    <row r="52" spans="1:43" ht="12.75">
      <c r="A52" s="26">
        <v>3303240</v>
      </c>
      <c r="B52" s="26">
        <v>199</v>
      </c>
      <c r="C52" s="26" t="s">
        <v>175</v>
      </c>
      <c r="D52" s="26" t="s">
        <v>143</v>
      </c>
      <c r="E52" s="26" t="s">
        <v>144</v>
      </c>
      <c r="F52" s="26">
        <v>3045</v>
      </c>
      <c r="G52" s="27">
        <v>1908</v>
      </c>
      <c r="H52" s="30">
        <v>6034974818</v>
      </c>
      <c r="I52" s="55" t="s">
        <v>81</v>
      </c>
      <c r="J52" s="29" t="s">
        <v>48</v>
      </c>
      <c r="K52" s="26"/>
      <c r="L52" s="31" t="s">
        <v>48</v>
      </c>
      <c r="M52" s="56">
        <v>2931.3</v>
      </c>
      <c r="N52" s="31" t="s">
        <v>48</v>
      </c>
      <c r="O52" s="59" t="s">
        <v>48</v>
      </c>
      <c r="P52" s="76">
        <v>1.7567567567567568</v>
      </c>
      <c r="Q52" s="22" t="str">
        <f t="shared" si="5"/>
        <v>NO</v>
      </c>
      <c r="R52" s="32">
        <v>5.57</v>
      </c>
      <c r="S52" s="98" t="str">
        <f t="shared" si="5"/>
        <v>NO</v>
      </c>
      <c r="T52" s="29" t="s">
        <v>48</v>
      </c>
      <c r="U52" s="29" t="s">
        <v>48</v>
      </c>
      <c r="V52" s="29"/>
      <c r="W52" s="53" t="s">
        <v>48</v>
      </c>
      <c r="X52" s="83">
        <v>99447.72</v>
      </c>
      <c r="Y52" s="84">
        <v>4179.47</v>
      </c>
      <c r="Z52" s="84">
        <v>13653.83</v>
      </c>
      <c r="AA52" s="85">
        <v>22103.94</v>
      </c>
      <c r="AB52" s="58">
        <f t="shared" si="6"/>
        <v>0</v>
      </c>
      <c r="AC52" s="28">
        <f t="shared" si="7"/>
        <v>0</v>
      </c>
      <c r="AD52" s="28">
        <f t="shared" si="17"/>
        <v>0</v>
      </c>
      <c r="AE52" s="28">
        <f t="shared" si="18"/>
        <v>0</v>
      </c>
      <c r="AF52" s="29" t="str">
        <f t="shared" si="8"/>
        <v>-</v>
      </c>
      <c r="AG52" s="28">
        <f t="shared" si="19"/>
        <v>0</v>
      </c>
      <c r="AH52" s="28">
        <f t="shared" si="9"/>
        <v>0</v>
      </c>
      <c r="AI52" s="28">
        <f t="shared" si="10"/>
        <v>0</v>
      </c>
      <c r="AJ52" s="28">
        <f t="shared" si="20"/>
        <v>0</v>
      </c>
      <c r="AK52" s="28">
        <f t="shared" si="11"/>
        <v>0</v>
      </c>
      <c r="AL52" s="28">
        <f t="shared" si="12"/>
        <v>0</v>
      </c>
      <c r="AM52" s="28">
        <f t="shared" si="13"/>
        <v>0</v>
      </c>
      <c r="AN52" s="29" t="str">
        <f t="shared" si="21"/>
        <v>-</v>
      </c>
      <c r="AO52" s="28">
        <f t="shared" si="14"/>
        <v>0</v>
      </c>
      <c r="AP52" s="28">
        <f t="shared" si="15"/>
        <v>0</v>
      </c>
      <c r="AQ52" s="28">
        <f t="shared" si="16"/>
        <v>0</v>
      </c>
    </row>
    <row r="53" spans="1:43" ht="12.75">
      <c r="A53" s="26">
        <v>3303270</v>
      </c>
      <c r="B53" s="26">
        <v>201</v>
      </c>
      <c r="C53" s="26" t="s">
        <v>176</v>
      </c>
      <c r="D53" s="26" t="s">
        <v>149</v>
      </c>
      <c r="E53" s="26" t="s">
        <v>150</v>
      </c>
      <c r="F53" s="26">
        <v>3581</v>
      </c>
      <c r="G53" s="27">
        <v>1686</v>
      </c>
      <c r="H53" s="30">
        <v>6034663632</v>
      </c>
      <c r="I53" s="55">
        <v>6</v>
      </c>
      <c r="J53" s="29" t="s">
        <v>48</v>
      </c>
      <c r="K53" s="26"/>
      <c r="L53" s="31" t="s">
        <v>48</v>
      </c>
      <c r="M53" s="56">
        <v>573.5</v>
      </c>
      <c r="N53" s="31" t="s">
        <v>49</v>
      </c>
      <c r="O53" s="59" t="s">
        <v>48</v>
      </c>
      <c r="P53" s="76">
        <v>8.048289738430583</v>
      </c>
      <c r="Q53" s="22" t="str">
        <f t="shared" si="5"/>
        <v>NO</v>
      </c>
      <c r="R53" s="32">
        <v>18.38</v>
      </c>
      <c r="S53" s="98" t="str">
        <f t="shared" si="5"/>
        <v>NO</v>
      </c>
      <c r="T53" s="29" t="s">
        <v>48</v>
      </c>
      <c r="U53" s="29" t="s">
        <v>50</v>
      </c>
      <c r="V53" s="29"/>
      <c r="W53" s="53" t="s">
        <v>48</v>
      </c>
      <c r="X53" s="83">
        <v>38416.12</v>
      </c>
      <c r="Y53" s="84">
        <v>3859.97</v>
      </c>
      <c r="Z53" s="84">
        <v>3826.27</v>
      </c>
      <c r="AA53" s="85">
        <v>4574.43</v>
      </c>
      <c r="AB53" s="58">
        <f t="shared" si="6"/>
        <v>0</v>
      </c>
      <c r="AC53" s="28">
        <f t="shared" si="7"/>
        <v>1</v>
      </c>
      <c r="AD53" s="28">
        <f t="shared" si="17"/>
        <v>0</v>
      </c>
      <c r="AE53" s="28">
        <f t="shared" si="18"/>
        <v>0</v>
      </c>
      <c r="AF53" s="29" t="str">
        <f t="shared" si="8"/>
        <v>-</v>
      </c>
      <c r="AG53" s="28">
        <f t="shared" si="19"/>
        <v>0</v>
      </c>
      <c r="AH53" s="28">
        <f t="shared" si="9"/>
        <v>0</v>
      </c>
      <c r="AI53" s="28">
        <f t="shared" si="10"/>
        <v>0</v>
      </c>
      <c r="AJ53" s="28">
        <f t="shared" si="20"/>
        <v>0</v>
      </c>
      <c r="AK53" s="28">
        <f t="shared" si="11"/>
        <v>1</v>
      </c>
      <c r="AL53" s="28">
        <f t="shared" si="12"/>
        <v>0</v>
      </c>
      <c r="AM53" s="28">
        <f t="shared" si="13"/>
        <v>0</v>
      </c>
      <c r="AN53" s="29" t="str">
        <f t="shared" si="21"/>
        <v>-</v>
      </c>
      <c r="AO53" s="28">
        <f t="shared" si="14"/>
        <v>0</v>
      </c>
      <c r="AP53" s="28">
        <f t="shared" si="15"/>
        <v>0</v>
      </c>
      <c r="AQ53" s="28">
        <f t="shared" si="16"/>
        <v>0</v>
      </c>
    </row>
    <row r="54" spans="1:43" ht="12.75">
      <c r="A54" s="26">
        <v>3303300</v>
      </c>
      <c r="B54" s="26">
        <v>207</v>
      </c>
      <c r="C54" s="26" t="s">
        <v>177</v>
      </c>
      <c r="D54" s="26" t="s">
        <v>178</v>
      </c>
      <c r="E54" s="26" t="s">
        <v>179</v>
      </c>
      <c r="F54" s="26">
        <v>3605</v>
      </c>
      <c r="G54" s="27">
        <v>7706</v>
      </c>
      <c r="H54" s="30">
        <v>6038632420</v>
      </c>
      <c r="I54" s="55">
        <v>7</v>
      </c>
      <c r="J54" s="29" t="s">
        <v>50</v>
      </c>
      <c r="K54" s="26"/>
      <c r="L54" s="31" t="s">
        <v>49</v>
      </c>
      <c r="M54" s="56">
        <v>193.5</v>
      </c>
      <c r="N54" s="31" t="s">
        <v>49</v>
      </c>
      <c r="O54" s="59" t="s">
        <v>50</v>
      </c>
      <c r="P54" s="76">
        <v>7.926829268292683</v>
      </c>
      <c r="Q54" s="22" t="str">
        <f t="shared" si="5"/>
        <v>NO</v>
      </c>
      <c r="R54" s="32">
        <v>30.81</v>
      </c>
      <c r="S54" s="98" t="str">
        <f t="shared" si="5"/>
        <v>YES</v>
      </c>
      <c r="T54" s="29" t="s">
        <v>48</v>
      </c>
      <c r="U54" s="29" t="s">
        <v>50</v>
      </c>
      <c r="V54" s="29"/>
      <c r="W54" s="53" t="s">
        <v>48</v>
      </c>
      <c r="X54" s="83">
        <v>36113.99</v>
      </c>
      <c r="Y54" s="84">
        <v>4240.3</v>
      </c>
      <c r="Z54" s="84">
        <v>4149.6</v>
      </c>
      <c r="AA54" s="85">
        <v>2758.57</v>
      </c>
      <c r="AB54" s="58">
        <f t="shared" si="6"/>
        <v>1</v>
      </c>
      <c r="AC54" s="28">
        <f t="shared" si="7"/>
        <v>1</v>
      </c>
      <c r="AD54" s="28">
        <f t="shared" si="17"/>
        <v>0</v>
      </c>
      <c r="AE54" s="28">
        <f t="shared" si="18"/>
        <v>0</v>
      </c>
      <c r="AF54" s="29" t="str">
        <f t="shared" si="8"/>
        <v>SRSA</v>
      </c>
      <c r="AG54" s="28">
        <f t="shared" si="19"/>
        <v>0</v>
      </c>
      <c r="AH54" s="28">
        <f t="shared" si="9"/>
        <v>0</v>
      </c>
      <c r="AI54" s="28">
        <f t="shared" si="10"/>
        <v>0</v>
      </c>
      <c r="AJ54" s="28">
        <f t="shared" si="20"/>
        <v>0</v>
      </c>
      <c r="AK54" s="28">
        <f t="shared" si="11"/>
        <v>1</v>
      </c>
      <c r="AL54" s="28">
        <f t="shared" si="12"/>
        <v>1</v>
      </c>
      <c r="AM54" s="28" t="str">
        <f t="shared" si="13"/>
        <v>Initial</v>
      </c>
      <c r="AN54" s="29" t="str">
        <f t="shared" si="21"/>
        <v>-</v>
      </c>
      <c r="AO54" s="28" t="str">
        <f t="shared" si="14"/>
        <v>SRSA</v>
      </c>
      <c r="AP54" s="28">
        <f t="shared" si="15"/>
        <v>0</v>
      </c>
      <c r="AQ54" s="28">
        <f t="shared" si="16"/>
        <v>0</v>
      </c>
    </row>
    <row r="55" spans="1:43" ht="12.75">
      <c r="A55" s="26">
        <v>3303330</v>
      </c>
      <c r="B55" s="26">
        <v>208</v>
      </c>
      <c r="C55" s="26" t="s">
        <v>180</v>
      </c>
      <c r="D55" s="26" t="s">
        <v>181</v>
      </c>
      <c r="E55" s="26" t="s">
        <v>182</v>
      </c>
      <c r="F55" s="26">
        <v>3896</v>
      </c>
      <c r="G55" s="27">
        <v>190</v>
      </c>
      <c r="H55" s="30">
        <v>6035691658</v>
      </c>
      <c r="I55" s="55" t="s">
        <v>183</v>
      </c>
      <c r="J55" s="29" t="s">
        <v>50</v>
      </c>
      <c r="K55" s="26"/>
      <c r="L55" s="31" t="s">
        <v>49</v>
      </c>
      <c r="M55" s="56">
        <v>2859.8</v>
      </c>
      <c r="N55" s="31" t="s">
        <v>48</v>
      </c>
      <c r="O55" s="59" t="s">
        <v>48</v>
      </c>
      <c r="P55" s="76">
        <v>8.539399934058688</v>
      </c>
      <c r="Q55" s="22" t="str">
        <f t="shared" si="5"/>
        <v>NO</v>
      </c>
      <c r="R55" s="32">
        <v>21.45</v>
      </c>
      <c r="S55" s="98" t="str">
        <f t="shared" si="5"/>
        <v>YES</v>
      </c>
      <c r="T55" s="29" t="s">
        <v>48</v>
      </c>
      <c r="U55" s="29" t="s">
        <v>50</v>
      </c>
      <c r="V55" s="29"/>
      <c r="W55" s="53" t="s">
        <v>50</v>
      </c>
      <c r="X55" s="83">
        <v>227310.06</v>
      </c>
      <c r="Y55" s="84">
        <v>27398.17</v>
      </c>
      <c r="Z55" s="84">
        <v>27771.31</v>
      </c>
      <c r="AA55" s="85">
        <v>23264.24</v>
      </c>
      <c r="AB55" s="58">
        <f t="shared" si="6"/>
        <v>1</v>
      </c>
      <c r="AC55" s="28">
        <f t="shared" si="7"/>
        <v>0</v>
      </c>
      <c r="AD55" s="28">
        <f t="shared" si="17"/>
        <v>0</v>
      </c>
      <c r="AE55" s="28">
        <f t="shared" si="18"/>
        <v>0</v>
      </c>
      <c r="AF55" s="29" t="str">
        <f t="shared" si="8"/>
        <v>-</v>
      </c>
      <c r="AG55" s="28">
        <f t="shared" si="19"/>
        <v>0</v>
      </c>
      <c r="AH55" s="28">
        <f t="shared" si="9"/>
        <v>0</v>
      </c>
      <c r="AI55" s="28">
        <f t="shared" si="10"/>
        <v>0</v>
      </c>
      <c r="AJ55" s="28">
        <f t="shared" si="20"/>
        <v>0</v>
      </c>
      <c r="AK55" s="28">
        <f t="shared" si="11"/>
        <v>1</v>
      </c>
      <c r="AL55" s="28">
        <f t="shared" si="12"/>
        <v>1</v>
      </c>
      <c r="AM55" s="28" t="str">
        <f t="shared" si="13"/>
        <v>Initial</v>
      </c>
      <c r="AN55" s="29" t="str">
        <f t="shared" si="21"/>
        <v>RLIS</v>
      </c>
      <c r="AO55" s="28">
        <f t="shared" si="14"/>
        <v>0</v>
      </c>
      <c r="AP55" s="28">
        <f t="shared" si="15"/>
        <v>0</v>
      </c>
      <c r="AQ55" s="28">
        <f t="shared" si="16"/>
        <v>0</v>
      </c>
    </row>
    <row r="56" spans="1:43" ht="12.75">
      <c r="A56" s="26">
        <v>3303360</v>
      </c>
      <c r="B56" s="26">
        <v>211</v>
      </c>
      <c r="C56" s="26" t="s">
        <v>184</v>
      </c>
      <c r="D56" s="26" t="s">
        <v>185</v>
      </c>
      <c r="E56" s="26" t="s">
        <v>186</v>
      </c>
      <c r="F56" s="26">
        <v>3753</v>
      </c>
      <c r="G56" s="27">
        <v>287</v>
      </c>
      <c r="H56" s="30">
        <v>6038639689</v>
      </c>
      <c r="I56" s="55">
        <v>7</v>
      </c>
      <c r="J56" s="29" t="s">
        <v>50</v>
      </c>
      <c r="K56" s="26"/>
      <c r="L56" s="31" t="s">
        <v>49</v>
      </c>
      <c r="M56" s="56">
        <v>196.8</v>
      </c>
      <c r="N56" s="31" t="s">
        <v>49</v>
      </c>
      <c r="O56" s="59" t="s">
        <v>50</v>
      </c>
      <c r="P56" s="76">
        <v>0.9404388714733543</v>
      </c>
      <c r="Q56" s="22" t="str">
        <f t="shared" si="5"/>
        <v>NO</v>
      </c>
      <c r="R56" s="32">
        <v>5.9</v>
      </c>
      <c r="S56" s="98" t="str">
        <f t="shared" si="5"/>
        <v>NO</v>
      </c>
      <c r="T56" s="29" t="s">
        <v>48</v>
      </c>
      <c r="U56" s="29" t="s">
        <v>50</v>
      </c>
      <c r="V56" s="29"/>
      <c r="W56" s="53" t="s">
        <v>48</v>
      </c>
      <c r="X56" s="83">
        <v>8356.34</v>
      </c>
      <c r="Y56" s="84">
        <v>0</v>
      </c>
      <c r="Z56" s="84">
        <v>1205.89</v>
      </c>
      <c r="AA56" s="85">
        <v>2339.6</v>
      </c>
      <c r="AB56" s="58">
        <f t="shared" si="6"/>
        <v>1</v>
      </c>
      <c r="AC56" s="28">
        <f t="shared" si="7"/>
        <v>1</v>
      </c>
      <c r="AD56" s="28">
        <f t="shared" si="17"/>
        <v>0</v>
      </c>
      <c r="AE56" s="28">
        <f t="shared" si="18"/>
        <v>0</v>
      </c>
      <c r="AF56" s="29" t="str">
        <f t="shared" si="8"/>
        <v>SRSA</v>
      </c>
      <c r="AG56" s="28">
        <f t="shared" si="19"/>
        <v>0</v>
      </c>
      <c r="AH56" s="28">
        <f t="shared" si="9"/>
        <v>0</v>
      </c>
      <c r="AI56" s="28">
        <f t="shared" si="10"/>
        <v>0</v>
      </c>
      <c r="AJ56" s="28">
        <f t="shared" si="20"/>
        <v>0</v>
      </c>
      <c r="AK56" s="28">
        <f t="shared" si="11"/>
        <v>1</v>
      </c>
      <c r="AL56" s="28">
        <f t="shared" si="12"/>
        <v>0</v>
      </c>
      <c r="AM56" s="28">
        <f t="shared" si="13"/>
        <v>0</v>
      </c>
      <c r="AN56" s="29" t="str">
        <f t="shared" si="21"/>
        <v>-</v>
      </c>
      <c r="AO56" s="28">
        <f t="shared" si="14"/>
        <v>0</v>
      </c>
      <c r="AP56" s="28">
        <f t="shared" si="15"/>
        <v>0</v>
      </c>
      <c r="AQ56" s="28">
        <f t="shared" si="16"/>
        <v>0</v>
      </c>
    </row>
    <row r="57" spans="1:43" ht="12.75">
      <c r="A57" s="26">
        <v>3303420</v>
      </c>
      <c r="B57" s="26">
        <v>215</v>
      </c>
      <c r="C57" s="26" t="s">
        <v>187</v>
      </c>
      <c r="D57" s="26" t="s">
        <v>188</v>
      </c>
      <c r="E57" s="26" t="s">
        <v>189</v>
      </c>
      <c r="F57" s="26">
        <v>3840</v>
      </c>
      <c r="G57" s="27">
        <v>2313</v>
      </c>
      <c r="H57" s="30">
        <v>6034229572</v>
      </c>
      <c r="I57" s="55">
        <v>8</v>
      </c>
      <c r="J57" s="29" t="s">
        <v>50</v>
      </c>
      <c r="K57" s="26"/>
      <c r="L57" s="31" t="s">
        <v>49</v>
      </c>
      <c r="M57" s="56">
        <v>373.8</v>
      </c>
      <c r="N57" s="31" t="s">
        <v>49</v>
      </c>
      <c r="O57" s="59" t="s">
        <v>50</v>
      </c>
      <c r="P57" s="76">
        <v>6.771653543307086</v>
      </c>
      <c r="Q57" s="22" t="str">
        <f t="shared" si="5"/>
        <v>NO</v>
      </c>
      <c r="R57" s="32">
        <v>4.83</v>
      </c>
      <c r="S57" s="98" t="str">
        <f t="shared" si="5"/>
        <v>NO</v>
      </c>
      <c r="T57" s="29" t="s">
        <v>48</v>
      </c>
      <c r="U57" s="29" t="s">
        <v>50</v>
      </c>
      <c r="V57" s="29"/>
      <c r="W57" s="53" t="s">
        <v>48</v>
      </c>
      <c r="X57" s="83">
        <v>38154.81</v>
      </c>
      <c r="Y57" s="84">
        <v>5512.42</v>
      </c>
      <c r="Z57" s="84">
        <v>3939.4</v>
      </c>
      <c r="AA57" s="85">
        <v>3535.87</v>
      </c>
      <c r="AB57" s="58">
        <f t="shared" si="6"/>
        <v>1</v>
      </c>
      <c r="AC57" s="28">
        <f t="shared" si="7"/>
        <v>1</v>
      </c>
      <c r="AD57" s="28">
        <f t="shared" si="17"/>
        <v>0</v>
      </c>
      <c r="AE57" s="28">
        <f t="shared" si="18"/>
        <v>0</v>
      </c>
      <c r="AF57" s="29" t="str">
        <f t="shared" si="8"/>
        <v>SRSA</v>
      </c>
      <c r="AG57" s="28">
        <f t="shared" si="19"/>
        <v>0</v>
      </c>
      <c r="AH57" s="28">
        <f t="shared" si="9"/>
        <v>0</v>
      </c>
      <c r="AI57" s="28">
        <f t="shared" si="10"/>
        <v>0</v>
      </c>
      <c r="AJ57" s="28">
        <f t="shared" si="20"/>
        <v>0</v>
      </c>
      <c r="AK57" s="28">
        <f t="shared" si="11"/>
        <v>1</v>
      </c>
      <c r="AL57" s="28">
        <f t="shared" si="12"/>
        <v>0</v>
      </c>
      <c r="AM57" s="28">
        <f t="shared" si="13"/>
        <v>0</v>
      </c>
      <c r="AN57" s="29" t="str">
        <f t="shared" si="21"/>
        <v>-</v>
      </c>
      <c r="AO57" s="28">
        <f t="shared" si="14"/>
        <v>0</v>
      </c>
      <c r="AP57" s="28">
        <f t="shared" si="15"/>
        <v>0</v>
      </c>
      <c r="AQ57" s="28">
        <f t="shared" si="16"/>
        <v>0</v>
      </c>
    </row>
    <row r="58" spans="1:43" ht="12.75">
      <c r="A58" s="26">
        <v>3303480</v>
      </c>
      <c r="B58" s="26">
        <v>223</v>
      </c>
      <c r="C58" s="26" t="s">
        <v>190</v>
      </c>
      <c r="D58" s="26" t="s">
        <v>191</v>
      </c>
      <c r="E58" s="26" t="s">
        <v>192</v>
      </c>
      <c r="F58" s="26">
        <v>3865</v>
      </c>
      <c r="G58" s="27">
        <v>2762</v>
      </c>
      <c r="H58" s="30">
        <v>6033826119</v>
      </c>
      <c r="I58" s="55">
        <v>3</v>
      </c>
      <c r="J58" s="29" t="s">
        <v>48</v>
      </c>
      <c r="K58" s="26"/>
      <c r="L58" s="31" t="s">
        <v>48</v>
      </c>
      <c r="M58" s="56">
        <v>1143</v>
      </c>
      <c r="N58" s="31" t="s">
        <v>48</v>
      </c>
      <c r="O58" s="59" t="s">
        <v>48</v>
      </c>
      <c r="P58" s="76">
        <v>3.599374021909233</v>
      </c>
      <c r="Q58" s="22" t="str">
        <f t="shared" si="5"/>
        <v>NO</v>
      </c>
      <c r="R58" s="32">
        <v>2.94</v>
      </c>
      <c r="S58" s="98" t="str">
        <f t="shared" si="5"/>
        <v>NO</v>
      </c>
      <c r="T58" s="29" t="s">
        <v>48</v>
      </c>
      <c r="U58" s="29" t="s">
        <v>48</v>
      </c>
      <c r="V58" s="29"/>
      <c r="W58" s="53" t="s">
        <v>48</v>
      </c>
      <c r="X58" s="83">
        <v>56170.14</v>
      </c>
      <c r="Y58" s="84">
        <v>8443.68</v>
      </c>
      <c r="Z58" s="84">
        <v>4836.63</v>
      </c>
      <c r="AA58" s="85">
        <v>8845.94</v>
      </c>
      <c r="AB58" s="58">
        <f t="shared" si="6"/>
        <v>0</v>
      </c>
      <c r="AC58" s="28">
        <f t="shared" si="7"/>
        <v>0</v>
      </c>
      <c r="AD58" s="28">
        <f t="shared" si="17"/>
        <v>0</v>
      </c>
      <c r="AE58" s="28">
        <f t="shared" si="18"/>
        <v>0</v>
      </c>
      <c r="AF58" s="29" t="str">
        <f t="shared" si="8"/>
        <v>-</v>
      </c>
      <c r="AG58" s="28">
        <f t="shared" si="19"/>
        <v>0</v>
      </c>
      <c r="AH58" s="28">
        <f t="shared" si="9"/>
        <v>0</v>
      </c>
      <c r="AI58" s="28">
        <f t="shared" si="10"/>
        <v>0</v>
      </c>
      <c r="AJ58" s="28">
        <f t="shared" si="20"/>
        <v>0</v>
      </c>
      <c r="AK58" s="28">
        <f t="shared" si="11"/>
        <v>0</v>
      </c>
      <c r="AL58" s="28">
        <f t="shared" si="12"/>
        <v>0</v>
      </c>
      <c r="AM58" s="28">
        <f t="shared" si="13"/>
        <v>0</v>
      </c>
      <c r="AN58" s="29" t="str">
        <f t="shared" si="21"/>
        <v>-</v>
      </c>
      <c r="AO58" s="28">
        <f t="shared" si="14"/>
        <v>0</v>
      </c>
      <c r="AP58" s="28">
        <f t="shared" si="15"/>
        <v>0</v>
      </c>
      <c r="AQ58" s="28">
        <f t="shared" si="16"/>
        <v>0</v>
      </c>
    </row>
    <row r="59" spans="1:43" ht="12.75">
      <c r="A59" s="26">
        <v>3303540</v>
      </c>
      <c r="B59" s="26">
        <v>227</v>
      </c>
      <c r="C59" s="26" t="s">
        <v>193</v>
      </c>
      <c r="D59" s="26" t="s">
        <v>194</v>
      </c>
      <c r="E59" s="26" t="s">
        <v>195</v>
      </c>
      <c r="F59" s="26">
        <v>3842</v>
      </c>
      <c r="G59" s="27">
        <v>2284</v>
      </c>
      <c r="H59" s="30">
        <v>6039268992</v>
      </c>
      <c r="I59" s="55">
        <v>8</v>
      </c>
      <c r="J59" s="29" t="s">
        <v>50</v>
      </c>
      <c r="K59" s="26"/>
      <c r="L59" s="31" t="s">
        <v>48</v>
      </c>
      <c r="M59" s="56">
        <v>249.3</v>
      </c>
      <c r="N59" s="31" t="s">
        <v>49</v>
      </c>
      <c r="O59" s="59" t="s">
        <v>48</v>
      </c>
      <c r="P59" s="76">
        <v>4.014598540145985</v>
      </c>
      <c r="Q59" s="22" t="str">
        <f t="shared" si="5"/>
        <v>NO</v>
      </c>
      <c r="R59" s="32">
        <v>4.89</v>
      </c>
      <c r="S59" s="98" t="str">
        <f t="shared" si="5"/>
        <v>NO</v>
      </c>
      <c r="T59" s="29" t="s">
        <v>48</v>
      </c>
      <c r="U59" s="29" t="s">
        <v>48</v>
      </c>
      <c r="V59" s="29"/>
      <c r="W59" s="53" t="s">
        <v>48</v>
      </c>
      <c r="X59" s="83">
        <v>151018.92</v>
      </c>
      <c r="Y59" s="84">
        <v>17875.79</v>
      </c>
      <c r="Z59" s="84">
        <v>18801.48</v>
      </c>
      <c r="AA59" s="85">
        <v>11840.47</v>
      </c>
      <c r="AB59" s="58">
        <f t="shared" si="6"/>
        <v>1</v>
      </c>
      <c r="AC59" s="28">
        <f t="shared" si="7"/>
        <v>1</v>
      </c>
      <c r="AD59" s="28">
        <f t="shared" si="17"/>
        <v>0</v>
      </c>
      <c r="AE59" s="28">
        <f t="shared" si="18"/>
        <v>0</v>
      </c>
      <c r="AF59" s="29" t="str">
        <f t="shared" si="8"/>
        <v>SRSA</v>
      </c>
      <c r="AG59" s="28">
        <f t="shared" si="19"/>
        <v>0</v>
      </c>
      <c r="AH59" s="28">
        <f t="shared" si="9"/>
        <v>0</v>
      </c>
      <c r="AI59" s="28">
        <f t="shared" si="10"/>
        <v>0</v>
      </c>
      <c r="AJ59" s="28" t="str">
        <f t="shared" si="20"/>
        <v>Trouble</v>
      </c>
      <c r="AK59" s="28">
        <f t="shared" si="11"/>
        <v>0</v>
      </c>
      <c r="AL59" s="28">
        <f t="shared" si="12"/>
        <v>0</v>
      </c>
      <c r="AM59" s="28">
        <f t="shared" si="13"/>
        <v>0</v>
      </c>
      <c r="AN59" s="29" t="str">
        <f t="shared" si="21"/>
        <v>-</v>
      </c>
      <c r="AO59" s="28">
        <f t="shared" si="14"/>
        <v>0</v>
      </c>
      <c r="AP59" s="28">
        <f t="shared" si="15"/>
        <v>0</v>
      </c>
      <c r="AQ59" s="28">
        <f t="shared" si="16"/>
        <v>0</v>
      </c>
    </row>
    <row r="60" spans="1:43" ht="12.75">
      <c r="A60" s="26">
        <v>3303510</v>
      </c>
      <c r="B60" s="26">
        <v>225</v>
      </c>
      <c r="C60" s="26" t="s">
        <v>196</v>
      </c>
      <c r="D60" s="26" t="s">
        <v>194</v>
      </c>
      <c r="E60" s="26" t="s">
        <v>195</v>
      </c>
      <c r="F60" s="26">
        <v>3842</v>
      </c>
      <c r="G60" s="27">
        <v>2284</v>
      </c>
      <c r="H60" s="30">
        <v>6039268992</v>
      </c>
      <c r="I60" s="55">
        <v>4</v>
      </c>
      <c r="J60" s="29" t="s">
        <v>48</v>
      </c>
      <c r="K60" s="26"/>
      <c r="L60" s="31" t="s">
        <v>48</v>
      </c>
      <c r="M60" s="56">
        <v>1402</v>
      </c>
      <c r="N60" s="31" t="s">
        <v>48</v>
      </c>
      <c r="O60" s="59" t="s">
        <v>48</v>
      </c>
      <c r="P60" s="76">
        <v>6.074498567335244</v>
      </c>
      <c r="Q60" s="22" t="str">
        <f t="shared" si="5"/>
        <v>NO</v>
      </c>
      <c r="R60" s="32">
        <v>12.06</v>
      </c>
      <c r="S60" s="98" t="str">
        <f t="shared" si="5"/>
        <v>NO</v>
      </c>
      <c r="T60" s="29" t="s">
        <v>48</v>
      </c>
      <c r="U60" s="29" t="s">
        <v>48</v>
      </c>
      <c r="V60" s="29"/>
      <c r="W60" s="53" t="s">
        <v>48</v>
      </c>
      <c r="X60" s="83">
        <v>9189.43</v>
      </c>
      <c r="Y60" s="84">
        <v>1367.07</v>
      </c>
      <c r="Z60" s="84">
        <v>820.69</v>
      </c>
      <c r="AA60" s="85">
        <v>1927.75</v>
      </c>
      <c r="AB60" s="58">
        <f t="shared" si="6"/>
        <v>0</v>
      </c>
      <c r="AC60" s="28">
        <f t="shared" si="7"/>
        <v>0</v>
      </c>
      <c r="AD60" s="28">
        <f t="shared" si="17"/>
        <v>0</v>
      </c>
      <c r="AE60" s="28">
        <f t="shared" si="18"/>
        <v>0</v>
      </c>
      <c r="AF60" s="29" t="str">
        <f t="shared" si="8"/>
        <v>-</v>
      </c>
      <c r="AG60" s="28">
        <f t="shared" si="19"/>
        <v>0</v>
      </c>
      <c r="AH60" s="28">
        <f t="shared" si="9"/>
        <v>0</v>
      </c>
      <c r="AI60" s="28">
        <f t="shared" si="10"/>
        <v>0</v>
      </c>
      <c r="AJ60" s="28">
        <f t="shared" si="20"/>
        <v>0</v>
      </c>
      <c r="AK60" s="28">
        <f t="shared" si="11"/>
        <v>0</v>
      </c>
      <c r="AL60" s="28">
        <f t="shared" si="12"/>
        <v>0</v>
      </c>
      <c r="AM60" s="28">
        <f t="shared" si="13"/>
        <v>0</v>
      </c>
      <c r="AN60" s="29" t="str">
        <f t="shared" si="21"/>
        <v>-</v>
      </c>
      <c r="AO60" s="28">
        <f t="shared" si="14"/>
        <v>0</v>
      </c>
      <c r="AP60" s="28">
        <f t="shared" si="15"/>
        <v>0</v>
      </c>
      <c r="AQ60" s="28">
        <f t="shared" si="16"/>
        <v>0</v>
      </c>
    </row>
    <row r="61" spans="1:43" ht="12.75">
      <c r="A61" s="26">
        <v>3303600</v>
      </c>
      <c r="B61" s="26">
        <v>233</v>
      </c>
      <c r="C61" s="26" t="s">
        <v>197</v>
      </c>
      <c r="D61" s="26" t="s">
        <v>140</v>
      </c>
      <c r="E61" s="26" t="s">
        <v>141</v>
      </c>
      <c r="F61" s="26">
        <v>3755</v>
      </c>
      <c r="G61" s="27">
        <v>1222</v>
      </c>
      <c r="H61" s="30">
        <v>6036436050</v>
      </c>
      <c r="I61" s="55">
        <v>7</v>
      </c>
      <c r="J61" s="29" t="s">
        <v>50</v>
      </c>
      <c r="K61" s="26"/>
      <c r="L61" s="31" t="s">
        <v>49</v>
      </c>
      <c r="M61" s="56">
        <v>474.6</v>
      </c>
      <c r="N61" s="31" t="s">
        <v>49</v>
      </c>
      <c r="O61" s="59" t="s">
        <v>50</v>
      </c>
      <c r="P61" s="76">
        <v>1.8092105263157896</v>
      </c>
      <c r="Q61" s="22" t="str">
        <f t="shared" si="5"/>
        <v>NO</v>
      </c>
      <c r="R61" s="32">
        <v>1.16</v>
      </c>
      <c r="S61" s="98" t="str">
        <f t="shared" si="5"/>
        <v>NO</v>
      </c>
      <c r="T61" s="29" t="s">
        <v>48</v>
      </c>
      <c r="U61" s="29" t="s">
        <v>50</v>
      </c>
      <c r="V61" s="29"/>
      <c r="W61" s="53" t="s">
        <v>48</v>
      </c>
      <c r="X61" s="83">
        <v>21647.44</v>
      </c>
      <c r="Y61" s="84">
        <v>1265.04</v>
      </c>
      <c r="Z61" s="84">
        <v>3044.98</v>
      </c>
      <c r="AA61" s="85">
        <v>3460.37</v>
      </c>
      <c r="AB61" s="58">
        <f t="shared" si="6"/>
        <v>1</v>
      </c>
      <c r="AC61" s="28">
        <f t="shared" si="7"/>
        <v>1</v>
      </c>
      <c r="AD61" s="28">
        <f t="shared" si="17"/>
        <v>0</v>
      </c>
      <c r="AE61" s="28">
        <f t="shared" si="18"/>
        <v>0</v>
      </c>
      <c r="AF61" s="29" t="str">
        <f t="shared" si="8"/>
        <v>SRSA</v>
      </c>
      <c r="AG61" s="28">
        <f t="shared" si="19"/>
        <v>0</v>
      </c>
      <c r="AH61" s="28">
        <f t="shared" si="9"/>
        <v>0</v>
      </c>
      <c r="AI61" s="28">
        <f t="shared" si="10"/>
        <v>0</v>
      </c>
      <c r="AJ61" s="28">
        <f t="shared" si="20"/>
        <v>0</v>
      </c>
      <c r="AK61" s="28">
        <f t="shared" si="11"/>
        <v>1</v>
      </c>
      <c r="AL61" s="28">
        <f t="shared" si="12"/>
        <v>0</v>
      </c>
      <c r="AM61" s="28">
        <f t="shared" si="13"/>
        <v>0</v>
      </c>
      <c r="AN61" s="29" t="str">
        <f t="shared" si="21"/>
        <v>-</v>
      </c>
      <c r="AO61" s="28">
        <f t="shared" si="14"/>
        <v>0</v>
      </c>
      <c r="AP61" s="28">
        <f t="shared" si="15"/>
        <v>0</v>
      </c>
      <c r="AQ61" s="28">
        <f t="shared" si="16"/>
        <v>0</v>
      </c>
    </row>
    <row r="62" spans="1:43" ht="12.75">
      <c r="A62" s="26">
        <v>3303630</v>
      </c>
      <c r="B62" s="26">
        <v>235</v>
      </c>
      <c r="C62" s="26" t="s">
        <v>198</v>
      </c>
      <c r="D62" s="26" t="s">
        <v>106</v>
      </c>
      <c r="E62" s="26" t="s">
        <v>107</v>
      </c>
      <c r="F62" s="26">
        <v>3431</v>
      </c>
      <c r="G62" s="27">
        <v>3392</v>
      </c>
      <c r="H62" s="30">
        <v>6033579002</v>
      </c>
      <c r="I62" s="55">
        <v>7</v>
      </c>
      <c r="J62" s="29" t="s">
        <v>50</v>
      </c>
      <c r="K62" s="26"/>
      <c r="L62" s="31" t="s">
        <v>49</v>
      </c>
      <c r="M62" s="56">
        <v>71.4</v>
      </c>
      <c r="N62" s="31" t="s">
        <v>49</v>
      </c>
      <c r="O62" s="59" t="s">
        <v>50</v>
      </c>
      <c r="P62" s="76">
        <v>3.349282296650718</v>
      </c>
      <c r="Q62" s="22" t="str">
        <f t="shared" si="5"/>
        <v>NO</v>
      </c>
      <c r="R62" s="32">
        <v>2.76</v>
      </c>
      <c r="S62" s="98" t="str">
        <f t="shared" si="5"/>
        <v>NO</v>
      </c>
      <c r="T62" s="29" t="s">
        <v>48</v>
      </c>
      <c r="U62" s="29" t="s">
        <v>50</v>
      </c>
      <c r="V62" s="29"/>
      <c r="W62" s="53" t="s">
        <v>48</v>
      </c>
      <c r="X62" s="83">
        <v>11291.64</v>
      </c>
      <c r="Y62" s="84">
        <v>934.13</v>
      </c>
      <c r="Z62" s="84">
        <v>1293</v>
      </c>
      <c r="AA62" s="85">
        <v>1503.73</v>
      </c>
      <c r="AB62" s="58">
        <f t="shared" si="6"/>
        <v>1</v>
      </c>
      <c r="AC62" s="28">
        <f t="shared" si="7"/>
        <v>1</v>
      </c>
      <c r="AD62" s="28">
        <f t="shared" si="17"/>
        <v>0</v>
      </c>
      <c r="AE62" s="28">
        <f t="shared" si="18"/>
        <v>0</v>
      </c>
      <c r="AF62" s="29" t="str">
        <f t="shared" si="8"/>
        <v>SRSA</v>
      </c>
      <c r="AG62" s="28">
        <f t="shared" si="19"/>
        <v>0</v>
      </c>
      <c r="AH62" s="28">
        <f t="shared" si="9"/>
        <v>0</v>
      </c>
      <c r="AI62" s="28">
        <f t="shared" si="10"/>
        <v>0</v>
      </c>
      <c r="AJ62" s="28">
        <f t="shared" si="20"/>
        <v>0</v>
      </c>
      <c r="AK62" s="28">
        <f t="shared" si="11"/>
        <v>1</v>
      </c>
      <c r="AL62" s="28">
        <f t="shared" si="12"/>
        <v>0</v>
      </c>
      <c r="AM62" s="28">
        <f t="shared" si="13"/>
        <v>0</v>
      </c>
      <c r="AN62" s="29" t="str">
        <f t="shared" si="21"/>
        <v>-</v>
      </c>
      <c r="AO62" s="28">
        <f t="shared" si="14"/>
        <v>0</v>
      </c>
      <c r="AP62" s="28">
        <f t="shared" si="15"/>
        <v>0</v>
      </c>
      <c r="AQ62" s="28">
        <f t="shared" si="16"/>
        <v>0</v>
      </c>
    </row>
    <row r="63" spans="1:43" ht="12.75">
      <c r="A63" s="26">
        <v>3303660</v>
      </c>
      <c r="B63" s="26">
        <v>238</v>
      </c>
      <c r="C63" s="26" t="s">
        <v>199</v>
      </c>
      <c r="D63" s="26" t="s">
        <v>76</v>
      </c>
      <c r="E63" s="26" t="s">
        <v>77</v>
      </c>
      <c r="F63" s="26">
        <v>3774</v>
      </c>
      <c r="G63" s="27">
        <v>4435</v>
      </c>
      <c r="H63" s="30">
        <v>6037872113</v>
      </c>
      <c r="I63" s="55">
        <v>7</v>
      </c>
      <c r="J63" s="29" t="s">
        <v>50</v>
      </c>
      <c r="K63" s="26"/>
      <c r="L63" s="31" t="s">
        <v>49</v>
      </c>
      <c r="M63" s="56">
        <v>849.1</v>
      </c>
      <c r="N63" s="31" t="s">
        <v>48</v>
      </c>
      <c r="O63" s="59" t="s">
        <v>48</v>
      </c>
      <c r="P63" s="76">
        <v>4.567901234567901</v>
      </c>
      <c r="Q63" s="22" t="str">
        <f t="shared" si="5"/>
        <v>NO</v>
      </c>
      <c r="R63" s="32">
        <v>32.06</v>
      </c>
      <c r="S63" s="98" t="str">
        <f t="shared" si="5"/>
        <v>YES</v>
      </c>
      <c r="T63" s="29" t="s">
        <v>48</v>
      </c>
      <c r="U63" s="29" t="s">
        <v>50</v>
      </c>
      <c r="V63" s="29"/>
      <c r="W63" s="53" t="s">
        <v>50</v>
      </c>
      <c r="X63" s="83">
        <v>96260.54</v>
      </c>
      <c r="Y63" s="84">
        <v>12585.29</v>
      </c>
      <c r="Z63" s="84">
        <v>15387.85</v>
      </c>
      <c r="AA63" s="85">
        <v>6698.87</v>
      </c>
      <c r="AB63" s="58">
        <f t="shared" si="6"/>
        <v>1</v>
      </c>
      <c r="AC63" s="28">
        <f t="shared" si="7"/>
        <v>0</v>
      </c>
      <c r="AD63" s="28">
        <f t="shared" si="17"/>
        <v>0</v>
      </c>
      <c r="AE63" s="28">
        <f t="shared" si="18"/>
        <v>0</v>
      </c>
      <c r="AF63" s="29" t="str">
        <f t="shared" si="8"/>
        <v>-</v>
      </c>
      <c r="AG63" s="28">
        <f t="shared" si="19"/>
        <v>0</v>
      </c>
      <c r="AH63" s="28">
        <f t="shared" si="9"/>
        <v>0</v>
      </c>
      <c r="AI63" s="28">
        <f t="shared" si="10"/>
        <v>0</v>
      </c>
      <c r="AJ63" s="28">
        <f t="shared" si="20"/>
        <v>0</v>
      </c>
      <c r="AK63" s="28">
        <f t="shared" si="11"/>
        <v>1</v>
      </c>
      <c r="AL63" s="28">
        <f t="shared" si="12"/>
        <v>1</v>
      </c>
      <c r="AM63" s="28" t="str">
        <f t="shared" si="13"/>
        <v>Initial</v>
      </c>
      <c r="AN63" s="29" t="str">
        <f t="shared" si="21"/>
        <v>RLIS</v>
      </c>
      <c r="AO63" s="28">
        <f t="shared" si="14"/>
        <v>0</v>
      </c>
      <c r="AP63" s="28">
        <f t="shared" si="15"/>
        <v>0</v>
      </c>
      <c r="AQ63" s="28">
        <f t="shared" si="16"/>
        <v>0</v>
      </c>
    </row>
    <row r="64" spans="1:43" ht="12.75">
      <c r="A64" s="26">
        <v>3303690</v>
      </c>
      <c r="B64" s="26">
        <v>245</v>
      </c>
      <c r="C64" s="26" t="s">
        <v>200</v>
      </c>
      <c r="D64" s="26" t="s">
        <v>201</v>
      </c>
      <c r="E64" s="26" t="s">
        <v>202</v>
      </c>
      <c r="F64" s="26">
        <v>3242</v>
      </c>
      <c r="G64" s="27">
        <v>2417</v>
      </c>
      <c r="H64" s="30">
        <v>6034283269</v>
      </c>
      <c r="I64" s="55">
        <v>7</v>
      </c>
      <c r="J64" s="29" t="s">
        <v>50</v>
      </c>
      <c r="K64" s="26"/>
      <c r="L64" s="31" t="s">
        <v>49</v>
      </c>
      <c r="M64" s="56">
        <v>544.6</v>
      </c>
      <c r="N64" s="31" t="s">
        <v>49</v>
      </c>
      <c r="O64" s="59" t="s">
        <v>50</v>
      </c>
      <c r="P64" s="76">
        <v>2.1212121212121215</v>
      </c>
      <c r="Q64" s="22" t="str">
        <f t="shared" si="5"/>
        <v>NO</v>
      </c>
      <c r="R64" s="32">
        <v>6.76</v>
      </c>
      <c r="S64" s="98" t="str">
        <f t="shared" si="5"/>
        <v>NO</v>
      </c>
      <c r="T64" s="29" t="s">
        <v>48</v>
      </c>
      <c r="U64" s="29" t="s">
        <v>50</v>
      </c>
      <c r="V64" s="29"/>
      <c r="W64" s="53" t="s">
        <v>48</v>
      </c>
      <c r="X64" s="83">
        <v>28478.77</v>
      </c>
      <c r="Y64" s="84">
        <v>1713.93</v>
      </c>
      <c r="Z64" s="84">
        <v>3675.61</v>
      </c>
      <c r="AA64" s="85">
        <v>3823.43</v>
      </c>
      <c r="AB64" s="58">
        <f t="shared" si="6"/>
        <v>1</v>
      </c>
      <c r="AC64" s="28">
        <f t="shared" si="7"/>
        <v>1</v>
      </c>
      <c r="AD64" s="28">
        <f t="shared" si="17"/>
        <v>0</v>
      </c>
      <c r="AE64" s="28">
        <f t="shared" si="18"/>
        <v>0</v>
      </c>
      <c r="AF64" s="29" t="str">
        <f t="shared" si="8"/>
        <v>SRSA</v>
      </c>
      <c r="AG64" s="28">
        <f t="shared" si="19"/>
        <v>0</v>
      </c>
      <c r="AH64" s="28">
        <f t="shared" si="9"/>
        <v>0</v>
      </c>
      <c r="AI64" s="28">
        <f t="shared" si="10"/>
        <v>0</v>
      </c>
      <c r="AJ64" s="28">
        <f t="shared" si="20"/>
        <v>0</v>
      </c>
      <c r="AK64" s="28">
        <f t="shared" si="11"/>
        <v>1</v>
      </c>
      <c r="AL64" s="28">
        <f t="shared" si="12"/>
        <v>0</v>
      </c>
      <c r="AM64" s="28">
        <f t="shared" si="13"/>
        <v>0</v>
      </c>
      <c r="AN64" s="29" t="str">
        <f t="shared" si="21"/>
        <v>-</v>
      </c>
      <c r="AO64" s="28">
        <f t="shared" si="14"/>
        <v>0</v>
      </c>
      <c r="AP64" s="28">
        <f t="shared" si="15"/>
        <v>0</v>
      </c>
      <c r="AQ64" s="28">
        <f t="shared" si="16"/>
        <v>0</v>
      </c>
    </row>
    <row r="65" spans="1:43" ht="12.75">
      <c r="A65" s="26">
        <v>3303720</v>
      </c>
      <c r="B65" s="26">
        <v>247</v>
      </c>
      <c r="C65" s="26" t="s">
        <v>203</v>
      </c>
      <c r="D65" s="26" t="s">
        <v>162</v>
      </c>
      <c r="E65" s="26" t="s">
        <v>163</v>
      </c>
      <c r="F65" s="26">
        <v>3235</v>
      </c>
      <c r="G65" s="27">
        <v>1136</v>
      </c>
      <c r="H65" s="30">
        <v>6039343108</v>
      </c>
      <c r="I65" s="55">
        <v>7</v>
      </c>
      <c r="J65" s="29" t="s">
        <v>50</v>
      </c>
      <c r="K65" s="26"/>
      <c r="L65" s="31" t="s">
        <v>49</v>
      </c>
      <c r="M65" s="56">
        <v>87.6</v>
      </c>
      <c r="N65" s="31" t="s">
        <v>49</v>
      </c>
      <c r="O65" s="59" t="s">
        <v>50</v>
      </c>
      <c r="P65" s="76">
        <v>1.3636363636363635</v>
      </c>
      <c r="Q65" s="22" t="str">
        <f t="shared" si="5"/>
        <v>NO</v>
      </c>
      <c r="R65" s="32">
        <v>10.18</v>
      </c>
      <c r="S65" s="98" t="str">
        <f t="shared" si="5"/>
        <v>NO</v>
      </c>
      <c r="T65" s="29" t="s">
        <v>48</v>
      </c>
      <c r="U65" s="29" t="s">
        <v>50</v>
      </c>
      <c r="V65" s="29"/>
      <c r="W65" s="53" t="s">
        <v>48</v>
      </c>
      <c r="X65" s="83">
        <v>9040.83</v>
      </c>
      <c r="Y65" s="84">
        <v>106.51</v>
      </c>
      <c r="Z65" s="84">
        <v>1236.08</v>
      </c>
      <c r="AA65" s="85">
        <v>1507.26</v>
      </c>
      <c r="AB65" s="58">
        <f t="shared" si="6"/>
        <v>1</v>
      </c>
      <c r="AC65" s="28">
        <f t="shared" si="7"/>
        <v>1</v>
      </c>
      <c r="AD65" s="28">
        <f t="shared" si="17"/>
        <v>0</v>
      </c>
      <c r="AE65" s="28">
        <f t="shared" si="18"/>
        <v>0</v>
      </c>
      <c r="AF65" s="29" t="str">
        <f t="shared" si="8"/>
        <v>SRSA</v>
      </c>
      <c r="AG65" s="28">
        <f t="shared" si="19"/>
        <v>0</v>
      </c>
      <c r="AH65" s="28">
        <f t="shared" si="9"/>
        <v>0</v>
      </c>
      <c r="AI65" s="28">
        <f t="shared" si="10"/>
        <v>0</v>
      </c>
      <c r="AJ65" s="28">
        <f t="shared" si="20"/>
        <v>0</v>
      </c>
      <c r="AK65" s="28">
        <f t="shared" si="11"/>
        <v>1</v>
      </c>
      <c r="AL65" s="28">
        <f t="shared" si="12"/>
        <v>0</v>
      </c>
      <c r="AM65" s="28">
        <f t="shared" si="13"/>
        <v>0</v>
      </c>
      <c r="AN65" s="29" t="str">
        <f t="shared" si="21"/>
        <v>-</v>
      </c>
      <c r="AO65" s="28">
        <f t="shared" si="14"/>
        <v>0</v>
      </c>
      <c r="AP65" s="28">
        <f t="shared" si="15"/>
        <v>0</v>
      </c>
      <c r="AQ65" s="28">
        <f t="shared" si="16"/>
        <v>0</v>
      </c>
    </row>
    <row r="66" spans="1:43" ht="12.75">
      <c r="A66" s="26">
        <v>3303750</v>
      </c>
      <c r="B66" s="26">
        <v>251</v>
      </c>
      <c r="C66" s="26" t="s">
        <v>204</v>
      </c>
      <c r="D66" s="26" t="s">
        <v>205</v>
      </c>
      <c r="E66" s="26" t="s">
        <v>206</v>
      </c>
      <c r="F66" s="26">
        <v>3244</v>
      </c>
      <c r="G66" s="27">
        <v>2190</v>
      </c>
      <c r="H66" s="30">
        <v>6034644466</v>
      </c>
      <c r="I66" s="55">
        <v>3</v>
      </c>
      <c r="J66" s="29" t="s">
        <v>48</v>
      </c>
      <c r="K66" s="26"/>
      <c r="L66" s="31" t="s">
        <v>48</v>
      </c>
      <c r="M66" s="56">
        <v>1422.6</v>
      </c>
      <c r="N66" s="31" t="s">
        <v>48</v>
      </c>
      <c r="O66" s="59" t="s">
        <v>48</v>
      </c>
      <c r="P66" s="76">
        <v>3.7884203002144385</v>
      </c>
      <c r="Q66" s="22" t="str">
        <f t="shared" si="5"/>
        <v>NO</v>
      </c>
      <c r="R66" s="32">
        <v>24.33</v>
      </c>
      <c r="S66" s="98" t="str">
        <f t="shared" si="5"/>
        <v>YES</v>
      </c>
      <c r="T66" s="29" t="s">
        <v>48</v>
      </c>
      <c r="U66" s="29" t="s">
        <v>48</v>
      </c>
      <c r="V66" s="29"/>
      <c r="W66" s="53" t="s">
        <v>48</v>
      </c>
      <c r="X66" s="83">
        <v>71568.24</v>
      </c>
      <c r="Y66" s="84">
        <v>7559.11</v>
      </c>
      <c r="Z66" s="84">
        <v>8562.85</v>
      </c>
      <c r="AA66" s="85">
        <v>10258.4</v>
      </c>
      <c r="AB66" s="58">
        <f t="shared" si="6"/>
        <v>0</v>
      </c>
      <c r="AC66" s="28">
        <f t="shared" si="7"/>
        <v>0</v>
      </c>
      <c r="AD66" s="28">
        <f t="shared" si="17"/>
        <v>0</v>
      </c>
      <c r="AE66" s="28">
        <f t="shared" si="18"/>
        <v>0</v>
      </c>
      <c r="AF66" s="29" t="str">
        <f t="shared" si="8"/>
        <v>-</v>
      </c>
      <c r="AG66" s="28">
        <f t="shared" si="19"/>
        <v>0</v>
      </c>
      <c r="AH66" s="28">
        <f t="shared" si="9"/>
        <v>0</v>
      </c>
      <c r="AI66" s="28">
        <f t="shared" si="10"/>
        <v>0</v>
      </c>
      <c r="AJ66" s="28">
        <f t="shared" si="20"/>
        <v>0</v>
      </c>
      <c r="AK66" s="28">
        <f t="shared" si="11"/>
        <v>0</v>
      </c>
      <c r="AL66" s="28">
        <f t="shared" si="12"/>
        <v>1</v>
      </c>
      <c r="AM66" s="28">
        <f t="shared" si="13"/>
        <v>0</v>
      </c>
      <c r="AN66" s="29" t="str">
        <f t="shared" si="21"/>
        <v>-</v>
      </c>
      <c r="AO66" s="28">
        <f t="shared" si="14"/>
        <v>0</v>
      </c>
      <c r="AP66" s="28">
        <f t="shared" si="15"/>
        <v>0</v>
      </c>
      <c r="AQ66" s="28">
        <f t="shared" si="16"/>
        <v>0</v>
      </c>
    </row>
    <row r="67" spans="1:43" ht="12.75">
      <c r="A67" s="26">
        <v>3303780</v>
      </c>
      <c r="B67" s="26">
        <v>255</v>
      </c>
      <c r="C67" s="26" t="s">
        <v>207</v>
      </c>
      <c r="D67" s="26" t="s">
        <v>208</v>
      </c>
      <c r="E67" s="26" t="s">
        <v>209</v>
      </c>
      <c r="F67" s="26">
        <v>3446</v>
      </c>
      <c r="G67" s="27">
        <v>2310</v>
      </c>
      <c r="H67" s="30">
        <v>6033526955</v>
      </c>
      <c r="I67" s="55">
        <v>7</v>
      </c>
      <c r="J67" s="29" t="s">
        <v>50</v>
      </c>
      <c r="K67" s="26"/>
      <c r="L67" s="31" t="s">
        <v>49</v>
      </c>
      <c r="M67" s="56">
        <v>773.5</v>
      </c>
      <c r="N67" s="31" t="s">
        <v>48</v>
      </c>
      <c r="O67" s="59" t="s">
        <v>48</v>
      </c>
      <c r="P67" s="76">
        <v>6.594724220623502</v>
      </c>
      <c r="Q67" s="22" t="str">
        <f t="shared" si="5"/>
        <v>NO</v>
      </c>
      <c r="R67" s="32">
        <v>21.06</v>
      </c>
      <c r="S67" s="98" t="str">
        <f t="shared" si="5"/>
        <v>YES</v>
      </c>
      <c r="T67" s="29" t="s">
        <v>48</v>
      </c>
      <c r="U67" s="29" t="s">
        <v>50</v>
      </c>
      <c r="V67" s="29"/>
      <c r="W67" s="53" t="s">
        <v>50</v>
      </c>
      <c r="X67" s="83">
        <v>60507.17</v>
      </c>
      <c r="Y67" s="84">
        <v>7109.39</v>
      </c>
      <c r="Z67" s="84">
        <v>6910.15</v>
      </c>
      <c r="AA67" s="85">
        <v>6345.96</v>
      </c>
      <c r="AB67" s="58">
        <f t="shared" si="6"/>
        <v>1</v>
      </c>
      <c r="AC67" s="28">
        <f t="shared" si="7"/>
        <v>0</v>
      </c>
      <c r="AD67" s="28">
        <f t="shared" si="17"/>
        <v>0</v>
      </c>
      <c r="AE67" s="28">
        <f t="shared" si="18"/>
        <v>0</v>
      </c>
      <c r="AF67" s="29" t="str">
        <f t="shared" si="8"/>
        <v>-</v>
      </c>
      <c r="AG67" s="28">
        <f t="shared" si="19"/>
        <v>0</v>
      </c>
      <c r="AH67" s="28">
        <f t="shared" si="9"/>
        <v>0</v>
      </c>
      <c r="AI67" s="28">
        <f t="shared" si="10"/>
        <v>0</v>
      </c>
      <c r="AJ67" s="28">
        <f t="shared" si="20"/>
        <v>0</v>
      </c>
      <c r="AK67" s="28">
        <f t="shared" si="11"/>
        <v>1</v>
      </c>
      <c r="AL67" s="28">
        <f t="shared" si="12"/>
        <v>1</v>
      </c>
      <c r="AM67" s="28" t="str">
        <f t="shared" si="13"/>
        <v>Initial</v>
      </c>
      <c r="AN67" s="29" t="str">
        <f t="shared" si="21"/>
        <v>RLIS</v>
      </c>
      <c r="AO67" s="28">
        <f t="shared" si="14"/>
        <v>0</v>
      </c>
      <c r="AP67" s="28">
        <f t="shared" si="15"/>
        <v>0</v>
      </c>
      <c r="AQ67" s="28">
        <f t="shared" si="16"/>
        <v>0</v>
      </c>
    </row>
    <row r="68" spans="1:43" ht="12.75">
      <c r="A68" s="26">
        <v>3303810</v>
      </c>
      <c r="B68" s="26">
        <v>257</v>
      </c>
      <c r="C68" s="26" t="s">
        <v>210</v>
      </c>
      <c r="D68" s="26" t="s">
        <v>99</v>
      </c>
      <c r="E68" s="26" t="s">
        <v>100</v>
      </c>
      <c r="F68" s="26">
        <v>3264</v>
      </c>
      <c r="G68" s="27">
        <v>1296</v>
      </c>
      <c r="H68" s="30">
        <v>6035361254</v>
      </c>
      <c r="I68" s="55">
        <v>6</v>
      </c>
      <c r="J68" s="29" t="s">
        <v>48</v>
      </c>
      <c r="K68" s="26"/>
      <c r="L68" s="31" t="s">
        <v>48</v>
      </c>
      <c r="M68" s="56">
        <v>221.4</v>
      </c>
      <c r="N68" s="31" t="s">
        <v>49</v>
      </c>
      <c r="O68" s="59" t="s">
        <v>48</v>
      </c>
      <c r="P68" s="76">
        <v>7.755102040816326</v>
      </c>
      <c r="Q68" s="22" t="str">
        <f t="shared" si="5"/>
        <v>NO</v>
      </c>
      <c r="R68" s="32">
        <v>12.5</v>
      </c>
      <c r="S68" s="98" t="str">
        <f t="shared" si="5"/>
        <v>NO</v>
      </c>
      <c r="T68" s="29" t="s">
        <v>48</v>
      </c>
      <c r="U68" s="29" t="s">
        <v>50</v>
      </c>
      <c r="V68" s="29"/>
      <c r="W68" s="53" t="s">
        <v>48</v>
      </c>
      <c r="X68" s="83">
        <v>11079</v>
      </c>
      <c r="Y68" s="84">
        <v>1849.57</v>
      </c>
      <c r="Z68" s="84">
        <v>735.14</v>
      </c>
      <c r="AA68" s="85">
        <v>2767.4</v>
      </c>
      <c r="AB68" s="58">
        <f t="shared" si="6"/>
        <v>0</v>
      </c>
      <c r="AC68" s="28">
        <f t="shared" si="7"/>
        <v>1</v>
      </c>
      <c r="AD68" s="28">
        <f t="shared" si="17"/>
        <v>0</v>
      </c>
      <c r="AE68" s="28">
        <f t="shared" si="18"/>
        <v>0</v>
      </c>
      <c r="AF68" s="29" t="str">
        <f t="shared" si="8"/>
        <v>-</v>
      </c>
      <c r="AG68" s="28">
        <f t="shared" si="19"/>
        <v>0</v>
      </c>
      <c r="AH68" s="28">
        <f t="shared" si="9"/>
        <v>0</v>
      </c>
      <c r="AI68" s="28">
        <f t="shared" si="10"/>
        <v>0</v>
      </c>
      <c r="AJ68" s="28">
        <f t="shared" si="20"/>
        <v>0</v>
      </c>
      <c r="AK68" s="28">
        <f t="shared" si="11"/>
        <v>1</v>
      </c>
      <c r="AL68" s="28">
        <f t="shared" si="12"/>
        <v>0</v>
      </c>
      <c r="AM68" s="28">
        <f t="shared" si="13"/>
        <v>0</v>
      </c>
      <c r="AN68" s="29" t="str">
        <f t="shared" si="21"/>
        <v>-</v>
      </c>
      <c r="AO68" s="28">
        <f t="shared" si="14"/>
        <v>0</v>
      </c>
      <c r="AP68" s="28">
        <f t="shared" si="15"/>
        <v>0</v>
      </c>
      <c r="AQ68" s="28">
        <f t="shared" si="16"/>
        <v>0</v>
      </c>
    </row>
    <row r="69" spans="1:43" ht="12.75">
      <c r="A69" s="26">
        <v>3303840</v>
      </c>
      <c r="B69" s="26">
        <v>259</v>
      </c>
      <c r="C69" s="26" t="s">
        <v>211</v>
      </c>
      <c r="D69" s="26" t="s">
        <v>96</v>
      </c>
      <c r="E69" s="26" t="s">
        <v>97</v>
      </c>
      <c r="F69" s="26">
        <v>3049</v>
      </c>
      <c r="G69" s="27">
        <v>1588</v>
      </c>
      <c r="H69" s="30">
        <v>6034657118</v>
      </c>
      <c r="I69" s="55">
        <v>8</v>
      </c>
      <c r="J69" s="29" t="s">
        <v>50</v>
      </c>
      <c r="K69" s="26"/>
      <c r="L69" s="31" t="s">
        <v>49</v>
      </c>
      <c r="M69" s="56">
        <v>826.8</v>
      </c>
      <c r="N69" s="31" t="s">
        <v>48</v>
      </c>
      <c r="O69" s="59" t="s">
        <v>48</v>
      </c>
      <c r="P69" s="76">
        <v>0.7186858316221766</v>
      </c>
      <c r="Q69" s="22" t="str">
        <f t="shared" si="5"/>
        <v>NO</v>
      </c>
      <c r="R69" s="32">
        <v>2.44</v>
      </c>
      <c r="S69" s="98" t="str">
        <f t="shared" si="5"/>
        <v>NO</v>
      </c>
      <c r="T69" s="29" t="s">
        <v>48</v>
      </c>
      <c r="U69" s="29" t="s">
        <v>50</v>
      </c>
      <c r="V69" s="29"/>
      <c r="W69" s="53" t="s">
        <v>48</v>
      </c>
      <c r="X69" s="83">
        <v>17156.79</v>
      </c>
      <c r="Y69" s="84">
        <v>0</v>
      </c>
      <c r="Z69" s="84">
        <v>2737.75</v>
      </c>
      <c r="AA69" s="85">
        <v>5697.98</v>
      </c>
      <c r="AB69" s="58">
        <f t="shared" si="6"/>
        <v>1</v>
      </c>
      <c r="AC69" s="28">
        <f t="shared" si="7"/>
        <v>0</v>
      </c>
      <c r="AD69" s="28">
        <f aca="true" t="shared" si="22" ref="AD69:AD100">IF(AND(OR(J69="YES",L69="YES"),(AB69=0)),"Trouble",0)</f>
        <v>0</v>
      </c>
      <c r="AE69" s="28">
        <f aca="true" t="shared" si="23" ref="AE69:AE100">IF(AND(OR(AND(ISNUMBER(M69),AND(M69&gt;0,M69&lt;600)),AND(M69&gt;0,N69="YES")),(AC69=0)),"Trouble",0)</f>
        <v>0</v>
      </c>
      <c r="AF69" s="29" t="str">
        <f t="shared" si="8"/>
        <v>-</v>
      </c>
      <c r="AG69" s="28">
        <f aca="true" t="shared" si="24" ref="AG69:AG100">IF(AND(AF69="-",O69="YES"),"Trouble",0)</f>
        <v>0</v>
      </c>
      <c r="AH69" s="28">
        <f t="shared" si="9"/>
        <v>0</v>
      </c>
      <c r="AI69" s="28">
        <f t="shared" si="10"/>
        <v>0</v>
      </c>
      <c r="AJ69" s="28">
        <f aca="true" t="shared" si="25" ref="AJ69:AJ100">IF(AND(AF69="SRSA",O69&lt;&gt;"YES"),"Trouble",0)</f>
        <v>0</v>
      </c>
      <c r="AK69" s="28">
        <f t="shared" si="11"/>
        <v>1</v>
      </c>
      <c r="AL69" s="28">
        <f t="shared" si="12"/>
        <v>0</v>
      </c>
      <c r="AM69" s="28">
        <f t="shared" si="13"/>
        <v>0</v>
      </c>
      <c r="AN69" s="29" t="str">
        <f aca="true" t="shared" si="26" ref="AN69:AN100">IF(AND(AND(AM69="Initial",AO69=0),AND(ISNUMBER(M69),M69&gt;0)),"RLIS","-")</f>
        <v>-</v>
      </c>
      <c r="AO69" s="28">
        <f t="shared" si="14"/>
        <v>0</v>
      </c>
      <c r="AP69" s="28">
        <f t="shared" si="15"/>
        <v>0</v>
      </c>
      <c r="AQ69" s="28">
        <f t="shared" si="16"/>
        <v>0</v>
      </c>
    </row>
    <row r="70" spans="1:43" ht="12.75">
      <c r="A70" s="26">
        <v>3303850</v>
      </c>
      <c r="B70" s="26">
        <v>260</v>
      </c>
      <c r="C70" s="26" t="s">
        <v>212</v>
      </c>
      <c r="D70" s="26" t="s">
        <v>96</v>
      </c>
      <c r="E70" s="26" t="s">
        <v>97</v>
      </c>
      <c r="F70" s="26">
        <v>3049</v>
      </c>
      <c r="G70" s="27">
        <v>1588</v>
      </c>
      <c r="H70" s="30">
        <v>6034657118</v>
      </c>
      <c r="I70" s="55">
        <v>8</v>
      </c>
      <c r="J70" s="29" t="s">
        <v>50</v>
      </c>
      <c r="K70" s="26"/>
      <c r="L70" s="31" t="s">
        <v>49</v>
      </c>
      <c r="M70" s="56">
        <v>1180.1</v>
      </c>
      <c r="N70" s="31" t="s">
        <v>48</v>
      </c>
      <c r="O70" s="59" t="s">
        <v>48</v>
      </c>
      <c r="P70" s="76">
        <v>1.5518913676042678</v>
      </c>
      <c r="Q70" s="22" t="str">
        <f aca="true" t="shared" si="27" ref="Q70:S133">IF(ISNUMBER(P70),IF(P70&gt;=20,"YES","NO"),"M")</f>
        <v>NO</v>
      </c>
      <c r="R70" s="32">
        <v>2.76</v>
      </c>
      <c r="S70" s="98" t="str">
        <f t="shared" si="27"/>
        <v>NO</v>
      </c>
      <c r="T70" s="29" t="s">
        <v>48</v>
      </c>
      <c r="U70" s="29" t="s">
        <v>50</v>
      </c>
      <c r="V70" s="29"/>
      <c r="W70" s="53" t="s">
        <v>48</v>
      </c>
      <c r="X70" s="83">
        <v>21330.28</v>
      </c>
      <c r="Y70" s="84">
        <v>1151.73</v>
      </c>
      <c r="Z70" s="84">
        <v>3780.25</v>
      </c>
      <c r="AA70" s="85">
        <v>7973.1</v>
      </c>
      <c r="AB70" s="58">
        <f aca="true" t="shared" si="28" ref="AB70:AB133">IF(OR(J70="YES",L70="YES"),1,0)</f>
        <v>1</v>
      </c>
      <c r="AC70" s="28">
        <f aca="true" t="shared" si="29" ref="AC70:AC133">IF(OR(AND(ISNUMBER(M70),AND(M70&gt;0,M70&lt;600)),AND(M70&gt;0,N70="YES")),1,0)</f>
        <v>0</v>
      </c>
      <c r="AD70" s="28">
        <f t="shared" si="22"/>
        <v>0</v>
      </c>
      <c r="AE70" s="28">
        <f t="shared" si="23"/>
        <v>0</v>
      </c>
      <c r="AF70" s="29" t="str">
        <f aca="true" t="shared" si="30" ref="AF70:AF133">IF(AND(AB70=1,AC70=1),"SRSA","-")</f>
        <v>-</v>
      </c>
      <c r="AG70" s="28">
        <f t="shared" si="24"/>
        <v>0</v>
      </c>
      <c r="AH70" s="28">
        <f aca="true" t="shared" si="31" ref="AH70:AH133">IF(AND(AND(J70="NO",L70&lt;&gt;"YES"),(O70="YES")),"Trouble",0)</f>
        <v>0</v>
      </c>
      <c r="AI70" s="28">
        <f aca="true" t="shared" si="32" ref="AI70:AI133">IF(OR(AND(OR(AND(ISNUMBER(M70),AND(M70&gt;0,M70&lt;600)),AND(AND(M70&gt;0,N70="YES"),ISNUMBER(M70))),(O70="YES")),O70&lt;&gt;"YES"),0,"Trouble")</f>
        <v>0</v>
      </c>
      <c r="AJ70" s="28">
        <f t="shared" si="25"/>
        <v>0</v>
      </c>
      <c r="AK70" s="28">
        <f aca="true" t="shared" si="33" ref="AK70:AK133">IF(U70="YES",1,0)</f>
        <v>1</v>
      </c>
      <c r="AL70" s="28">
        <f aca="true" t="shared" si="34" ref="AL70:AL133">IF(AND(ISNUMBER(R70),R70&gt;=20),1,0)</f>
        <v>0</v>
      </c>
      <c r="AM70" s="28">
        <f aca="true" t="shared" si="35" ref="AM70:AM133">IF(AND(AK70=1,AL70=1),"Initial",0)</f>
        <v>0</v>
      </c>
      <c r="AN70" s="29" t="str">
        <f t="shared" si="26"/>
        <v>-</v>
      </c>
      <c r="AO70" s="28">
        <f aca="true" t="shared" si="36" ref="AO70:AO133">IF(AND(AF70="SRSA",AM70="Initial"),"SRSA",0)</f>
        <v>0</v>
      </c>
      <c r="AP70" s="28">
        <f aca="true" t="shared" si="37" ref="AP70:AP133">IF(AND(AN70="-",W70="YES"),"Trouble",0)</f>
        <v>0</v>
      </c>
      <c r="AQ70" s="28">
        <f aca="true" t="shared" si="38" ref="AQ70:AQ133">IF(AND(W70&lt;&gt;"YES",AN70="RLIS"),"Trouble",0)</f>
        <v>0</v>
      </c>
    </row>
    <row r="71" spans="1:43" ht="12.75">
      <c r="A71" s="26">
        <v>3303870</v>
      </c>
      <c r="B71" s="26">
        <v>261</v>
      </c>
      <c r="C71" s="26" t="s">
        <v>213</v>
      </c>
      <c r="D71" s="26" t="s">
        <v>64</v>
      </c>
      <c r="E71" s="26" t="s">
        <v>65</v>
      </c>
      <c r="F71" s="26">
        <v>3106</v>
      </c>
      <c r="G71" s="27">
        <v>2125</v>
      </c>
      <c r="H71" s="30">
        <v>6036223731</v>
      </c>
      <c r="I71" s="55" t="s">
        <v>81</v>
      </c>
      <c r="J71" s="29" t="s">
        <v>48</v>
      </c>
      <c r="K71" s="26"/>
      <c r="L71" s="31" t="s">
        <v>48</v>
      </c>
      <c r="M71" s="56">
        <v>1397.7</v>
      </c>
      <c r="N71" s="31" t="s">
        <v>48</v>
      </c>
      <c r="O71" s="59" t="s">
        <v>48</v>
      </c>
      <c r="P71" s="76">
        <v>4.827915869980879</v>
      </c>
      <c r="Q71" s="22" t="str">
        <f t="shared" si="27"/>
        <v>NO</v>
      </c>
      <c r="R71" s="32">
        <v>7.83</v>
      </c>
      <c r="S71" s="98" t="str">
        <f t="shared" si="27"/>
        <v>NO</v>
      </c>
      <c r="T71" s="29" t="s">
        <v>48</v>
      </c>
      <c r="U71" s="29" t="s">
        <v>48</v>
      </c>
      <c r="V71" s="29"/>
      <c r="W71" s="53" t="s">
        <v>48</v>
      </c>
      <c r="X71" s="83">
        <v>59964.6</v>
      </c>
      <c r="Y71" s="84">
        <v>11419.08</v>
      </c>
      <c r="Z71" s="84">
        <v>4474.2</v>
      </c>
      <c r="AA71" s="85">
        <v>11317.99</v>
      </c>
      <c r="AB71" s="58">
        <f t="shared" si="28"/>
        <v>0</v>
      </c>
      <c r="AC71" s="28">
        <f t="shared" si="29"/>
        <v>0</v>
      </c>
      <c r="AD71" s="28">
        <f t="shared" si="22"/>
        <v>0</v>
      </c>
      <c r="AE71" s="28">
        <f t="shared" si="23"/>
        <v>0</v>
      </c>
      <c r="AF71" s="29" t="str">
        <f t="shared" si="30"/>
        <v>-</v>
      </c>
      <c r="AG71" s="28">
        <f t="shared" si="24"/>
        <v>0</v>
      </c>
      <c r="AH71" s="28">
        <f t="shared" si="31"/>
        <v>0</v>
      </c>
      <c r="AI71" s="28">
        <f t="shared" si="32"/>
        <v>0</v>
      </c>
      <c r="AJ71" s="28">
        <f t="shared" si="25"/>
        <v>0</v>
      </c>
      <c r="AK71" s="28">
        <f t="shared" si="33"/>
        <v>0</v>
      </c>
      <c r="AL71" s="28">
        <f t="shared" si="34"/>
        <v>0</v>
      </c>
      <c r="AM71" s="28">
        <f t="shared" si="35"/>
        <v>0</v>
      </c>
      <c r="AN71" s="29" t="str">
        <f t="shared" si="26"/>
        <v>-</v>
      </c>
      <c r="AO71" s="28">
        <f t="shared" si="36"/>
        <v>0</v>
      </c>
      <c r="AP71" s="28">
        <f t="shared" si="37"/>
        <v>0</v>
      </c>
      <c r="AQ71" s="28">
        <f t="shared" si="38"/>
        <v>0</v>
      </c>
    </row>
    <row r="72" spans="1:43" ht="12.75">
      <c r="A72" s="26">
        <v>3303900</v>
      </c>
      <c r="B72" s="26">
        <v>263</v>
      </c>
      <c r="C72" s="26" t="s">
        <v>214</v>
      </c>
      <c r="D72" s="26" t="s">
        <v>215</v>
      </c>
      <c r="E72" s="26" t="s">
        <v>216</v>
      </c>
      <c r="F72" s="26">
        <v>3229</v>
      </c>
      <c r="G72" s="27">
        <v>3339</v>
      </c>
      <c r="H72" s="30">
        <v>6037465186</v>
      </c>
      <c r="I72" s="55">
        <v>7</v>
      </c>
      <c r="J72" s="29" t="s">
        <v>50</v>
      </c>
      <c r="K72" s="26"/>
      <c r="L72" s="31" t="s">
        <v>49</v>
      </c>
      <c r="M72" s="56">
        <v>1041</v>
      </c>
      <c r="N72" s="31" t="s">
        <v>48</v>
      </c>
      <c r="O72" s="59" t="s">
        <v>48</v>
      </c>
      <c r="P72" s="76">
        <v>1.8181818181818181</v>
      </c>
      <c r="Q72" s="22" t="str">
        <f t="shared" si="27"/>
        <v>NO</v>
      </c>
      <c r="R72" s="32">
        <v>5.74</v>
      </c>
      <c r="S72" s="98" t="str">
        <f t="shared" si="27"/>
        <v>NO</v>
      </c>
      <c r="T72" s="29" t="s">
        <v>48</v>
      </c>
      <c r="U72" s="29" t="s">
        <v>50</v>
      </c>
      <c r="V72" s="29"/>
      <c r="W72" s="53" t="s">
        <v>48</v>
      </c>
      <c r="X72" s="83">
        <v>36135</v>
      </c>
      <c r="Y72" s="84">
        <v>1702.75</v>
      </c>
      <c r="Z72" s="84">
        <v>4719.49</v>
      </c>
      <c r="AA72" s="85">
        <v>7220.12</v>
      </c>
      <c r="AB72" s="58">
        <f t="shared" si="28"/>
        <v>1</v>
      </c>
      <c r="AC72" s="28">
        <f t="shared" si="29"/>
        <v>0</v>
      </c>
      <c r="AD72" s="28">
        <f t="shared" si="22"/>
        <v>0</v>
      </c>
      <c r="AE72" s="28">
        <f t="shared" si="23"/>
        <v>0</v>
      </c>
      <c r="AF72" s="29" t="str">
        <f t="shared" si="30"/>
        <v>-</v>
      </c>
      <c r="AG72" s="28">
        <f t="shared" si="24"/>
        <v>0</v>
      </c>
      <c r="AH72" s="28">
        <f t="shared" si="31"/>
        <v>0</v>
      </c>
      <c r="AI72" s="28">
        <f t="shared" si="32"/>
        <v>0</v>
      </c>
      <c r="AJ72" s="28">
        <f t="shared" si="25"/>
        <v>0</v>
      </c>
      <c r="AK72" s="28">
        <f t="shared" si="33"/>
        <v>1</v>
      </c>
      <c r="AL72" s="28">
        <f t="shared" si="34"/>
        <v>0</v>
      </c>
      <c r="AM72" s="28">
        <f t="shared" si="35"/>
        <v>0</v>
      </c>
      <c r="AN72" s="29" t="str">
        <f t="shared" si="26"/>
        <v>-</v>
      </c>
      <c r="AO72" s="28">
        <f t="shared" si="36"/>
        <v>0</v>
      </c>
      <c r="AP72" s="28">
        <f t="shared" si="37"/>
        <v>0</v>
      </c>
      <c r="AQ72" s="28">
        <f t="shared" si="38"/>
        <v>0</v>
      </c>
    </row>
    <row r="73" spans="1:43" ht="12.75">
      <c r="A73" s="26">
        <v>3303930</v>
      </c>
      <c r="B73" s="26">
        <v>267</v>
      </c>
      <c r="C73" s="26" t="s">
        <v>217</v>
      </c>
      <c r="D73" s="26" t="s">
        <v>218</v>
      </c>
      <c r="E73" s="26" t="s">
        <v>219</v>
      </c>
      <c r="F73" s="26">
        <v>3051</v>
      </c>
      <c r="G73" s="27">
        <v>4260</v>
      </c>
      <c r="H73" s="30">
        <v>6038837765</v>
      </c>
      <c r="I73" s="55">
        <v>3</v>
      </c>
      <c r="J73" s="29" t="s">
        <v>48</v>
      </c>
      <c r="K73" s="26"/>
      <c r="L73" s="31" t="s">
        <v>48</v>
      </c>
      <c r="M73" s="56">
        <v>4116</v>
      </c>
      <c r="N73" s="31" t="s">
        <v>48</v>
      </c>
      <c r="O73" s="59" t="s">
        <v>48</v>
      </c>
      <c r="P73" s="76">
        <v>1.0014604631754642</v>
      </c>
      <c r="Q73" s="22" t="str">
        <f t="shared" si="27"/>
        <v>NO</v>
      </c>
      <c r="R73" s="32">
        <v>1</v>
      </c>
      <c r="S73" s="98" t="str">
        <f t="shared" si="27"/>
        <v>NO</v>
      </c>
      <c r="T73" s="29" t="s">
        <v>48</v>
      </c>
      <c r="U73" s="29" t="s">
        <v>48</v>
      </c>
      <c r="V73" s="29"/>
      <c r="W73" s="53" t="s">
        <v>48</v>
      </c>
      <c r="X73" s="83">
        <v>124529.47</v>
      </c>
      <c r="Y73" s="84">
        <v>0</v>
      </c>
      <c r="Z73" s="84">
        <v>16582.03</v>
      </c>
      <c r="AA73" s="85">
        <v>27450.78</v>
      </c>
      <c r="AB73" s="58">
        <f t="shared" si="28"/>
        <v>0</v>
      </c>
      <c r="AC73" s="28">
        <f t="shared" si="29"/>
        <v>0</v>
      </c>
      <c r="AD73" s="28">
        <f t="shared" si="22"/>
        <v>0</v>
      </c>
      <c r="AE73" s="28">
        <f t="shared" si="23"/>
        <v>0</v>
      </c>
      <c r="AF73" s="29" t="str">
        <f t="shared" si="30"/>
        <v>-</v>
      </c>
      <c r="AG73" s="28">
        <f t="shared" si="24"/>
        <v>0</v>
      </c>
      <c r="AH73" s="28">
        <f t="shared" si="31"/>
        <v>0</v>
      </c>
      <c r="AI73" s="28">
        <f t="shared" si="32"/>
        <v>0</v>
      </c>
      <c r="AJ73" s="28">
        <f t="shared" si="25"/>
        <v>0</v>
      </c>
      <c r="AK73" s="28">
        <f t="shared" si="33"/>
        <v>0</v>
      </c>
      <c r="AL73" s="28">
        <f t="shared" si="34"/>
        <v>0</v>
      </c>
      <c r="AM73" s="28">
        <f t="shared" si="35"/>
        <v>0</v>
      </c>
      <c r="AN73" s="29" t="str">
        <f t="shared" si="26"/>
        <v>-</v>
      </c>
      <c r="AO73" s="28">
        <f t="shared" si="36"/>
        <v>0</v>
      </c>
      <c r="AP73" s="28">
        <f t="shared" si="37"/>
        <v>0</v>
      </c>
      <c r="AQ73" s="28">
        <f t="shared" si="38"/>
        <v>0</v>
      </c>
    </row>
    <row r="74" spans="1:43" ht="12.75">
      <c r="A74" s="26">
        <v>3303960</v>
      </c>
      <c r="B74" s="26">
        <v>269</v>
      </c>
      <c r="C74" s="26" t="s">
        <v>220</v>
      </c>
      <c r="D74" s="26" t="s">
        <v>61</v>
      </c>
      <c r="E74" s="26" t="s">
        <v>62</v>
      </c>
      <c r="F74" s="26">
        <v>3253</v>
      </c>
      <c r="G74" s="27">
        <v>5857</v>
      </c>
      <c r="H74" s="30">
        <v>6032797947</v>
      </c>
      <c r="I74" s="55">
        <v>7</v>
      </c>
      <c r="J74" s="29" t="s">
        <v>50</v>
      </c>
      <c r="K74" s="26"/>
      <c r="L74" s="31" t="s">
        <v>49</v>
      </c>
      <c r="M74" s="56">
        <v>1318.4</v>
      </c>
      <c r="N74" s="31" t="s">
        <v>48</v>
      </c>
      <c r="O74" s="59" t="s">
        <v>48</v>
      </c>
      <c r="P74" s="76">
        <v>6.4673157162726005</v>
      </c>
      <c r="Q74" s="22" t="str">
        <f t="shared" si="27"/>
        <v>NO</v>
      </c>
      <c r="R74" s="32">
        <v>18.18</v>
      </c>
      <c r="S74" s="98" t="str">
        <f t="shared" si="27"/>
        <v>NO</v>
      </c>
      <c r="T74" s="29" t="s">
        <v>48</v>
      </c>
      <c r="U74" s="29" t="s">
        <v>50</v>
      </c>
      <c r="V74" s="29"/>
      <c r="W74" s="53" t="s">
        <v>48</v>
      </c>
      <c r="X74" s="83">
        <v>88355.6</v>
      </c>
      <c r="Y74" s="84">
        <v>11026.14</v>
      </c>
      <c r="Z74" s="84">
        <v>11277.64</v>
      </c>
      <c r="AA74" s="85">
        <v>11311.37</v>
      </c>
      <c r="AB74" s="58">
        <f t="shared" si="28"/>
        <v>1</v>
      </c>
      <c r="AC74" s="28">
        <f t="shared" si="29"/>
        <v>0</v>
      </c>
      <c r="AD74" s="28">
        <f t="shared" si="22"/>
        <v>0</v>
      </c>
      <c r="AE74" s="28">
        <f t="shared" si="23"/>
        <v>0</v>
      </c>
      <c r="AF74" s="29" t="str">
        <f t="shared" si="30"/>
        <v>-</v>
      </c>
      <c r="AG74" s="28">
        <f t="shared" si="24"/>
        <v>0</v>
      </c>
      <c r="AH74" s="28">
        <f t="shared" si="31"/>
        <v>0</v>
      </c>
      <c r="AI74" s="28">
        <f t="shared" si="32"/>
        <v>0</v>
      </c>
      <c r="AJ74" s="28">
        <f t="shared" si="25"/>
        <v>0</v>
      </c>
      <c r="AK74" s="28">
        <f t="shared" si="33"/>
        <v>1</v>
      </c>
      <c r="AL74" s="28">
        <f t="shared" si="34"/>
        <v>0</v>
      </c>
      <c r="AM74" s="28">
        <f t="shared" si="35"/>
        <v>0</v>
      </c>
      <c r="AN74" s="29" t="str">
        <f t="shared" si="26"/>
        <v>-</v>
      </c>
      <c r="AO74" s="28">
        <f t="shared" si="36"/>
        <v>0</v>
      </c>
      <c r="AP74" s="28">
        <f t="shared" si="37"/>
        <v>0</v>
      </c>
      <c r="AQ74" s="28">
        <f t="shared" si="38"/>
        <v>0</v>
      </c>
    </row>
    <row r="75" spans="1:43" ht="12.75">
      <c r="A75" s="26">
        <v>3303990</v>
      </c>
      <c r="B75" s="26">
        <v>271</v>
      </c>
      <c r="C75" s="26" t="s">
        <v>221</v>
      </c>
      <c r="D75" s="26" t="s">
        <v>73</v>
      </c>
      <c r="E75" s="26" t="s">
        <v>74</v>
      </c>
      <c r="F75" s="26">
        <v>3860</v>
      </c>
      <c r="G75" s="27">
        <v>5556</v>
      </c>
      <c r="H75" s="30">
        <v>6033565534</v>
      </c>
      <c r="I75" s="55">
        <v>7</v>
      </c>
      <c r="J75" s="29" t="s">
        <v>50</v>
      </c>
      <c r="K75" s="26"/>
      <c r="L75" s="31" t="s">
        <v>49</v>
      </c>
      <c r="M75" s="56">
        <v>52.5</v>
      </c>
      <c r="N75" s="31" t="s">
        <v>49</v>
      </c>
      <c r="O75" s="59" t="s">
        <v>50</v>
      </c>
      <c r="P75" s="76">
        <v>5.5045871559633035</v>
      </c>
      <c r="Q75" s="22" t="str">
        <f t="shared" si="27"/>
        <v>NO</v>
      </c>
      <c r="R75" s="32">
        <v>2.49</v>
      </c>
      <c r="S75" s="98" t="str">
        <f t="shared" si="27"/>
        <v>NO</v>
      </c>
      <c r="T75" s="29" t="s">
        <v>48</v>
      </c>
      <c r="U75" s="29" t="s">
        <v>50</v>
      </c>
      <c r="V75" s="29"/>
      <c r="W75" s="53" t="s">
        <v>48</v>
      </c>
      <c r="X75" s="83">
        <v>7168.29</v>
      </c>
      <c r="Y75" s="84">
        <v>84.52</v>
      </c>
      <c r="Z75" s="84">
        <v>878.28</v>
      </c>
      <c r="AA75" s="85">
        <v>1359.05</v>
      </c>
      <c r="AB75" s="58">
        <f t="shared" si="28"/>
        <v>1</v>
      </c>
      <c r="AC75" s="28">
        <f t="shared" si="29"/>
        <v>1</v>
      </c>
      <c r="AD75" s="28">
        <f t="shared" si="22"/>
        <v>0</v>
      </c>
      <c r="AE75" s="28">
        <f t="shared" si="23"/>
        <v>0</v>
      </c>
      <c r="AF75" s="29" t="str">
        <f t="shared" si="30"/>
        <v>SRSA</v>
      </c>
      <c r="AG75" s="28">
        <f t="shared" si="24"/>
        <v>0</v>
      </c>
      <c r="AH75" s="28">
        <f t="shared" si="31"/>
        <v>0</v>
      </c>
      <c r="AI75" s="28">
        <f t="shared" si="32"/>
        <v>0</v>
      </c>
      <c r="AJ75" s="28">
        <f t="shared" si="25"/>
        <v>0</v>
      </c>
      <c r="AK75" s="28">
        <f t="shared" si="33"/>
        <v>1</v>
      </c>
      <c r="AL75" s="28">
        <f t="shared" si="34"/>
        <v>0</v>
      </c>
      <c r="AM75" s="28">
        <f t="shared" si="35"/>
        <v>0</v>
      </c>
      <c r="AN75" s="29" t="str">
        <f t="shared" si="26"/>
        <v>-</v>
      </c>
      <c r="AO75" s="28">
        <f t="shared" si="36"/>
        <v>0</v>
      </c>
      <c r="AP75" s="28">
        <f t="shared" si="37"/>
        <v>0</v>
      </c>
      <c r="AQ75" s="28">
        <f t="shared" si="38"/>
        <v>0</v>
      </c>
    </row>
    <row r="76" spans="1:43" ht="12.75">
      <c r="A76" s="26">
        <v>3304030</v>
      </c>
      <c r="B76" s="26">
        <v>274</v>
      </c>
      <c r="C76" s="26" t="s">
        <v>222</v>
      </c>
      <c r="D76" s="26" t="s">
        <v>223</v>
      </c>
      <c r="E76" s="26" t="s">
        <v>224</v>
      </c>
      <c r="F76" s="26">
        <v>3452</v>
      </c>
      <c r="G76" s="27">
        <v>6142</v>
      </c>
      <c r="H76" s="30">
        <v>6035328100</v>
      </c>
      <c r="I76" s="55" t="s">
        <v>85</v>
      </c>
      <c r="J76" s="29" t="s">
        <v>48</v>
      </c>
      <c r="K76" s="26"/>
      <c r="L76" s="31" t="s">
        <v>48</v>
      </c>
      <c r="M76" s="56">
        <v>1653.9</v>
      </c>
      <c r="N76" s="31" t="s">
        <v>48</v>
      </c>
      <c r="O76" s="59" t="s">
        <v>48</v>
      </c>
      <c r="P76" s="76">
        <v>7.177497575169737</v>
      </c>
      <c r="Q76" s="22" t="str">
        <f t="shared" si="27"/>
        <v>NO</v>
      </c>
      <c r="R76" s="32">
        <v>14.63</v>
      </c>
      <c r="S76" s="98" t="str">
        <f t="shared" si="27"/>
        <v>NO</v>
      </c>
      <c r="T76" s="29" t="s">
        <v>48</v>
      </c>
      <c r="U76" s="29" t="s">
        <v>50</v>
      </c>
      <c r="V76" s="29"/>
      <c r="W76" s="53" t="s">
        <v>48</v>
      </c>
      <c r="X76" s="83">
        <v>116607.2</v>
      </c>
      <c r="Y76" s="84">
        <v>18101.18</v>
      </c>
      <c r="Z76" s="84">
        <v>12150.18</v>
      </c>
      <c r="AA76" s="85">
        <v>15288.84</v>
      </c>
      <c r="AB76" s="58">
        <f t="shared" si="28"/>
        <v>0</v>
      </c>
      <c r="AC76" s="28">
        <f t="shared" si="29"/>
        <v>0</v>
      </c>
      <c r="AD76" s="28">
        <f t="shared" si="22"/>
        <v>0</v>
      </c>
      <c r="AE76" s="28">
        <f t="shared" si="23"/>
        <v>0</v>
      </c>
      <c r="AF76" s="29" t="str">
        <f t="shared" si="30"/>
        <v>-</v>
      </c>
      <c r="AG76" s="28">
        <f t="shared" si="24"/>
        <v>0</v>
      </c>
      <c r="AH76" s="28">
        <f t="shared" si="31"/>
        <v>0</v>
      </c>
      <c r="AI76" s="28">
        <f t="shared" si="32"/>
        <v>0</v>
      </c>
      <c r="AJ76" s="28">
        <f t="shared" si="25"/>
        <v>0</v>
      </c>
      <c r="AK76" s="28">
        <f t="shared" si="33"/>
        <v>1</v>
      </c>
      <c r="AL76" s="28">
        <f t="shared" si="34"/>
        <v>0</v>
      </c>
      <c r="AM76" s="28">
        <f t="shared" si="35"/>
        <v>0</v>
      </c>
      <c r="AN76" s="29" t="str">
        <f t="shared" si="26"/>
        <v>-</v>
      </c>
      <c r="AO76" s="28">
        <f t="shared" si="36"/>
        <v>0</v>
      </c>
      <c r="AP76" s="28">
        <f t="shared" si="37"/>
        <v>0</v>
      </c>
      <c r="AQ76" s="28">
        <f t="shared" si="38"/>
        <v>0</v>
      </c>
    </row>
    <row r="77" spans="1:43" ht="12.75">
      <c r="A77" s="26">
        <v>3300003</v>
      </c>
      <c r="B77" s="26">
        <v>275</v>
      </c>
      <c r="C77" s="26" t="s">
        <v>225</v>
      </c>
      <c r="D77" s="26" t="s">
        <v>201</v>
      </c>
      <c r="E77" s="26" t="s">
        <v>202</v>
      </c>
      <c r="F77" s="26">
        <v>3242</v>
      </c>
      <c r="G77" s="27">
        <v>2417</v>
      </c>
      <c r="H77" s="30">
        <v>6034283269</v>
      </c>
      <c r="I77" s="55">
        <v>8</v>
      </c>
      <c r="J77" s="29" t="s">
        <v>50</v>
      </c>
      <c r="K77" s="26"/>
      <c r="L77" s="31" t="s">
        <v>49</v>
      </c>
      <c r="M77" s="56">
        <v>803.1</v>
      </c>
      <c r="N77" s="31" t="s">
        <v>48</v>
      </c>
      <c r="O77" s="59" t="s">
        <v>48</v>
      </c>
      <c r="P77" s="76">
        <v>2.3054755043227666</v>
      </c>
      <c r="Q77" s="22" t="str">
        <f t="shared" si="27"/>
        <v>NO</v>
      </c>
      <c r="R77" s="32">
        <v>6.92</v>
      </c>
      <c r="S77" s="98" t="str">
        <f t="shared" si="27"/>
        <v>NO</v>
      </c>
      <c r="T77" s="29" t="s">
        <v>48</v>
      </c>
      <c r="U77" s="29" t="s">
        <v>50</v>
      </c>
      <c r="V77" s="29"/>
      <c r="W77" s="53" t="s">
        <v>48</v>
      </c>
      <c r="X77" s="83">
        <v>20648.42</v>
      </c>
      <c r="Y77" s="84">
        <v>1247.12</v>
      </c>
      <c r="Z77" s="84">
        <v>3708.64</v>
      </c>
      <c r="AA77" s="85">
        <v>6555.91</v>
      </c>
      <c r="AB77" s="58">
        <f t="shared" si="28"/>
        <v>1</v>
      </c>
      <c r="AC77" s="28">
        <f t="shared" si="29"/>
        <v>0</v>
      </c>
      <c r="AD77" s="28">
        <f t="shared" si="22"/>
        <v>0</v>
      </c>
      <c r="AE77" s="28">
        <f t="shared" si="23"/>
        <v>0</v>
      </c>
      <c r="AF77" s="29" t="str">
        <f t="shared" si="30"/>
        <v>-</v>
      </c>
      <c r="AG77" s="28">
        <f t="shared" si="24"/>
        <v>0</v>
      </c>
      <c r="AH77" s="28">
        <f t="shared" si="31"/>
        <v>0</v>
      </c>
      <c r="AI77" s="28">
        <f t="shared" si="32"/>
        <v>0</v>
      </c>
      <c r="AJ77" s="28">
        <f t="shared" si="25"/>
        <v>0</v>
      </c>
      <c r="AK77" s="28">
        <f t="shared" si="33"/>
        <v>1</v>
      </c>
      <c r="AL77" s="28">
        <f t="shared" si="34"/>
        <v>0</v>
      </c>
      <c r="AM77" s="28">
        <f t="shared" si="35"/>
        <v>0</v>
      </c>
      <c r="AN77" s="29" t="str">
        <f t="shared" si="26"/>
        <v>-</v>
      </c>
      <c r="AO77" s="28">
        <f t="shared" si="36"/>
        <v>0</v>
      </c>
      <c r="AP77" s="28">
        <f t="shared" si="37"/>
        <v>0</v>
      </c>
      <c r="AQ77" s="28">
        <f t="shared" si="38"/>
        <v>0</v>
      </c>
    </row>
    <row r="78" spans="1:43" ht="12.75">
      <c r="A78" s="26">
        <v>3304040</v>
      </c>
      <c r="B78" s="26">
        <v>276</v>
      </c>
      <c r="C78" s="26" t="s">
        <v>226</v>
      </c>
      <c r="D78" s="26" t="s">
        <v>227</v>
      </c>
      <c r="E78" s="26" t="s">
        <v>228</v>
      </c>
      <c r="F78" s="26">
        <v>3257</v>
      </c>
      <c r="G78" s="27">
        <v>4554</v>
      </c>
      <c r="H78" s="30">
        <v>6035262051</v>
      </c>
      <c r="I78" s="55">
        <v>7</v>
      </c>
      <c r="J78" s="29" t="s">
        <v>50</v>
      </c>
      <c r="K78" s="26"/>
      <c r="L78" s="31" t="s">
        <v>49</v>
      </c>
      <c r="M78" s="56">
        <v>2113.9</v>
      </c>
      <c r="N78" s="31" t="s">
        <v>48</v>
      </c>
      <c r="O78" s="59" t="s">
        <v>48</v>
      </c>
      <c r="P78" s="76">
        <v>3.7908496732026142</v>
      </c>
      <c r="Q78" s="22" t="str">
        <f t="shared" si="27"/>
        <v>NO</v>
      </c>
      <c r="R78" s="32">
        <v>9.67</v>
      </c>
      <c r="S78" s="98" t="str">
        <f t="shared" si="27"/>
        <v>NO</v>
      </c>
      <c r="T78" s="29" t="s">
        <v>48</v>
      </c>
      <c r="U78" s="29" t="s">
        <v>50</v>
      </c>
      <c r="V78" s="29"/>
      <c r="W78" s="53" t="s">
        <v>48</v>
      </c>
      <c r="X78" s="83">
        <v>113787.21</v>
      </c>
      <c r="Y78" s="84">
        <v>11264.33</v>
      </c>
      <c r="Z78" s="84">
        <v>15256.18</v>
      </c>
      <c r="AA78" s="85">
        <v>16211.31</v>
      </c>
      <c r="AB78" s="58">
        <f t="shared" si="28"/>
        <v>1</v>
      </c>
      <c r="AC78" s="28">
        <f t="shared" si="29"/>
        <v>0</v>
      </c>
      <c r="AD78" s="28">
        <f t="shared" si="22"/>
        <v>0</v>
      </c>
      <c r="AE78" s="28">
        <f t="shared" si="23"/>
        <v>0</v>
      </c>
      <c r="AF78" s="29" t="str">
        <f t="shared" si="30"/>
        <v>-</v>
      </c>
      <c r="AG78" s="28">
        <f t="shared" si="24"/>
        <v>0</v>
      </c>
      <c r="AH78" s="28">
        <f t="shared" si="31"/>
        <v>0</v>
      </c>
      <c r="AI78" s="28">
        <f t="shared" si="32"/>
        <v>0</v>
      </c>
      <c r="AJ78" s="28">
        <f t="shared" si="25"/>
        <v>0</v>
      </c>
      <c r="AK78" s="28">
        <f t="shared" si="33"/>
        <v>1</v>
      </c>
      <c r="AL78" s="28">
        <f t="shared" si="34"/>
        <v>0</v>
      </c>
      <c r="AM78" s="28">
        <f t="shared" si="35"/>
        <v>0</v>
      </c>
      <c r="AN78" s="29" t="str">
        <f t="shared" si="26"/>
        <v>-</v>
      </c>
      <c r="AO78" s="28">
        <f t="shared" si="36"/>
        <v>0</v>
      </c>
      <c r="AP78" s="28">
        <f t="shared" si="37"/>
        <v>0</v>
      </c>
      <c r="AQ78" s="28">
        <f t="shared" si="38"/>
        <v>0</v>
      </c>
    </row>
    <row r="79" spans="1:43" ht="12.75">
      <c r="A79" s="26">
        <v>3304050</v>
      </c>
      <c r="B79" s="26">
        <v>279</v>
      </c>
      <c r="C79" s="26" t="s">
        <v>229</v>
      </c>
      <c r="D79" s="26" t="s">
        <v>106</v>
      </c>
      <c r="E79" s="26" t="s">
        <v>107</v>
      </c>
      <c r="F79" s="26">
        <v>3431</v>
      </c>
      <c r="G79" s="27">
        <v>3392</v>
      </c>
      <c r="H79" s="30">
        <v>6033579002</v>
      </c>
      <c r="I79" s="55">
        <v>6</v>
      </c>
      <c r="J79" s="29" t="s">
        <v>48</v>
      </c>
      <c r="K79" s="26"/>
      <c r="L79" s="31" t="s">
        <v>48</v>
      </c>
      <c r="M79" s="56">
        <v>3824</v>
      </c>
      <c r="N79" s="31" t="s">
        <v>48</v>
      </c>
      <c r="O79" s="59" t="s">
        <v>48</v>
      </c>
      <c r="P79" s="76">
        <v>4.785526699737379</v>
      </c>
      <c r="Q79" s="22" t="str">
        <f t="shared" si="27"/>
        <v>NO</v>
      </c>
      <c r="R79" s="32">
        <v>4.79</v>
      </c>
      <c r="S79" s="98" t="str">
        <f t="shared" si="27"/>
        <v>NO</v>
      </c>
      <c r="T79" s="29" t="s">
        <v>48</v>
      </c>
      <c r="U79" s="29" t="s">
        <v>50</v>
      </c>
      <c r="V79" s="29"/>
      <c r="W79" s="53" t="s">
        <v>48</v>
      </c>
      <c r="X79" s="83">
        <v>242410.81</v>
      </c>
      <c r="Y79" s="84">
        <v>24649.86</v>
      </c>
      <c r="Z79" s="84">
        <v>32479.46</v>
      </c>
      <c r="AA79" s="85">
        <v>28264.96</v>
      </c>
      <c r="AB79" s="58">
        <f t="shared" si="28"/>
        <v>0</v>
      </c>
      <c r="AC79" s="28">
        <f t="shared" si="29"/>
        <v>0</v>
      </c>
      <c r="AD79" s="28">
        <f t="shared" si="22"/>
        <v>0</v>
      </c>
      <c r="AE79" s="28">
        <f t="shared" si="23"/>
        <v>0</v>
      </c>
      <c r="AF79" s="29" t="str">
        <f t="shared" si="30"/>
        <v>-</v>
      </c>
      <c r="AG79" s="28">
        <f t="shared" si="24"/>
        <v>0</v>
      </c>
      <c r="AH79" s="28">
        <f t="shared" si="31"/>
        <v>0</v>
      </c>
      <c r="AI79" s="28">
        <f t="shared" si="32"/>
        <v>0</v>
      </c>
      <c r="AJ79" s="28">
        <f t="shared" si="25"/>
        <v>0</v>
      </c>
      <c r="AK79" s="28">
        <f t="shared" si="33"/>
        <v>1</v>
      </c>
      <c r="AL79" s="28">
        <f t="shared" si="34"/>
        <v>0</v>
      </c>
      <c r="AM79" s="28">
        <f t="shared" si="35"/>
        <v>0</v>
      </c>
      <c r="AN79" s="29" t="str">
        <f t="shared" si="26"/>
        <v>-</v>
      </c>
      <c r="AO79" s="28">
        <f t="shared" si="36"/>
        <v>0</v>
      </c>
      <c r="AP79" s="28">
        <f t="shared" si="37"/>
        <v>0</v>
      </c>
      <c r="AQ79" s="28">
        <f t="shared" si="38"/>
        <v>0</v>
      </c>
    </row>
    <row r="80" spans="1:43" ht="12.75">
      <c r="A80" s="26">
        <v>3304080</v>
      </c>
      <c r="B80" s="26">
        <v>281</v>
      </c>
      <c r="C80" s="26" t="s">
        <v>230</v>
      </c>
      <c r="D80" s="26" t="s">
        <v>93</v>
      </c>
      <c r="E80" s="26" t="s">
        <v>94</v>
      </c>
      <c r="F80" s="26">
        <v>3833</v>
      </c>
      <c r="G80" s="27">
        <v>2744</v>
      </c>
      <c r="H80" s="30">
        <v>6037787772</v>
      </c>
      <c r="I80" s="55">
        <v>8</v>
      </c>
      <c r="J80" s="29" t="s">
        <v>50</v>
      </c>
      <c r="K80" s="26"/>
      <c r="L80" s="31" t="s">
        <v>49</v>
      </c>
      <c r="M80" s="56">
        <v>184.8</v>
      </c>
      <c r="N80" s="31" t="s">
        <v>49</v>
      </c>
      <c r="O80" s="59" t="s">
        <v>50</v>
      </c>
      <c r="P80" s="76">
        <v>3.167420814479638</v>
      </c>
      <c r="Q80" s="22" t="str">
        <f t="shared" si="27"/>
        <v>NO</v>
      </c>
      <c r="R80" s="32">
        <v>0.98</v>
      </c>
      <c r="S80" s="98" t="str">
        <f t="shared" si="27"/>
        <v>NO</v>
      </c>
      <c r="T80" s="29" t="s">
        <v>48</v>
      </c>
      <c r="U80" s="29" t="s">
        <v>50</v>
      </c>
      <c r="V80" s="29"/>
      <c r="W80" s="53" t="s">
        <v>48</v>
      </c>
      <c r="X80" s="83">
        <v>7445.56</v>
      </c>
      <c r="Y80" s="84">
        <v>884.58</v>
      </c>
      <c r="Z80" s="84">
        <v>1078.85</v>
      </c>
      <c r="AA80" s="85">
        <v>1421.91</v>
      </c>
      <c r="AB80" s="58">
        <f t="shared" si="28"/>
        <v>1</v>
      </c>
      <c r="AC80" s="28">
        <f t="shared" si="29"/>
        <v>1</v>
      </c>
      <c r="AD80" s="28">
        <f t="shared" si="22"/>
        <v>0</v>
      </c>
      <c r="AE80" s="28">
        <f t="shared" si="23"/>
        <v>0</v>
      </c>
      <c r="AF80" s="29" t="str">
        <f t="shared" si="30"/>
        <v>SRSA</v>
      </c>
      <c r="AG80" s="28">
        <f t="shared" si="24"/>
        <v>0</v>
      </c>
      <c r="AH80" s="28">
        <f t="shared" si="31"/>
        <v>0</v>
      </c>
      <c r="AI80" s="28">
        <f t="shared" si="32"/>
        <v>0</v>
      </c>
      <c r="AJ80" s="28">
        <f t="shared" si="25"/>
        <v>0</v>
      </c>
      <c r="AK80" s="28">
        <f t="shared" si="33"/>
        <v>1</v>
      </c>
      <c r="AL80" s="28">
        <f t="shared" si="34"/>
        <v>0</v>
      </c>
      <c r="AM80" s="28">
        <f t="shared" si="35"/>
        <v>0</v>
      </c>
      <c r="AN80" s="29" t="str">
        <f t="shared" si="26"/>
        <v>-</v>
      </c>
      <c r="AO80" s="28">
        <f t="shared" si="36"/>
        <v>0</v>
      </c>
      <c r="AP80" s="28">
        <f t="shared" si="37"/>
        <v>0</v>
      </c>
      <c r="AQ80" s="28">
        <f t="shared" si="38"/>
        <v>0</v>
      </c>
    </row>
    <row r="81" spans="1:43" ht="12.75">
      <c r="A81" s="26">
        <v>3304140</v>
      </c>
      <c r="B81" s="26">
        <v>285</v>
      </c>
      <c r="C81" s="26" t="s">
        <v>231</v>
      </c>
      <c r="D81" s="26" t="s">
        <v>173</v>
      </c>
      <c r="E81" s="26" t="s">
        <v>232</v>
      </c>
      <c r="F81" s="26">
        <v>3247</v>
      </c>
      <c r="G81" s="27">
        <v>309</v>
      </c>
      <c r="H81" s="30">
        <v>6035245710</v>
      </c>
      <c r="I81" s="55">
        <v>6</v>
      </c>
      <c r="J81" s="29" t="s">
        <v>48</v>
      </c>
      <c r="K81" s="26"/>
      <c r="L81" s="31" t="s">
        <v>48</v>
      </c>
      <c r="M81" s="56">
        <v>2406.4</v>
      </c>
      <c r="N81" s="31" t="s">
        <v>48</v>
      </c>
      <c r="O81" s="59" t="s">
        <v>48</v>
      </c>
      <c r="P81" s="76">
        <v>8.038932948810382</v>
      </c>
      <c r="Q81" s="22" t="str">
        <f t="shared" si="27"/>
        <v>NO</v>
      </c>
      <c r="R81" s="32">
        <v>26.73</v>
      </c>
      <c r="S81" s="98" t="str">
        <f t="shared" si="27"/>
        <v>YES</v>
      </c>
      <c r="T81" s="29" t="s">
        <v>48</v>
      </c>
      <c r="U81" s="29" t="s">
        <v>50</v>
      </c>
      <c r="V81" s="29"/>
      <c r="W81" s="53" t="s">
        <v>48</v>
      </c>
      <c r="X81" s="83">
        <v>219387.4</v>
      </c>
      <c r="Y81" s="84">
        <v>26113.88</v>
      </c>
      <c r="Z81" s="84">
        <v>28745.19</v>
      </c>
      <c r="AA81" s="85">
        <v>20527.6</v>
      </c>
      <c r="AB81" s="58">
        <f t="shared" si="28"/>
        <v>0</v>
      </c>
      <c r="AC81" s="28">
        <f t="shared" si="29"/>
        <v>0</v>
      </c>
      <c r="AD81" s="28">
        <f t="shared" si="22"/>
        <v>0</v>
      </c>
      <c r="AE81" s="28">
        <f t="shared" si="23"/>
        <v>0</v>
      </c>
      <c r="AF81" s="29" t="str">
        <f t="shared" si="30"/>
        <v>-</v>
      </c>
      <c r="AG81" s="28">
        <f t="shared" si="24"/>
        <v>0</v>
      </c>
      <c r="AH81" s="28">
        <f t="shared" si="31"/>
        <v>0</v>
      </c>
      <c r="AI81" s="28">
        <f t="shared" si="32"/>
        <v>0</v>
      </c>
      <c r="AJ81" s="28">
        <f t="shared" si="25"/>
        <v>0</v>
      </c>
      <c r="AK81" s="28">
        <f t="shared" si="33"/>
        <v>1</v>
      </c>
      <c r="AL81" s="28">
        <f t="shared" si="34"/>
        <v>1</v>
      </c>
      <c r="AM81" s="28" t="str">
        <f t="shared" si="35"/>
        <v>Initial</v>
      </c>
      <c r="AN81" s="29" t="str">
        <f t="shared" si="26"/>
        <v>RLIS</v>
      </c>
      <c r="AO81" s="28">
        <f t="shared" si="36"/>
        <v>0</v>
      </c>
      <c r="AP81" s="28">
        <f t="shared" si="37"/>
        <v>0</v>
      </c>
      <c r="AQ81" s="28" t="str">
        <f t="shared" si="38"/>
        <v>Trouble</v>
      </c>
    </row>
    <row r="82" spans="1:43" ht="12.75">
      <c r="A82" s="26">
        <v>3304150</v>
      </c>
      <c r="B82" s="26">
        <v>288</v>
      </c>
      <c r="C82" s="26" t="s">
        <v>233</v>
      </c>
      <c r="D82" s="26" t="s">
        <v>87</v>
      </c>
      <c r="E82" s="26" t="s">
        <v>88</v>
      </c>
      <c r="F82" s="26">
        <v>3561</v>
      </c>
      <c r="G82" s="27">
        <v>4718</v>
      </c>
      <c r="H82" s="30">
        <v>6034443925</v>
      </c>
      <c r="I82" s="55">
        <v>7</v>
      </c>
      <c r="J82" s="29" t="s">
        <v>50</v>
      </c>
      <c r="K82" s="26"/>
      <c r="L82" s="31" t="s">
        <v>49</v>
      </c>
      <c r="M82" s="56">
        <v>129.6</v>
      </c>
      <c r="N82" s="31" t="s">
        <v>49</v>
      </c>
      <c r="O82" s="59" t="s">
        <v>50</v>
      </c>
      <c r="P82" s="76">
        <v>6.896551724137931</v>
      </c>
      <c r="Q82" s="22" t="str">
        <f t="shared" si="27"/>
        <v>NO</v>
      </c>
      <c r="R82" s="32">
        <v>17.96</v>
      </c>
      <c r="S82" s="98" t="str">
        <f t="shared" si="27"/>
        <v>NO</v>
      </c>
      <c r="T82" s="29" t="s">
        <v>48</v>
      </c>
      <c r="U82" s="29" t="s">
        <v>50</v>
      </c>
      <c r="V82" s="29"/>
      <c r="W82" s="53" t="s">
        <v>48</v>
      </c>
      <c r="X82" s="83">
        <v>9689.38</v>
      </c>
      <c r="Y82" s="84">
        <v>1048.21</v>
      </c>
      <c r="Z82" s="84">
        <v>1198.03</v>
      </c>
      <c r="AA82" s="85">
        <v>1988.58</v>
      </c>
      <c r="AB82" s="58">
        <f t="shared" si="28"/>
        <v>1</v>
      </c>
      <c r="AC82" s="28">
        <f t="shared" si="29"/>
        <v>1</v>
      </c>
      <c r="AD82" s="28">
        <f t="shared" si="22"/>
        <v>0</v>
      </c>
      <c r="AE82" s="28">
        <f t="shared" si="23"/>
        <v>0</v>
      </c>
      <c r="AF82" s="29" t="str">
        <f t="shared" si="30"/>
        <v>SRSA</v>
      </c>
      <c r="AG82" s="28">
        <f t="shared" si="24"/>
        <v>0</v>
      </c>
      <c r="AH82" s="28">
        <f t="shared" si="31"/>
        <v>0</v>
      </c>
      <c r="AI82" s="28">
        <f t="shared" si="32"/>
        <v>0</v>
      </c>
      <c r="AJ82" s="28">
        <f t="shared" si="25"/>
        <v>0</v>
      </c>
      <c r="AK82" s="28">
        <f t="shared" si="33"/>
        <v>1</v>
      </c>
      <c r="AL82" s="28">
        <f t="shared" si="34"/>
        <v>0</v>
      </c>
      <c r="AM82" s="28">
        <f t="shared" si="35"/>
        <v>0</v>
      </c>
      <c r="AN82" s="29" t="str">
        <f t="shared" si="26"/>
        <v>-</v>
      </c>
      <c r="AO82" s="28">
        <f t="shared" si="36"/>
        <v>0</v>
      </c>
      <c r="AP82" s="28">
        <f t="shared" si="37"/>
        <v>0</v>
      </c>
      <c r="AQ82" s="28">
        <f t="shared" si="38"/>
        <v>0</v>
      </c>
    </row>
    <row r="83" spans="1:43" ht="12.75">
      <c r="A83" s="26">
        <v>3304170</v>
      </c>
      <c r="B83" s="26">
        <v>291</v>
      </c>
      <c r="C83" s="26" t="s">
        <v>234</v>
      </c>
      <c r="D83" s="26" t="s">
        <v>87</v>
      </c>
      <c r="E83" s="26" t="s">
        <v>88</v>
      </c>
      <c r="F83" s="26">
        <v>3561</v>
      </c>
      <c r="G83" s="27">
        <v>4718</v>
      </c>
      <c r="H83" s="30">
        <v>6034443925</v>
      </c>
      <c r="I83" s="55">
        <v>7</v>
      </c>
      <c r="J83" s="29" t="s">
        <v>50</v>
      </c>
      <c r="K83" s="26"/>
      <c r="L83" s="31" t="s">
        <v>49</v>
      </c>
      <c r="M83" s="56">
        <v>17.8</v>
      </c>
      <c r="N83" s="31" t="s">
        <v>49</v>
      </c>
      <c r="O83" s="59" t="s">
        <v>50</v>
      </c>
      <c r="P83" s="76">
        <v>3.1746031746031744</v>
      </c>
      <c r="Q83" s="22" t="str">
        <f t="shared" si="27"/>
        <v>NO</v>
      </c>
      <c r="R83" s="32">
        <v>7.84</v>
      </c>
      <c r="S83" s="98" t="str">
        <f t="shared" si="27"/>
        <v>NO</v>
      </c>
      <c r="T83" s="29" t="s">
        <v>48</v>
      </c>
      <c r="U83" s="29" t="s">
        <v>50</v>
      </c>
      <c r="V83" s="29"/>
      <c r="W83" s="53" t="s">
        <v>48</v>
      </c>
      <c r="X83" s="83">
        <v>1281.84</v>
      </c>
      <c r="Y83" s="84">
        <v>0</v>
      </c>
      <c r="Z83" s="84">
        <v>50.7</v>
      </c>
      <c r="AA83" s="85">
        <v>1047.88</v>
      </c>
      <c r="AB83" s="58">
        <f t="shared" si="28"/>
        <v>1</v>
      </c>
      <c r="AC83" s="28">
        <f t="shared" si="29"/>
        <v>1</v>
      </c>
      <c r="AD83" s="28">
        <f t="shared" si="22"/>
        <v>0</v>
      </c>
      <c r="AE83" s="28">
        <f t="shared" si="23"/>
        <v>0</v>
      </c>
      <c r="AF83" s="29" t="str">
        <f t="shared" si="30"/>
        <v>SRSA</v>
      </c>
      <c r="AG83" s="28">
        <f t="shared" si="24"/>
        <v>0</v>
      </c>
      <c r="AH83" s="28">
        <f t="shared" si="31"/>
        <v>0</v>
      </c>
      <c r="AI83" s="28">
        <f t="shared" si="32"/>
        <v>0</v>
      </c>
      <c r="AJ83" s="28">
        <f t="shared" si="25"/>
        <v>0</v>
      </c>
      <c r="AK83" s="28">
        <f t="shared" si="33"/>
        <v>1</v>
      </c>
      <c r="AL83" s="28">
        <f t="shared" si="34"/>
        <v>0</v>
      </c>
      <c r="AM83" s="28">
        <f t="shared" si="35"/>
        <v>0</v>
      </c>
      <c r="AN83" s="29" t="str">
        <f t="shared" si="26"/>
        <v>-</v>
      </c>
      <c r="AO83" s="28">
        <f t="shared" si="36"/>
        <v>0</v>
      </c>
      <c r="AP83" s="28">
        <f t="shared" si="37"/>
        <v>0</v>
      </c>
      <c r="AQ83" s="28">
        <f t="shared" si="38"/>
        <v>0</v>
      </c>
    </row>
    <row r="84" spans="1:43" ht="12.75">
      <c r="A84" s="26">
        <v>3304230</v>
      </c>
      <c r="B84" s="26">
        <v>295</v>
      </c>
      <c r="C84" s="26" t="s">
        <v>235</v>
      </c>
      <c r="D84" s="26" t="s">
        <v>236</v>
      </c>
      <c r="E84" s="26" t="s">
        <v>237</v>
      </c>
      <c r="F84" s="26">
        <v>3766</v>
      </c>
      <c r="G84" s="27">
        <v>488</v>
      </c>
      <c r="H84" s="30">
        <v>6034481634</v>
      </c>
      <c r="I84" s="55">
        <v>6</v>
      </c>
      <c r="J84" s="29" t="s">
        <v>48</v>
      </c>
      <c r="K84" s="26"/>
      <c r="L84" s="31" t="s">
        <v>48</v>
      </c>
      <c r="M84" s="56">
        <v>1984</v>
      </c>
      <c r="N84" s="31" t="s">
        <v>48</v>
      </c>
      <c r="O84" s="59" t="s">
        <v>48</v>
      </c>
      <c r="P84" s="76">
        <v>9.55223880597015</v>
      </c>
      <c r="Q84" s="22" t="str">
        <f t="shared" si="27"/>
        <v>NO</v>
      </c>
      <c r="R84" s="32">
        <v>12.23</v>
      </c>
      <c r="S84" s="98" t="str">
        <f t="shared" si="27"/>
        <v>NO</v>
      </c>
      <c r="T84" s="29" t="s">
        <v>48</v>
      </c>
      <c r="U84" s="29" t="s">
        <v>50</v>
      </c>
      <c r="V84" s="29"/>
      <c r="W84" s="53" t="s">
        <v>48</v>
      </c>
      <c r="X84" s="83">
        <v>137722.92</v>
      </c>
      <c r="Y84" s="84">
        <v>20055.85</v>
      </c>
      <c r="Z84" s="84">
        <v>15164.59</v>
      </c>
      <c r="AA84" s="85">
        <v>16868.29</v>
      </c>
      <c r="AB84" s="58">
        <f t="shared" si="28"/>
        <v>0</v>
      </c>
      <c r="AC84" s="28">
        <f t="shared" si="29"/>
        <v>0</v>
      </c>
      <c r="AD84" s="28">
        <f t="shared" si="22"/>
        <v>0</v>
      </c>
      <c r="AE84" s="28">
        <f t="shared" si="23"/>
        <v>0</v>
      </c>
      <c r="AF84" s="29" t="str">
        <f t="shared" si="30"/>
        <v>-</v>
      </c>
      <c r="AG84" s="28">
        <f t="shared" si="24"/>
        <v>0</v>
      </c>
      <c r="AH84" s="28">
        <f t="shared" si="31"/>
        <v>0</v>
      </c>
      <c r="AI84" s="28">
        <f t="shared" si="32"/>
        <v>0</v>
      </c>
      <c r="AJ84" s="28">
        <f t="shared" si="25"/>
        <v>0</v>
      </c>
      <c r="AK84" s="28">
        <f t="shared" si="33"/>
        <v>1</v>
      </c>
      <c r="AL84" s="28">
        <f t="shared" si="34"/>
        <v>0</v>
      </c>
      <c r="AM84" s="28">
        <f t="shared" si="35"/>
        <v>0</v>
      </c>
      <c r="AN84" s="29" t="str">
        <f t="shared" si="26"/>
        <v>-</v>
      </c>
      <c r="AO84" s="28">
        <f t="shared" si="36"/>
        <v>0</v>
      </c>
      <c r="AP84" s="28">
        <f t="shared" si="37"/>
        <v>0</v>
      </c>
      <c r="AQ84" s="28">
        <f t="shared" si="38"/>
        <v>0</v>
      </c>
    </row>
    <row r="85" spans="1:43" ht="12.75">
      <c r="A85" s="26">
        <v>3304260</v>
      </c>
      <c r="B85" s="26">
        <v>305</v>
      </c>
      <c r="C85" s="26" t="s">
        <v>238</v>
      </c>
      <c r="D85" s="26" t="s">
        <v>239</v>
      </c>
      <c r="E85" s="26" t="s">
        <v>240</v>
      </c>
      <c r="F85" s="26">
        <v>3251</v>
      </c>
      <c r="G85" s="27">
        <v>846</v>
      </c>
      <c r="H85" s="30">
        <v>6037452051</v>
      </c>
      <c r="I85" s="55">
        <v>7</v>
      </c>
      <c r="J85" s="29" t="s">
        <v>50</v>
      </c>
      <c r="K85" s="26"/>
      <c r="L85" s="31" t="s">
        <v>49</v>
      </c>
      <c r="M85" s="56">
        <v>366.2</v>
      </c>
      <c r="N85" s="31" t="s">
        <v>49</v>
      </c>
      <c r="O85" s="59" t="s">
        <v>50</v>
      </c>
      <c r="P85" s="76">
        <v>4.884318766066838</v>
      </c>
      <c r="Q85" s="22" t="str">
        <f t="shared" si="27"/>
        <v>NO</v>
      </c>
      <c r="R85" s="32">
        <v>16.82</v>
      </c>
      <c r="S85" s="98" t="str">
        <f t="shared" si="27"/>
        <v>NO</v>
      </c>
      <c r="T85" s="29" t="s">
        <v>48</v>
      </c>
      <c r="U85" s="29" t="s">
        <v>50</v>
      </c>
      <c r="V85" s="29"/>
      <c r="W85" s="53" t="s">
        <v>48</v>
      </c>
      <c r="X85" s="83">
        <v>29224.35</v>
      </c>
      <c r="Y85" s="84">
        <v>3134.75</v>
      </c>
      <c r="Z85" s="84">
        <v>3950.31</v>
      </c>
      <c r="AA85" s="85">
        <v>3646.08</v>
      </c>
      <c r="AB85" s="58">
        <f t="shared" si="28"/>
        <v>1</v>
      </c>
      <c r="AC85" s="28">
        <f t="shared" si="29"/>
        <v>1</v>
      </c>
      <c r="AD85" s="28">
        <f t="shared" si="22"/>
        <v>0</v>
      </c>
      <c r="AE85" s="28">
        <f t="shared" si="23"/>
        <v>0</v>
      </c>
      <c r="AF85" s="29" t="str">
        <f t="shared" si="30"/>
        <v>SRSA</v>
      </c>
      <c r="AG85" s="28">
        <f t="shared" si="24"/>
        <v>0</v>
      </c>
      <c r="AH85" s="28">
        <f t="shared" si="31"/>
        <v>0</v>
      </c>
      <c r="AI85" s="28">
        <f t="shared" si="32"/>
        <v>0</v>
      </c>
      <c r="AJ85" s="28">
        <f t="shared" si="25"/>
        <v>0</v>
      </c>
      <c r="AK85" s="28">
        <f t="shared" si="33"/>
        <v>1</v>
      </c>
      <c r="AL85" s="28">
        <f t="shared" si="34"/>
        <v>0</v>
      </c>
      <c r="AM85" s="28">
        <f t="shared" si="35"/>
        <v>0</v>
      </c>
      <c r="AN85" s="29" t="str">
        <f t="shared" si="26"/>
        <v>-</v>
      </c>
      <c r="AO85" s="28">
        <f t="shared" si="36"/>
        <v>0</v>
      </c>
      <c r="AP85" s="28">
        <f t="shared" si="37"/>
        <v>0</v>
      </c>
      <c r="AQ85" s="28">
        <f t="shared" si="38"/>
        <v>0</v>
      </c>
    </row>
    <row r="86" spans="1:43" ht="12.75">
      <c r="A86" s="26">
        <v>3304290</v>
      </c>
      <c r="B86" s="26">
        <v>306</v>
      </c>
      <c r="C86" s="26" t="s">
        <v>241</v>
      </c>
      <c r="D86" s="26" t="s">
        <v>87</v>
      </c>
      <c r="E86" s="26" t="s">
        <v>88</v>
      </c>
      <c r="F86" s="26">
        <v>3561</v>
      </c>
      <c r="G86" s="27">
        <v>4718</v>
      </c>
      <c r="H86" s="30">
        <v>6034443925</v>
      </c>
      <c r="I86" s="55">
        <v>7</v>
      </c>
      <c r="J86" s="29" t="s">
        <v>50</v>
      </c>
      <c r="K86" s="26"/>
      <c r="L86" s="31" t="s">
        <v>49</v>
      </c>
      <c r="M86" s="56">
        <v>418</v>
      </c>
      <c r="N86" s="31" t="s">
        <v>49</v>
      </c>
      <c r="O86" s="59" t="s">
        <v>50</v>
      </c>
      <c r="P86" s="76">
        <v>7.2727272727272725</v>
      </c>
      <c r="Q86" s="22" t="str">
        <f t="shared" si="27"/>
        <v>NO</v>
      </c>
      <c r="R86" s="32">
        <v>32.25</v>
      </c>
      <c r="S86" s="98" t="str">
        <f t="shared" si="27"/>
        <v>YES</v>
      </c>
      <c r="T86" s="29" t="s">
        <v>48</v>
      </c>
      <c r="U86" s="29" t="s">
        <v>50</v>
      </c>
      <c r="V86" s="29"/>
      <c r="W86" s="53" t="s">
        <v>48</v>
      </c>
      <c r="X86" s="83">
        <v>34706.62</v>
      </c>
      <c r="Y86" s="84">
        <v>4134.48</v>
      </c>
      <c r="Z86" s="84">
        <v>4693.57</v>
      </c>
      <c r="AA86" s="85">
        <v>4300.38</v>
      </c>
      <c r="AB86" s="58">
        <f t="shared" si="28"/>
        <v>1</v>
      </c>
      <c r="AC86" s="28">
        <f t="shared" si="29"/>
        <v>1</v>
      </c>
      <c r="AD86" s="28">
        <f t="shared" si="22"/>
        <v>0</v>
      </c>
      <c r="AE86" s="28">
        <f t="shared" si="23"/>
        <v>0</v>
      </c>
      <c r="AF86" s="29" t="str">
        <f t="shared" si="30"/>
        <v>SRSA</v>
      </c>
      <c r="AG86" s="28">
        <f t="shared" si="24"/>
        <v>0</v>
      </c>
      <c r="AH86" s="28">
        <f t="shared" si="31"/>
        <v>0</v>
      </c>
      <c r="AI86" s="28">
        <f t="shared" si="32"/>
        <v>0</v>
      </c>
      <c r="AJ86" s="28">
        <f t="shared" si="25"/>
        <v>0</v>
      </c>
      <c r="AK86" s="28">
        <f t="shared" si="33"/>
        <v>1</v>
      </c>
      <c r="AL86" s="28">
        <f t="shared" si="34"/>
        <v>1</v>
      </c>
      <c r="AM86" s="28" t="str">
        <f t="shared" si="35"/>
        <v>Initial</v>
      </c>
      <c r="AN86" s="29" t="str">
        <f t="shared" si="26"/>
        <v>-</v>
      </c>
      <c r="AO86" s="28" t="str">
        <f t="shared" si="36"/>
        <v>SRSA</v>
      </c>
      <c r="AP86" s="28">
        <f t="shared" si="37"/>
        <v>0</v>
      </c>
      <c r="AQ86" s="28">
        <f t="shared" si="38"/>
        <v>0</v>
      </c>
    </row>
    <row r="87" spans="1:43" ht="12.75">
      <c r="A87" s="26">
        <v>3304350</v>
      </c>
      <c r="B87" s="26">
        <v>315</v>
      </c>
      <c r="C87" s="26" t="s">
        <v>242</v>
      </c>
      <c r="D87" s="26" t="s">
        <v>218</v>
      </c>
      <c r="E87" s="26" t="s">
        <v>219</v>
      </c>
      <c r="F87" s="26">
        <v>3051</v>
      </c>
      <c r="G87" s="27">
        <v>4260</v>
      </c>
      <c r="H87" s="30">
        <v>6038837765</v>
      </c>
      <c r="I87" s="55" t="s">
        <v>81</v>
      </c>
      <c r="J87" s="29" t="s">
        <v>48</v>
      </c>
      <c r="K87" s="26"/>
      <c r="L87" s="31" t="s">
        <v>48</v>
      </c>
      <c r="M87" s="56">
        <v>1598.8</v>
      </c>
      <c r="N87" s="31" t="s">
        <v>48</v>
      </c>
      <c r="O87" s="59" t="s">
        <v>48</v>
      </c>
      <c r="P87" s="76">
        <v>1.1764705882352942</v>
      </c>
      <c r="Q87" s="22" t="str">
        <f t="shared" si="27"/>
        <v>NO</v>
      </c>
      <c r="R87" s="32">
        <v>4.63</v>
      </c>
      <c r="S87" s="98" t="str">
        <f t="shared" si="27"/>
        <v>NO</v>
      </c>
      <c r="T87" s="29" t="s">
        <v>48</v>
      </c>
      <c r="U87" s="29" t="s">
        <v>48</v>
      </c>
      <c r="V87" s="29"/>
      <c r="W87" s="53" t="s">
        <v>48</v>
      </c>
      <c r="X87" s="83">
        <v>39885.88</v>
      </c>
      <c r="Y87" s="84">
        <v>0</v>
      </c>
      <c r="Z87" s="84">
        <v>6810.73</v>
      </c>
      <c r="AA87" s="85">
        <v>10519.3</v>
      </c>
      <c r="AB87" s="58">
        <f t="shared" si="28"/>
        <v>0</v>
      </c>
      <c r="AC87" s="28">
        <f t="shared" si="29"/>
        <v>0</v>
      </c>
      <c r="AD87" s="28">
        <f t="shared" si="22"/>
        <v>0</v>
      </c>
      <c r="AE87" s="28">
        <f t="shared" si="23"/>
        <v>0</v>
      </c>
      <c r="AF87" s="29" t="str">
        <f t="shared" si="30"/>
        <v>-</v>
      </c>
      <c r="AG87" s="28">
        <f t="shared" si="24"/>
        <v>0</v>
      </c>
      <c r="AH87" s="28">
        <f t="shared" si="31"/>
        <v>0</v>
      </c>
      <c r="AI87" s="28">
        <f t="shared" si="32"/>
        <v>0</v>
      </c>
      <c r="AJ87" s="28">
        <f t="shared" si="25"/>
        <v>0</v>
      </c>
      <c r="AK87" s="28">
        <f t="shared" si="33"/>
        <v>0</v>
      </c>
      <c r="AL87" s="28">
        <f t="shared" si="34"/>
        <v>0</v>
      </c>
      <c r="AM87" s="28">
        <f t="shared" si="35"/>
        <v>0</v>
      </c>
      <c r="AN87" s="29" t="str">
        <f t="shared" si="26"/>
        <v>-</v>
      </c>
      <c r="AO87" s="28">
        <f t="shared" si="36"/>
        <v>0</v>
      </c>
      <c r="AP87" s="28">
        <f t="shared" si="37"/>
        <v>0</v>
      </c>
      <c r="AQ87" s="28">
        <f t="shared" si="38"/>
        <v>0</v>
      </c>
    </row>
    <row r="88" spans="1:43" ht="12.75">
      <c r="A88" s="26">
        <v>3304380</v>
      </c>
      <c r="B88" s="26">
        <v>317</v>
      </c>
      <c r="C88" s="26" t="s">
        <v>243</v>
      </c>
      <c r="D88" s="26" t="s">
        <v>87</v>
      </c>
      <c r="E88" s="26" t="s">
        <v>88</v>
      </c>
      <c r="F88" s="26">
        <v>3561</v>
      </c>
      <c r="G88" s="27">
        <v>4718</v>
      </c>
      <c r="H88" s="30">
        <v>6034443925</v>
      </c>
      <c r="I88" s="55" t="s">
        <v>85</v>
      </c>
      <c r="J88" s="29" t="s">
        <v>48</v>
      </c>
      <c r="K88" s="26"/>
      <c r="L88" s="31" t="s">
        <v>48</v>
      </c>
      <c r="M88" s="56">
        <v>979.8</v>
      </c>
      <c r="N88" s="31" t="s">
        <v>48</v>
      </c>
      <c r="O88" s="59" t="s">
        <v>48</v>
      </c>
      <c r="P88" s="76">
        <v>9.032258064516128</v>
      </c>
      <c r="Q88" s="22" t="str">
        <f t="shared" si="27"/>
        <v>NO</v>
      </c>
      <c r="R88" s="32">
        <v>25.2</v>
      </c>
      <c r="S88" s="98" t="str">
        <f t="shared" si="27"/>
        <v>YES</v>
      </c>
      <c r="T88" s="29" t="s">
        <v>48</v>
      </c>
      <c r="U88" s="29" t="s">
        <v>50</v>
      </c>
      <c r="V88" s="29"/>
      <c r="W88" s="53" t="s">
        <v>50</v>
      </c>
      <c r="X88" s="83">
        <v>89161.13</v>
      </c>
      <c r="Y88" s="84">
        <v>10609.13</v>
      </c>
      <c r="Z88" s="84">
        <v>10584.73</v>
      </c>
      <c r="AA88" s="85">
        <v>8224.09</v>
      </c>
      <c r="AB88" s="58">
        <f t="shared" si="28"/>
        <v>0</v>
      </c>
      <c r="AC88" s="28">
        <f t="shared" si="29"/>
        <v>0</v>
      </c>
      <c r="AD88" s="28">
        <f t="shared" si="22"/>
        <v>0</v>
      </c>
      <c r="AE88" s="28">
        <f t="shared" si="23"/>
        <v>0</v>
      </c>
      <c r="AF88" s="29" t="str">
        <f t="shared" si="30"/>
        <v>-</v>
      </c>
      <c r="AG88" s="28">
        <f t="shared" si="24"/>
        <v>0</v>
      </c>
      <c r="AH88" s="28">
        <f t="shared" si="31"/>
        <v>0</v>
      </c>
      <c r="AI88" s="28">
        <f t="shared" si="32"/>
        <v>0</v>
      </c>
      <c r="AJ88" s="28">
        <f t="shared" si="25"/>
        <v>0</v>
      </c>
      <c r="AK88" s="28">
        <f t="shared" si="33"/>
        <v>1</v>
      </c>
      <c r="AL88" s="28">
        <f t="shared" si="34"/>
        <v>1</v>
      </c>
      <c r="AM88" s="28" t="str">
        <f t="shared" si="35"/>
        <v>Initial</v>
      </c>
      <c r="AN88" s="29" t="str">
        <f t="shared" si="26"/>
        <v>RLIS</v>
      </c>
      <c r="AO88" s="28">
        <f t="shared" si="36"/>
        <v>0</v>
      </c>
      <c r="AP88" s="28">
        <f t="shared" si="37"/>
        <v>0</v>
      </c>
      <c r="AQ88" s="28">
        <f t="shared" si="38"/>
        <v>0</v>
      </c>
    </row>
    <row r="89" spans="1:43" ht="12.75">
      <c r="A89" s="26">
        <v>3304410</v>
      </c>
      <c r="B89" s="26">
        <v>319</v>
      </c>
      <c r="C89" s="26" t="s">
        <v>244</v>
      </c>
      <c r="D89" s="26" t="s">
        <v>245</v>
      </c>
      <c r="E89" s="26" t="s">
        <v>246</v>
      </c>
      <c r="F89" s="26">
        <v>3053</v>
      </c>
      <c r="G89" s="27">
        <v>3096</v>
      </c>
      <c r="H89" s="30">
        <v>6034326920</v>
      </c>
      <c r="I89" s="55" t="s">
        <v>247</v>
      </c>
      <c r="J89" s="29" t="s">
        <v>48</v>
      </c>
      <c r="K89" s="26"/>
      <c r="L89" s="31" t="s">
        <v>48</v>
      </c>
      <c r="M89" s="56">
        <v>5476.7</v>
      </c>
      <c r="N89" s="31" t="s">
        <v>48</v>
      </c>
      <c r="O89" s="59" t="s">
        <v>48</v>
      </c>
      <c r="P89" s="76">
        <v>1.037483266398929</v>
      </c>
      <c r="Q89" s="22" t="str">
        <f t="shared" si="27"/>
        <v>NO</v>
      </c>
      <c r="R89" s="32">
        <v>1.04</v>
      </c>
      <c r="S89" s="98" t="str">
        <f t="shared" si="27"/>
        <v>NO</v>
      </c>
      <c r="T89" s="29" t="s">
        <v>48</v>
      </c>
      <c r="U89" s="29" t="s">
        <v>48</v>
      </c>
      <c r="V89" s="29"/>
      <c r="W89" s="53" t="s">
        <v>48</v>
      </c>
      <c r="X89" s="83">
        <v>166893.67</v>
      </c>
      <c r="Y89" s="84">
        <v>864.38</v>
      </c>
      <c r="Z89" s="84">
        <v>25155.9</v>
      </c>
      <c r="AA89" s="85">
        <v>37508.44</v>
      </c>
      <c r="AB89" s="58">
        <f t="shared" si="28"/>
        <v>0</v>
      </c>
      <c r="AC89" s="28">
        <f t="shared" si="29"/>
        <v>0</v>
      </c>
      <c r="AD89" s="28">
        <f t="shared" si="22"/>
        <v>0</v>
      </c>
      <c r="AE89" s="28">
        <f t="shared" si="23"/>
        <v>0</v>
      </c>
      <c r="AF89" s="29" t="str">
        <f t="shared" si="30"/>
        <v>-</v>
      </c>
      <c r="AG89" s="28">
        <f t="shared" si="24"/>
        <v>0</v>
      </c>
      <c r="AH89" s="28">
        <f t="shared" si="31"/>
        <v>0</v>
      </c>
      <c r="AI89" s="28">
        <f t="shared" si="32"/>
        <v>0</v>
      </c>
      <c r="AJ89" s="28">
        <f t="shared" si="25"/>
        <v>0</v>
      </c>
      <c r="AK89" s="28">
        <f t="shared" si="33"/>
        <v>0</v>
      </c>
      <c r="AL89" s="28">
        <f t="shared" si="34"/>
        <v>0</v>
      </c>
      <c r="AM89" s="28">
        <f t="shared" si="35"/>
        <v>0</v>
      </c>
      <c r="AN89" s="29" t="str">
        <f t="shared" si="26"/>
        <v>-</v>
      </c>
      <c r="AO89" s="28">
        <f t="shared" si="36"/>
        <v>0</v>
      </c>
      <c r="AP89" s="28">
        <f t="shared" si="37"/>
        <v>0</v>
      </c>
      <c r="AQ89" s="28">
        <f t="shared" si="38"/>
        <v>0</v>
      </c>
    </row>
    <row r="90" spans="1:43" ht="12.75">
      <c r="A90" s="26">
        <v>3304500</v>
      </c>
      <c r="B90" s="26">
        <v>327</v>
      </c>
      <c r="C90" s="26" t="s">
        <v>248</v>
      </c>
      <c r="D90" s="26" t="s">
        <v>249</v>
      </c>
      <c r="E90" s="26" t="s">
        <v>250</v>
      </c>
      <c r="F90" s="26">
        <v>3768</v>
      </c>
      <c r="G90" s="27">
        <v>117</v>
      </c>
      <c r="H90" s="30">
        <v>6037954431</v>
      </c>
      <c r="I90" s="55">
        <v>7</v>
      </c>
      <c r="J90" s="29" t="s">
        <v>50</v>
      </c>
      <c r="K90" s="26"/>
      <c r="L90" s="31" t="s">
        <v>49</v>
      </c>
      <c r="M90" s="56">
        <v>159</v>
      </c>
      <c r="N90" s="31" t="s">
        <v>49</v>
      </c>
      <c r="O90" s="59" t="s">
        <v>50</v>
      </c>
      <c r="P90" s="76">
        <v>1.82370820668693</v>
      </c>
      <c r="Q90" s="22" t="str">
        <f t="shared" si="27"/>
        <v>NO</v>
      </c>
      <c r="R90" s="32">
        <v>3.44</v>
      </c>
      <c r="S90" s="98" t="str">
        <f t="shared" si="27"/>
        <v>NO</v>
      </c>
      <c r="T90" s="29" t="s">
        <v>48</v>
      </c>
      <c r="U90" s="29" t="s">
        <v>50</v>
      </c>
      <c r="V90" s="29"/>
      <c r="W90" s="53" t="s">
        <v>48</v>
      </c>
      <c r="X90" s="83">
        <v>5953.27</v>
      </c>
      <c r="Y90" s="84">
        <v>0</v>
      </c>
      <c r="Z90" s="84">
        <v>960.11</v>
      </c>
      <c r="AA90" s="85">
        <v>2059.45</v>
      </c>
      <c r="AB90" s="58">
        <f t="shared" si="28"/>
        <v>1</v>
      </c>
      <c r="AC90" s="28">
        <f t="shared" si="29"/>
        <v>1</v>
      </c>
      <c r="AD90" s="28">
        <f t="shared" si="22"/>
        <v>0</v>
      </c>
      <c r="AE90" s="28">
        <f t="shared" si="23"/>
        <v>0</v>
      </c>
      <c r="AF90" s="29" t="str">
        <f t="shared" si="30"/>
        <v>SRSA</v>
      </c>
      <c r="AG90" s="28">
        <f t="shared" si="24"/>
        <v>0</v>
      </c>
      <c r="AH90" s="28">
        <f t="shared" si="31"/>
        <v>0</v>
      </c>
      <c r="AI90" s="28">
        <f t="shared" si="32"/>
        <v>0</v>
      </c>
      <c r="AJ90" s="28">
        <f t="shared" si="25"/>
        <v>0</v>
      </c>
      <c r="AK90" s="28">
        <f t="shared" si="33"/>
        <v>1</v>
      </c>
      <c r="AL90" s="28">
        <f t="shared" si="34"/>
        <v>0</v>
      </c>
      <c r="AM90" s="28">
        <f t="shared" si="35"/>
        <v>0</v>
      </c>
      <c r="AN90" s="29" t="str">
        <f t="shared" si="26"/>
        <v>-</v>
      </c>
      <c r="AO90" s="28">
        <f t="shared" si="36"/>
        <v>0</v>
      </c>
      <c r="AP90" s="28">
        <f t="shared" si="37"/>
        <v>0</v>
      </c>
      <c r="AQ90" s="28">
        <f t="shared" si="38"/>
        <v>0</v>
      </c>
    </row>
    <row r="91" spans="1:43" ht="12.75">
      <c r="A91" s="26">
        <v>3304530</v>
      </c>
      <c r="B91" s="26">
        <v>329</v>
      </c>
      <c r="C91" s="26" t="s">
        <v>251</v>
      </c>
      <c r="D91" s="26" t="s">
        <v>252</v>
      </c>
      <c r="E91" s="26" t="s">
        <v>253</v>
      </c>
      <c r="F91" s="26">
        <v>3071</v>
      </c>
      <c r="G91" s="27">
        <v>3738</v>
      </c>
      <c r="H91" s="30">
        <v>6038781026</v>
      </c>
      <c r="I91" s="55">
        <v>8</v>
      </c>
      <c r="J91" s="29" t="s">
        <v>50</v>
      </c>
      <c r="K91" s="26"/>
      <c r="L91" s="31" t="s">
        <v>49</v>
      </c>
      <c r="M91" s="56">
        <v>112.8</v>
      </c>
      <c r="N91" s="31" t="s">
        <v>49</v>
      </c>
      <c r="O91" s="59" t="s">
        <v>50</v>
      </c>
      <c r="P91" s="76">
        <v>1.5544041450777202</v>
      </c>
      <c r="Q91" s="22" t="str">
        <f t="shared" si="27"/>
        <v>NO</v>
      </c>
      <c r="R91" s="32">
        <v>11.09</v>
      </c>
      <c r="S91" s="98" t="str">
        <f t="shared" si="27"/>
        <v>NO</v>
      </c>
      <c r="T91" s="29" t="s">
        <v>48</v>
      </c>
      <c r="U91" s="29" t="s">
        <v>50</v>
      </c>
      <c r="V91" s="29"/>
      <c r="W91" s="53" t="s">
        <v>48</v>
      </c>
      <c r="X91" s="83">
        <v>11009.22</v>
      </c>
      <c r="Y91" s="84">
        <v>116.89</v>
      </c>
      <c r="Z91" s="84">
        <v>1386.61</v>
      </c>
      <c r="AA91" s="85">
        <v>1596.4</v>
      </c>
      <c r="AB91" s="58">
        <f t="shared" si="28"/>
        <v>1</v>
      </c>
      <c r="AC91" s="28">
        <f t="shared" si="29"/>
        <v>1</v>
      </c>
      <c r="AD91" s="28">
        <f t="shared" si="22"/>
        <v>0</v>
      </c>
      <c r="AE91" s="28">
        <f t="shared" si="23"/>
        <v>0</v>
      </c>
      <c r="AF91" s="29" t="str">
        <f t="shared" si="30"/>
        <v>SRSA</v>
      </c>
      <c r="AG91" s="28">
        <f t="shared" si="24"/>
        <v>0</v>
      </c>
      <c r="AH91" s="28">
        <f t="shared" si="31"/>
        <v>0</v>
      </c>
      <c r="AI91" s="28">
        <f t="shared" si="32"/>
        <v>0</v>
      </c>
      <c r="AJ91" s="28">
        <f t="shared" si="25"/>
        <v>0</v>
      </c>
      <c r="AK91" s="28">
        <f t="shared" si="33"/>
        <v>1</v>
      </c>
      <c r="AL91" s="28">
        <f t="shared" si="34"/>
        <v>0</v>
      </c>
      <c r="AM91" s="28">
        <f t="shared" si="35"/>
        <v>0</v>
      </c>
      <c r="AN91" s="29" t="str">
        <f t="shared" si="26"/>
        <v>-</v>
      </c>
      <c r="AO91" s="28">
        <f t="shared" si="36"/>
        <v>0</v>
      </c>
      <c r="AP91" s="28">
        <f t="shared" si="37"/>
        <v>0</v>
      </c>
      <c r="AQ91" s="28">
        <f t="shared" si="38"/>
        <v>0</v>
      </c>
    </row>
    <row r="92" spans="1:43" ht="12.75">
      <c r="A92" s="26">
        <v>3304560</v>
      </c>
      <c r="B92" s="26">
        <v>333</v>
      </c>
      <c r="C92" s="26" t="s">
        <v>254</v>
      </c>
      <c r="D92" s="26" t="s">
        <v>166</v>
      </c>
      <c r="E92" s="26" t="s">
        <v>167</v>
      </c>
      <c r="F92" s="26">
        <v>3875</v>
      </c>
      <c r="G92" s="27">
        <v>9706</v>
      </c>
      <c r="H92" s="30">
        <v>6035392610</v>
      </c>
      <c r="I92" s="55">
        <v>7</v>
      </c>
      <c r="J92" s="29" t="s">
        <v>50</v>
      </c>
      <c r="K92" s="26"/>
      <c r="L92" s="31" t="s">
        <v>49</v>
      </c>
      <c r="M92" s="56">
        <v>159.8</v>
      </c>
      <c r="N92" s="31" t="s">
        <v>49</v>
      </c>
      <c r="O92" s="59" t="s">
        <v>50</v>
      </c>
      <c r="P92" s="76">
        <v>6</v>
      </c>
      <c r="Q92" s="22" t="str">
        <f t="shared" si="27"/>
        <v>NO</v>
      </c>
      <c r="R92" s="32">
        <v>15.57</v>
      </c>
      <c r="S92" s="98" t="str">
        <f t="shared" si="27"/>
        <v>NO</v>
      </c>
      <c r="T92" s="29" t="s">
        <v>48</v>
      </c>
      <c r="U92" s="29" t="s">
        <v>50</v>
      </c>
      <c r="V92" s="29"/>
      <c r="W92" s="53" t="s">
        <v>48</v>
      </c>
      <c r="X92" s="83">
        <v>16160.91</v>
      </c>
      <c r="Y92" s="84">
        <v>2412.48</v>
      </c>
      <c r="Z92" s="84">
        <v>1371.56</v>
      </c>
      <c r="AA92" s="85">
        <v>2493.73</v>
      </c>
      <c r="AB92" s="58">
        <f t="shared" si="28"/>
        <v>1</v>
      </c>
      <c r="AC92" s="28">
        <f t="shared" si="29"/>
        <v>1</v>
      </c>
      <c r="AD92" s="28">
        <f t="shared" si="22"/>
        <v>0</v>
      </c>
      <c r="AE92" s="28">
        <f t="shared" si="23"/>
        <v>0</v>
      </c>
      <c r="AF92" s="29" t="str">
        <f t="shared" si="30"/>
        <v>SRSA</v>
      </c>
      <c r="AG92" s="28">
        <f t="shared" si="24"/>
        <v>0</v>
      </c>
      <c r="AH92" s="28">
        <f t="shared" si="31"/>
        <v>0</v>
      </c>
      <c r="AI92" s="28">
        <f t="shared" si="32"/>
        <v>0</v>
      </c>
      <c r="AJ92" s="28">
        <f t="shared" si="25"/>
        <v>0</v>
      </c>
      <c r="AK92" s="28">
        <f t="shared" si="33"/>
        <v>1</v>
      </c>
      <c r="AL92" s="28">
        <f t="shared" si="34"/>
        <v>0</v>
      </c>
      <c r="AM92" s="28">
        <f t="shared" si="35"/>
        <v>0</v>
      </c>
      <c r="AN92" s="29" t="str">
        <f t="shared" si="26"/>
        <v>-</v>
      </c>
      <c r="AO92" s="28">
        <f t="shared" si="36"/>
        <v>0</v>
      </c>
      <c r="AP92" s="28">
        <f t="shared" si="37"/>
        <v>0</v>
      </c>
      <c r="AQ92" s="28">
        <f t="shared" si="38"/>
        <v>0</v>
      </c>
    </row>
    <row r="93" spans="1:43" ht="12.75">
      <c r="A93" s="26">
        <v>3304590</v>
      </c>
      <c r="B93" s="26">
        <v>335</v>
      </c>
      <c r="C93" s="26" t="s">
        <v>255</v>
      </c>
      <c r="D93" s="26" t="s">
        <v>256</v>
      </c>
      <c r="E93" s="26" t="s">
        <v>257</v>
      </c>
      <c r="F93" s="26">
        <v>3104</v>
      </c>
      <c r="G93" s="27">
        <v>4985</v>
      </c>
      <c r="H93" s="30">
        <v>6036246300</v>
      </c>
      <c r="I93" s="55">
        <v>2</v>
      </c>
      <c r="J93" s="29" t="s">
        <v>48</v>
      </c>
      <c r="K93" s="26"/>
      <c r="L93" s="31" t="s">
        <v>48</v>
      </c>
      <c r="M93" s="56">
        <v>16982.6</v>
      </c>
      <c r="N93" s="31" t="s">
        <v>48</v>
      </c>
      <c r="O93" s="59" t="s">
        <v>48</v>
      </c>
      <c r="P93" s="76">
        <v>8.396612947282163</v>
      </c>
      <c r="Q93" s="22" t="str">
        <f t="shared" si="27"/>
        <v>NO</v>
      </c>
      <c r="R93" s="32">
        <v>8.4</v>
      </c>
      <c r="S93" s="98" t="str">
        <f t="shared" si="27"/>
        <v>NO</v>
      </c>
      <c r="T93" s="29" t="s">
        <v>48</v>
      </c>
      <c r="U93" s="29" t="s">
        <v>48</v>
      </c>
      <c r="V93" s="29"/>
      <c r="W93" s="53" t="s">
        <v>48</v>
      </c>
      <c r="X93" s="83">
        <v>1619599.51</v>
      </c>
      <c r="Y93" s="84">
        <v>235321.96</v>
      </c>
      <c r="Z93" s="84">
        <v>185087.92</v>
      </c>
      <c r="AA93" s="85">
        <v>153085.52</v>
      </c>
      <c r="AB93" s="58">
        <f t="shared" si="28"/>
        <v>0</v>
      </c>
      <c r="AC93" s="28">
        <f t="shared" si="29"/>
        <v>0</v>
      </c>
      <c r="AD93" s="28">
        <f t="shared" si="22"/>
        <v>0</v>
      </c>
      <c r="AE93" s="28">
        <f t="shared" si="23"/>
        <v>0</v>
      </c>
      <c r="AF93" s="29" t="str">
        <f t="shared" si="30"/>
        <v>-</v>
      </c>
      <c r="AG93" s="28">
        <f t="shared" si="24"/>
        <v>0</v>
      </c>
      <c r="AH93" s="28">
        <f t="shared" si="31"/>
        <v>0</v>
      </c>
      <c r="AI93" s="28">
        <f t="shared" si="32"/>
        <v>0</v>
      </c>
      <c r="AJ93" s="28">
        <f t="shared" si="25"/>
        <v>0</v>
      </c>
      <c r="AK93" s="28">
        <f t="shared" si="33"/>
        <v>0</v>
      </c>
      <c r="AL93" s="28">
        <f t="shared" si="34"/>
        <v>0</v>
      </c>
      <c r="AM93" s="28">
        <f t="shared" si="35"/>
        <v>0</v>
      </c>
      <c r="AN93" s="29" t="str">
        <f t="shared" si="26"/>
        <v>-</v>
      </c>
      <c r="AO93" s="28">
        <f t="shared" si="36"/>
        <v>0</v>
      </c>
      <c r="AP93" s="28">
        <f t="shared" si="37"/>
        <v>0</v>
      </c>
      <c r="AQ93" s="28">
        <f t="shared" si="38"/>
        <v>0</v>
      </c>
    </row>
    <row r="94" spans="1:43" ht="12.75">
      <c r="A94" s="26">
        <v>3304620</v>
      </c>
      <c r="B94" s="26">
        <v>339</v>
      </c>
      <c r="C94" s="26" t="s">
        <v>258</v>
      </c>
      <c r="D94" s="26" t="s">
        <v>106</v>
      </c>
      <c r="E94" s="26" t="s">
        <v>107</v>
      </c>
      <c r="F94" s="26">
        <v>3431</v>
      </c>
      <c r="G94" s="27">
        <v>3392</v>
      </c>
      <c r="H94" s="30">
        <v>6033579002</v>
      </c>
      <c r="I94" s="55">
        <v>7</v>
      </c>
      <c r="J94" s="29" t="s">
        <v>50</v>
      </c>
      <c r="K94" s="26"/>
      <c r="L94" s="31" t="s">
        <v>49</v>
      </c>
      <c r="M94" s="56">
        <v>196.2</v>
      </c>
      <c r="N94" s="31" t="s">
        <v>49</v>
      </c>
      <c r="O94" s="59" t="s">
        <v>50</v>
      </c>
      <c r="P94" s="76">
        <v>0.5847953216374269</v>
      </c>
      <c r="Q94" s="22" t="str">
        <f t="shared" si="27"/>
        <v>NO</v>
      </c>
      <c r="R94" s="32">
        <v>12.64</v>
      </c>
      <c r="S94" s="98" t="str">
        <f t="shared" si="27"/>
        <v>NO</v>
      </c>
      <c r="T94" s="29" t="s">
        <v>48</v>
      </c>
      <c r="U94" s="29" t="s">
        <v>50</v>
      </c>
      <c r="V94" s="29"/>
      <c r="W94" s="53" t="s">
        <v>48</v>
      </c>
      <c r="X94" s="83">
        <v>15601.15</v>
      </c>
      <c r="Y94" s="84">
        <v>41.3</v>
      </c>
      <c r="Z94" s="84">
        <v>2026.09</v>
      </c>
      <c r="AA94" s="85">
        <v>2219.45</v>
      </c>
      <c r="AB94" s="58">
        <f t="shared" si="28"/>
        <v>1</v>
      </c>
      <c r="AC94" s="28">
        <f t="shared" si="29"/>
        <v>1</v>
      </c>
      <c r="AD94" s="28">
        <f t="shared" si="22"/>
        <v>0</v>
      </c>
      <c r="AE94" s="28">
        <f t="shared" si="23"/>
        <v>0</v>
      </c>
      <c r="AF94" s="29" t="str">
        <f t="shared" si="30"/>
        <v>SRSA</v>
      </c>
      <c r="AG94" s="28">
        <f t="shared" si="24"/>
        <v>0</v>
      </c>
      <c r="AH94" s="28">
        <f t="shared" si="31"/>
        <v>0</v>
      </c>
      <c r="AI94" s="28">
        <f t="shared" si="32"/>
        <v>0</v>
      </c>
      <c r="AJ94" s="28">
        <f t="shared" si="25"/>
        <v>0</v>
      </c>
      <c r="AK94" s="28">
        <f t="shared" si="33"/>
        <v>1</v>
      </c>
      <c r="AL94" s="28">
        <f t="shared" si="34"/>
        <v>0</v>
      </c>
      <c r="AM94" s="28">
        <f t="shared" si="35"/>
        <v>0</v>
      </c>
      <c r="AN94" s="29" t="str">
        <f t="shared" si="26"/>
        <v>-</v>
      </c>
      <c r="AO94" s="28">
        <f t="shared" si="36"/>
        <v>0</v>
      </c>
      <c r="AP94" s="28">
        <f t="shared" si="37"/>
        <v>0</v>
      </c>
      <c r="AQ94" s="28">
        <f t="shared" si="38"/>
        <v>0</v>
      </c>
    </row>
    <row r="95" spans="1:43" ht="12.75">
      <c r="A95" s="26">
        <v>3304650</v>
      </c>
      <c r="B95" s="26">
        <v>341</v>
      </c>
      <c r="C95" s="26" t="s">
        <v>259</v>
      </c>
      <c r="D95" s="26" t="s">
        <v>106</v>
      </c>
      <c r="E95" s="26" t="s">
        <v>107</v>
      </c>
      <c r="F95" s="26">
        <v>3431</v>
      </c>
      <c r="G95" s="27">
        <v>3392</v>
      </c>
      <c r="H95" s="30">
        <v>6033579002</v>
      </c>
      <c r="I95" s="55">
        <v>7</v>
      </c>
      <c r="J95" s="29" t="s">
        <v>50</v>
      </c>
      <c r="K95" s="26"/>
      <c r="L95" s="31" t="s">
        <v>49</v>
      </c>
      <c r="M95" s="56">
        <v>57.6</v>
      </c>
      <c r="N95" s="31" t="s">
        <v>49</v>
      </c>
      <c r="O95" s="59" t="s">
        <v>50</v>
      </c>
      <c r="P95" s="76">
        <v>4.545454545454546</v>
      </c>
      <c r="Q95" s="22" t="str">
        <f t="shared" si="27"/>
        <v>NO</v>
      </c>
      <c r="R95" s="32">
        <v>10.53</v>
      </c>
      <c r="S95" s="98" t="str">
        <f t="shared" si="27"/>
        <v>NO</v>
      </c>
      <c r="T95" s="29" t="s">
        <v>48</v>
      </c>
      <c r="U95" s="29" t="s">
        <v>50</v>
      </c>
      <c r="V95" s="29"/>
      <c r="W95" s="53" t="s">
        <v>48</v>
      </c>
      <c r="X95" s="83">
        <v>10166.16</v>
      </c>
      <c r="Y95" s="84">
        <v>134</v>
      </c>
      <c r="Z95" s="84">
        <v>1236.8</v>
      </c>
      <c r="AA95" s="85">
        <v>1423.67</v>
      </c>
      <c r="AB95" s="58">
        <f t="shared" si="28"/>
        <v>1</v>
      </c>
      <c r="AC95" s="28">
        <f t="shared" si="29"/>
        <v>1</v>
      </c>
      <c r="AD95" s="28">
        <f t="shared" si="22"/>
        <v>0</v>
      </c>
      <c r="AE95" s="28">
        <f t="shared" si="23"/>
        <v>0</v>
      </c>
      <c r="AF95" s="29" t="str">
        <f t="shared" si="30"/>
        <v>SRSA</v>
      </c>
      <c r="AG95" s="28">
        <f t="shared" si="24"/>
        <v>0</v>
      </c>
      <c r="AH95" s="28">
        <f t="shared" si="31"/>
        <v>0</v>
      </c>
      <c r="AI95" s="28">
        <f t="shared" si="32"/>
        <v>0</v>
      </c>
      <c r="AJ95" s="28">
        <f t="shared" si="25"/>
        <v>0</v>
      </c>
      <c r="AK95" s="28">
        <f t="shared" si="33"/>
        <v>1</v>
      </c>
      <c r="AL95" s="28">
        <f t="shared" si="34"/>
        <v>0</v>
      </c>
      <c r="AM95" s="28">
        <f t="shared" si="35"/>
        <v>0</v>
      </c>
      <c r="AN95" s="29" t="str">
        <f t="shared" si="26"/>
        <v>-</v>
      </c>
      <c r="AO95" s="28">
        <f t="shared" si="36"/>
        <v>0</v>
      </c>
      <c r="AP95" s="28">
        <f t="shared" si="37"/>
        <v>0</v>
      </c>
      <c r="AQ95" s="28">
        <f t="shared" si="38"/>
        <v>0</v>
      </c>
    </row>
    <row r="96" spans="1:43" ht="12.75">
      <c r="A96" s="26">
        <v>3304670</v>
      </c>
      <c r="B96" s="26">
        <v>342</v>
      </c>
      <c r="C96" s="26" t="s">
        <v>260</v>
      </c>
      <c r="D96" s="26" t="s">
        <v>252</v>
      </c>
      <c r="E96" s="26" t="s">
        <v>253</v>
      </c>
      <c r="F96" s="26">
        <v>3071</v>
      </c>
      <c r="G96" s="27">
        <v>3738</v>
      </c>
      <c r="H96" s="30">
        <v>6038781026</v>
      </c>
      <c r="I96" s="55">
        <v>8</v>
      </c>
      <c r="J96" s="29" t="s">
        <v>50</v>
      </c>
      <c r="K96" s="26"/>
      <c r="L96" s="31" t="s">
        <v>49</v>
      </c>
      <c r="M96" s="56">
        <v>1480.4</v>
      </c>
      <c r="N96" s="31" t="s">
        <v>48</v>
      </c>
      <c r="O96" s="59" t="s">
        <v>48</v>
      </c>
      <c r="P96" s="76">
        <v>5.62429696287964</v>
      </c>
      <c r="Q96" s="22" t="str">
        <f t="shared" si="27"/>
        <v>NO</v>
      </c>
      <c r="R96" s="32">
        <v>14.36</v>
      </c>
      <c r="S96" s="98" t="str">
        <f t="shared" si="27"/>
        <v>NO</v>
      </c>
      <c r="T96" s="29" t="s">
        <v>48</v>
      </c>
      <c r="U96" s="29" t="s">
        <v>50</v>
      </c>
      <c r="V96" s="29"/>
      <c r="W96" s="53" t="s">
        <v>48</v>
      </c>
      <c r="X96" s="83">
        <v>115546.39</v>
      </c>
      <c r="Y96" s="84">
        <v>13132.44</v>
      </c>
      <c r="Z96" s="84">
        <v>12983.44</v>
      </c>
      <c r="AA96" s="85">
        <v>11281.8</v>
      </c>
      <c r="AB96" s="58">
        <f t="shared" si="28"/>
        <v>1</v>
      </c>
      <c r="AC96" s="28">
        <f t="shared" si="29"/>
        <v>0</v>
      </c>
      <c r="AD96" s="28">
        <f t="shared" si="22"/>
        <v>0</v>
      </c>
      <c r="AE96" s="28">
        <f t="shared" si="23"/>
        <v>0</v>
      </c>
      <c r="AF96" s="29" t="str">
        <f t="shared" si="30"/>
        <v>-</v>
      </c>
      <c r="AG96" s="28">
        <f t="shared" si="24"/>
        <v>0</v>
      </c>
      <c r="AH96" s="28">
        <f t="shared" si="31"/>
        <v>0</v>
      </c>
      <c r="AI96" s="28">
        <f t="shared" si="32"/>
        <v>0</v>
      </c>
      <c r="AJ96" s="28">
        <f t="shared" si="25"/>
        <v>0</v>
      </c>
      <c r="AK96" s="28">
        <f t="shared" si="33"/>
        <v>1</v>
      </c>
      <c r="AL96" s="28">
        <f t="shared" si="34"/>
        <v>0</v>
      </c>
      <c r="AM96" s="28">
        <f t="shared" si="35"/>
        <v>0</v>
      </c>
      <c r="AN96" s="29" t="str">
        <f t="shared" si="26"/>
        <v>-</v>
      </c>
      <c r="AO96" s="28">
        <f t="shared" si="36"/>
        <v>0</v>
      </c>
      <c r="AP96" s="28">
        <f t="shared" si="37"/>
        <v>0</v>
      </c>
      <c r="AQ96" s="28">
        <f t="shared" si="38"/>
        <v>0</v>
      </c>
    </row>
    <row r="97" spans="1:43" ht="12.75">
      <c r="A97" s="26">
        <v>3304680</v>
      </c>
      <c r="B97" s="26">
        <v>343</v>
      </c>
      <c r="C97" s="26" t="s">
        <v>261</v>
      </c>
      <c r="D97" s="26" t="s">
        <v>262</v>
      </c>
      <c r="E97" s="26" t="s">
        <v>263</v>
      </c>
      <c r="F97" s="26">
        <v>3748</v>
      </c>
      <c r="G97" s="27">
        <v>789</v>
      </c>
      <c r="H97" s="30">
        <v>6036325563</v>
      </c>
      <c r="I97" s="55">
        <v>7</v>
      </c>
      <c r="J97" s="29" t="s">
        <v>50</v>
      </c>
      <c r="K97" s="26"/>
      <c r="L97" s="31" t="s">
        <v>49</v>
      </c>
      <c r="M97" s="56">
        <v>1448.7</v>
      </c>
      <c r="N97" s="31" t="s">
        <v>48</v>
      </c>
      <c r="O97" s="59" t="s">
        <v>48</v>
      </c>
      <c r="P97" s="76">
        <v>5.513639001741149</v>
      </c>
      <c r="Q97" s="22" t="str">
        <f t="shared" si="27"/>
        <v>NO</v>
      </c>
      <c r="R97" s="32">
        <v>15.46</v>
      </c>
      <c r="S97" s="98" t="str">
        <f t="shared" si="27"/>
        <v>NO</v>
      </c>
      <c r="T97" s="29" t="s">
        <v>48</v>
      </c>
      <c r="U97" s="29" t="s">
        <v>50</v>
      </c>
      <c r="V97" s="29"/>
      <c r="W97" s="53" t="s">
        <v>48</v>
      </c>
      <c r="X97" s="83">
        <v>117958.09</v>
      </c>
      <c r="Y97" s="84">
        <v>12563.44</v>
      </c>
      <c r="Z97" s="84">
        <v>15106.69</v>
      </c>
      <c r="AA97" s="85">
        <v>12441.78</v>
      </c>
      <c r="AB97" s="58">
        <f t="shared" si="28"/>
        <v>1</v>
      </c>
      <c r="AC97" s="28">
        <f t="shared" si="29"/>
        <v>0</v>
      </c>
      <c r="AD97" s="28">
        <f t="shared" si="22"/>
        <v>0</v>
      </c>
      <c r="AE97" s="28">
        <f t="shared" si="23"/>
        <v>0</v>
      </c>
      <c r="AF97" s="29" t="str">
        <f t="shared" si="30"/>
        <v>-</v>
      </c>
      <c r="AG97" s="28">
        <f t="shared" si="24"/>
        <v>0</v>
      </c>
      <c r="AH97" s="28">
        <f t="shared" si="31"/>
        <v>0</v>
      </c>
      <c r="AI97" s="28">
        <f t="shared" si="32"/>
        <v>0</v>
      </c>
      <c r="AJ97" s="28">
        <f t="shared" si="25"/>
        <v>0</v>
      </c>
      <c r="AK97" s="28">
        <f t="shared" si="33"/>
        <v>1</v>
      </c>
      <c r="AL97" s="28">
        <f t="shared" si="34"/>
        <v>0</v>
      </c>
      <c r="AM97" s="28">
        <f t="shared" si="35"/>
        <v>0</v>
      </c>
      <c r="AN97" s="29" t="str">
        <f t="shared" si="26"/>
        <v>-</v>
      </c>
      <c r="AO97" s="28">
        <f t="shared" si="36"/>
        <v>0</v>
      </c>
      <c r="AP97" s="28">
        <f t="shared" si="37"/>
        <v>0</v>
      </c>
      <c r="AQ97" s="28">
        <f t="shared" si="38"/>
        <v>0</v>
      </c>
    </row>
    <row r="98" spans="1:43" ht="12.75">
      <c r="A98" s="26">
        <v>3304740</v>
      </c>
      <c r="B98" s="26">
        <v>351</v>
      </c>
      <c r="C98" s="26" t="s">
        <v>264</v>
      </c>
      <c r="D98" s="26" t="s">
        <v>265</v>
      </c>
      <c r="E98" s="26" t="s">
        <v>266</v>
      </c>
      <c r="F98" s="26">
        <v>3054</v>
      </c>
      <c r="G98" s="27">
        <v>3693</v>
      </c>
      <c r="H98" s="30">
        <v>6034246200</v>
      </c>
      <c r="I98" s="55">
        <v>3</v>
      </c>
      <c r="J98" s="29" t="s">
        <v>48</v>
      </c>
      <c r="K98" s="26"/>
      <c r="L98" s="31" t="s">
        <v>48</v>
      </c>
      <c r="M98" s="56">
        <v>4681.6</v>
      </c>
      <c r="N98" s="31" t="s">
        <v>48</v>
      </c>
      <c r="O98" s="59" t="s">
        <v>48</v>
      </c>
      <c r="P98" s="76">
        <v>2.0192994996426017</v>
      </c>
      <c r="Q98" s="22" t="str">
        <f t="shared" si="27"/>
        <v>NO</v>
      </c>
      <c r="R98" s="32">
        <v>2.02</v>
      </c>
      <c r="S98" s="98" t="str">
        <f t="shared" si="27"/>
        <v>NO</v>
      </c>
      <c r="T98" s="29" t="s">
        <v>48</v>
      </c>
      <c r="U98" s="29" t="s">
        <v>48</v>
      </c>
      <c r="V98" s="29"/>
      <c r="W98" s="53" t="s">
        <v>48</v>
      </c>
      <c r="X98" s="83">
        <v>192863.92</v>
      </c>
      <c r="Y98" s="84">
        <v>10186.14</v>
      </c>
      <c r="Z98" s="84">
        <v>24194.41</v>
      </c>
      <c r="AA98" s="85">
        <v>33004.49</v>
      </c>
      <c r="AB98" s="58">
        <f t="shared" si="28"/>
        <v>0</v>
      </c>
      <c r="AC98" s="28">
        <f t="shared" si="29"/>
        <v>0</v>
      </c>
      <c r="AD98" s="28">
        <f t="shared" si="22"/>
        <v>0</v>
      </c>
      <c r="AE98" s="28">
        <f t="shared" si="23"/>
        <v>0</v>
      </c>
      <c r="AF98" s="29" t="str">
        <f t="shared" si="30"/>
        <v>-</v>
      </c>
      <c r="AG98" s="28">
        <f t="shared" si="24"/>
        <v>0</v>
      </c>
      <c r="AH98" s="28">
        <f t="shared" si="31"/>
        <v>0</v>
      </c>
      <c r="AI98" s="28">
        <f t="shared" si="32"/>
        <v>0</v>
      </c>
      <c r="AJ98" s="28">
        <f t="shared" si="25"/>
        <v>0</v>
      </c>
      <c r="AK98" s="28">
        <f t="shared" si="33"/>
        <v>0</v>
      </c>
      <c r="AL98" s="28">
        <f t="shared" si="34"/>
        <v>0</v>
      </c>
      <c r="AM98" s="28">
        <f t="shared" si="35"/>
        <v>0</v>
      </c>
      <c r="AN98" s="29" t="str">
        <f t="shared" si="26"/>
        <v>-</v>
      </c>
      <c r="AO98" s="28">
        <f t="shared" si="36"/>
        <v>0</v>
      </c>
      <c r="AP98" s="28">
        <f t="shared" si="37"/>
        <v>0</v>
      </c>
      <c r="AQ98" s="28">
        <f t="shared" si="38"/>
        <v>0</v>
      </c>
    </row>
    <row r="99" spans="1:43" ht="12.75">
      <c r="A99" s="26">
        <v>3304760</v>
      </c>
      <c r="B99" s="26">
        <v>352</v>
      </c>
      <c r="C99" s="26" t="s">
        <v>267</v>
      </c>
      <c r="D99" s="26" t="s">
        <v>58</v>
      </c>
      <c r="E99" s="26" t="s">
        <v>59</v>
      </c>
      <c r="F99" s="26">
        <v>3303</v>
      </c>
      <c r="G99" s="27">
        <v>1625</v>
      </c>
      <c r="H99" s="30">
        <v>6037536561</v>
      </c>
      <c r="I99" s="55" t="s">
        <v>268</v>
      </c>
      <c r="J99" s="29" t="s">
        <v>48</v>
      </c>
      <c r="K99" s="26"/>
      <c r="L99" s="31" t="s">
        <v>48</v>
      </c>
      <c r="M99" s="56">
        <v>2722</v>
      </c>
      <c r="N99" s="31" t="s">
        <v>48</v>
      </c>
      <c r="O99" s="59" t="s">
        <v>48</v>
      </c>
      <c r="P99" s="76">
        <v>6.202878684030157</v>
      </c>
      <c r="Q99" s="22" t="str">
        <f t="shared" si="27"/>
        <v>NO</v>
      </c>
      <c r="R99" s="32">
        <v>13.18</v>
      </c>
      <c r="S99" s="98" t="str">
        <f t="shared" si="27"/>
        <v>NO</v>
      </c>
      <c r="T99" s="29" t="s">
        <v>48</v>
      </c>
      <c r="U99" s="29" t="s">
        <v>48</v>
      </c>
      <c r="V99" s="29"/>
      <c r="W99" s="53" t="s">
        <v>48</v>
      </c>
      <c r="X99" s="83">
        <v>212709.26</v>
      </c>
      <c r="Y99" s="84">
        <v>23637.88</v>
      </c>
      <c r="Z99" s="84">
        <v>26872.3</v>
      </c>
      <c r="AA99" s="85">
        <v>21490.21</v>
      </c>
      <c r="AB99" s="58">
        <f t="shared" si="28"/>
        <v>0</v>
      </c>
      <c r="AC99" s="28">
        <f t="shared" si="29"/>
        <v>0</v>
      </c>
      <c r="AD99" s="28">
        <f t="shared" si="22"/>
        <v>0</v>
      </c>
      <c r="AE99" s="28">
        <f t="shared" si="23"/>
        <v>0</v>
      </c>
      <c r="AF99" s="29" t="str">
        <f t="shared" si="30"/>
        <v>-</v>
      </c>
      <c r="AG99" s="28">
        <f t="shared" si="24"/>
        <v>0</v>
      </c>
      <c r="AH99" s="28">
        <f t="shared" si="31"/>
        <v>0</v>
      </c>
      <c r="AI99" s="28">
        <f t="shared" si="32"/>
        <v>0</v>
      </c>
      <c r="AJ99" s="28">
        <f t="shared" si="25"/>
        <v>0</v>
      </c>
      <c r="AK99" s="28">
        <f t="shared" si="33"/>
        <v>0</v>
      </c>
      <c r="AL99" s="28">
        <f t="shared" si="34"/>
        <v>0</v>
      </c>
      <c r="AM99" s="28">
        <f t="shared" si="35"/>
        <v>0</v>
      </c>
      <c r="AN99" s="29" t="str">
        <f t="shared" si="26"/>
        <v>-</v>
      </c>
      <c r="AO99" s="28">
        <f t="shared" si="36"/>
        <v>0</v>
      </c>
      <c r="AP99" s="28">
        <f t="shared" si="37"/>
        <v>0</v>
      </c>
      <c r="AQ99" s="28">
        <f t="shared" si="38"/>
        <v>0</v>
      </c>
    </row>
    <row r="100" spans="1:43" ht="12.75">
      <c r="A100" s="26">
        <v>3304800</v>
      </c>
      <c r="B100" s="26">
        <v>355</v>
      </c>
      <c r="C100" s="26" t="s">
        <v>269</v>
      </c>
      <c r="D100" s="26" t="s">
        <v>149</v>
      </c>
      <c r="E100" s="26" t="s">
        <v>150</v>
      </c>
      <c r="F100" s="26">
        <v>3581</v>
      </c>
      <c r="G100" s="27">
        <v>1686</v>
      </c>
      <c r="H100" s="30">
        <v>6034663632</v>
      </c>
      <c r="I100" s="55">
        <v>7</v>
      </c>
      <c r="J100" s="29" t="s">
        <v>50</v>
      </c>
      <c r="K100" s="26"/>
      <c r="L100" s="31" t="s">
        <v>49</v>
      </c>
      <c r="M100" s="56">
        <v>141.4</v>
      </c>
      <c r="N100" s="31" t="s">
        <v>49</v>
      </c>
      <c r="O100" s="59" t="s">
        <v>50</v>
      </c>
      <c r="P100" s="76">
        <v>7.547169811320755</v>
      </c>
      <c r="Q100" s="22" t="str">
        <f t="shared" si="27"/>
        <v>NO</v>
      </c>
      <c r="R100" s="32">
        <v>17.86</v>
      </c>
      <c r="S100" s="98" t="str">
        <f t="shared" si="27"/>
        <v>NO</v>
      </c>
      <c r="T100" s="29" t="s">
        <v>48</v>
      </c>
      <c r="U100" s="29" t="s">
        <v>50</v>
      </c>
      <c r="V100" s="29"/>
      <c r="W100" s="53" t="s">
        <v>48</v>
      </c>
      <c r="X100" s="83">
        <v>26771.4</v>
      </c>
      <c r="Y100" s="84">
        <v>2800.79</v>
      </c>
      <c r="Z100" s="84">
        <v>2876.65</v>
      </c>
      <c r="AA100" s="85">
        <v>2313.56</v>
      </c>
      <c r="AB100" s="58">
        <f t="shared" si="28"/>
        <v>1</v>
      </c>
      <c r="AC100" s="28">
        <f t="shared" si="29"/>
        <v>1</v>
      </c>
      <c r="AD100" s="28">
        <f t="shared" si="22"/>
        <v>0</v>
      </c>
      <c r="AE100" s="28">
        <f t="shared" si="23"/>
        <v>0</v>
      </c>
      <c r="AF100" s="29" t="str">
        <f t="shared" si="30"/>
        <v>SRSA</v>
      </c>
      <c r="AG100" s="28">
        <f t="shared" si="24"/>
        <v>0</v>
      </c>
      <c r="AH100" s="28">
        <f t="shared" si="31"/>
        <v>0</v>
      </c>
      <c r="AI100" s="28">
        <f t="shared" si="32"/>
        <v>0</v>
      </c>
      <c r="AJ100" s="28">
        <f t="shared" si="25"/>
        <v>0</v>
      </c>
      <c r="AK100" s="28">
        <f t="shared" si="33"/>
        <v>1</v>
      </c>
      <c r="AL100" s="28">
        <f t="shared" si="34"/>
        <v>0</v>
      </c>
      <c r="AM100" s="28">
        <f t="shared" si="35"/>
        <v>0</v>
      </c>
      <c r="AN100" s="29" t="str">
        <f t="shared" si="26"/>
        <v>-</v>
      </c>
      <c r="AO100" s="28">
        <f t="shared" si="36"/>
        <v>0</v>
      </c>
      <c r="AP100" s="28">
        <f t="shared" si="37"/>
        <v>0</v>
      </c>
      <c r="AQ100" s="28">
        <f t="shared" si="38"/>
        <v>0</v>
      </c>
    </row>
    <row r="101" spans="1:43" ht="12.75">
      <c r="A101" s="26">
        <v>3304830</v>
      </c>
      <c r="B101" s="26">
        <v>357</v>
      </c>
      <c r="C101" s="26" t="s">
        <v>270</v>
      </c>
      <c r="D101" s="26" t="s">
        <v>271</v>
      </c>
      <c r="E101" s="26" t="s">
        <v>272</v>
      </c>
      <c r="F101" s="26">
        <v>3055</v>
      </c>
      <c r="G101" s="27">
        <v>4871</v>
      </c>
      <c r="H101" s="30">
        <v>6036732202</v>
      </c>
      <c r="I101" s="55" t="s">
        <v>152</v>
      </c>
      <c r="J101" s="29" t="s">
        <v>48</v>
      </c>
      <c r="K101" s="26"/>
      <c r="L101" s="31" t="s">
        <v>48</v>
      </c>
      <c r="M101" s="56">
        <v>2542</v>
      </c>
      <c r="N101" s="31" t="s">
        <v>48</v>
      </c>
      <c r="O101" s="59" t="s">
        <v>48</v>
      </c>
      <c r="P101" s="76">
        <v>4.017216642754662</v>
      </c>
      <c r="Q101" s="22" t="str">
        <f t="shared" si="27"/>
        <v>NO</v>
      </c>
      <c r="R101" s="32">
        <v>13.37</v>
      </c>
      <c r="S101" s="98" t="str">
        <f t="shared" si="27"/>
        <v>NO</v>
      </c>
      <c r="T101" s="29" t="s">
        <v>48</v>
      </c>
      <c r="U101" s="29" t="s">
        <v>48</v>
      </c>
      <c r="V101" s="29"/>
      <c r="W101" s="53" t="s">
        <v>48</v>
      </c>
      <c r="X101" s="83">
        <v>151901.28</v>
      </c>
      <c r="Y101" s="84">
        <v>15354.42</v>
      </c>
      <c r="Z101" s="84">
        <v>19072.38</v>
      </c>
      <c r="AA101" s="85">
        <v>18924.75</v>
      </c>
      <c r="AB101" s="58">
        <f t="shared" si="28"/>
        <v>0</v>
      </c>
      <c r="AC101" s="28">
        <f t="shared" si="29"/>
        <v>0</v>
      </c>
      <c r="AD101" s="28">
        <f aca="true" t="shared" si="39" ref="AD101:AD132">IF(AND(OR(J101="YES",L101="YES"),(AB101=0)),"Trouble",0)</f>
        <v>0</v>
      </c>
      <c r="AE101" s="28">
        <f aca="true" t="shared" si="40" ref="AE101:AE132">IF(AND(OR(AND(ISNUMBER(M101),AND(M101&gt;0,M101&lt;600)),AND(M101&gt;0,N101="YES")),(AC101=0)),"Trouble",0)</f>
        <v>0</v>
      </c>
      <c r="AF101" s="29" t="str">
        <f t="shared" si="30"/>
        <v>-</v>
      </c>
      <c r="AG101" s="28">
        <f aca="true" t="shared" si="41" ref="AG101:AG132">IF(AND(AF101="-",O101="YES"),"Trouble",0)</f>
        <v>0</v>
      </c>
      <c r="AH101" s="28">
        <f t="shared" si="31"/>
        <v>0</v>
      </c>
      <c r="AI101" s="28">
        <f t="shared" si="32"/>
        <v>0</v>
      </c>
      <c r="AJ101" s="28">
        <f aca="true" t="shared" si="42" ref="AJ101:AJ132">IF(AND(AF101="SRSA",O101&lt;&gt;"YES"),"Trouble",0)</f>
        <v>0</v>
      </c>
      <c r="AK101" s="28">
        <f t="shared" si="33"/>
        <v>0</v>
      </c>
      <c r="AL101" s="28">
        <f t="shared" si="34"/>
        <v>0</v>
      </c>
      <c r="AM101" s="28">
        <f t="shared" si="35"/>
        <v>0</v>
      </c>
      <c r="AN101" s="29" t="str">
        <f aca="true" t="shared" si="43" ref="AN101:AN132">IF(AND(AND(AM101="Initial",AO101=0),AND(ISNUMBER(M101),M101&gt;0)),"RLIS","-")</f>
        <v>-</v>
      </c>
      <c r="AO101" s="28">
        <f t="shared" si="36"/>
        <v>0</v>
      </c>
      <c r="AP101" s="28">
        <f t="shared" si="37"/>
        <v>0</v>
      </c>
      <c r="AQ101" s="28">
        <f t="shared" si="38"/>
        <v>0</v>
      </c>
    </row>
    <row r="102" spans="1:43" ht="12.75">
      <c r="A102" s="26">
        <v>3300616</v>
      </c>
      <c r="B102" s="26">
        <v>359</v>
      </c>
      <c r="C102" s="26" t="s">
        <v>273</v>
      </c>
      <c r="D102" s="26" t="s">
        <v>274</v>
      </c>
      <c r="E102" s="26" t="s">
        <v>275</v>
      </c>
      <c r="F102" s="26">
        <v>3887</v>
      </c>
      <c r="G102" s="27">
        <v>9708</v>
      </c>
      <c r="H102" s="30">
        <v>6034732326</v>
      </c>
      <c r="I102" s="55">
        <v>4</v>
      </c>
      <c r="J102" s="29" t="s">
        <v>48</v>
      </c>
      <c r="K102" s="26"/>
      <c r="L102" s="31" t="s">
        <v>48</v>
      </c>
      <c r="M102" s="56">
        <v>712.3</v>
      </c>
      <c r="N102" s="31" t="s">
        <v>48</v>
      </c>
      <c r="O102" s="59" t="s">
        <v>48</v>
      </c>
      <c r="P102" s="76">
        <v>8.038976857490866</v>
      </c>
      <c r="Q102" s="22" t="str">
        <f t="shared" si="27"/>
        <v>NO</v>
      </c>
      <c r="R102" s="32">
        <v>27.71</v>
      </c>
      <c r="S102" s="98" t="str">
        <f t="shared" si="27"/>
        <v>YES</v>
      </c>
      <c r="T102" s="29" t="s">
        <v>48</v>
      </c>
      <c r="U102" s="29" t="s">
        <v>48</v>
      </c>
      <c r="V102" s="29"/>
      <c r="W102" s="53" t="s">
        <v>48</v>
      </c>
      <c r="X102" s="83">
        <v>67749.34</v>
      </c>
      <c r="Y102" s="84">
        <v>8045.52</v>
      </c>
      <c r="Z102" s="84">
        <v>8093.78</v>
      </c>
      <c r="AA102" s="85">
        <v>6019.59</v>
      </c>
      <c r="AB102" s="58">
        <f t="shared" si="28"/>
        <v>0</v>
      </c>
      <c r="AC102" s="28">
        <f t="shared" si="29"/>
        <v>0</v>
      </c>
      <c r="AD102" s="28">
        <f t="shared" si="39"/>
        <v>0</v>
      </c>
      <c r="AE102" s="28">
        <f t="shared" si="40"/>
        <v>0</v>
      </c>
      <c r="AF102" s="29" t="str">
        <f t="shared" si="30"/>
        <v>-</v>
      </c>
      <c r="AG102" s="28">
        <f t="shared" si="41"/>
        <v>0</v>
      </c>
      <c r="AH102" s="28">
        <f t="shared" si="31"/>
        <v>0</v>
      </c>
      <c r="AI102" s="28">
        <f t="shared" si="32"/>
        <v>0</v>
      </c>
      <c r="AJ102" s="28">
        <f t="shared" si="42"/>
        <v>0</v>
      </c>
      <c r="AK102" s="28">
        <f t="shared" si="33"/>
        <v>0</v>
      </c>
      <c r="AL102" s="28">
        <f t="shared" si="34"/>
        <v>1</v>
      </c>
      <c r="AM102" s="28">
        <f t="shared" si="35"/>
        <v>0</v>
      </c>
      <c r="AN102" s="29" t="str">
        <f t="shared" si="43"/>
        <v>-</v>
      </c>
      <c r="AO102" s="28">
        <f t="shared" si="36"/>
        <v>0</v>
      </c>
      <c r="AP102" s="28">
        <f t="shared" si="37"/>
        <v>0</v>
      </c>
      <c r="AQ102" s="28">
        <f t="shared" si="38"/>
        <v>0</v>
      </c>
    </row>
    <row r="103" spans="1:43" ht="12.75">
      <c r="A103" s="26">
        <v>3304890</v>
      </c>
      <c r="B103" s="26">
        <v>363</v>
      </c>
      <c r="C103" s="26" t="s">
        <v>276</v>
      </c>
      <c r="D103" s="26" t="s">
        <v>208</v>
      </c>
      <c r="E103" s="26" t="s">
        <v>209</v>
      </c>
      <c r="F103" s="26">
        <v>3446</v>
      </c>
      <c r="G103" s="27">
        <v>2310</v>
      </c>
      <c r="H103" s="30">
        <v>6033526955</v>
      </c>
      <c r="I103" s="55">
        <v>7</v>
      </c>
      <c r="J103" s="29" t="s">
        <v>50</v>
      </c>
      <c r="K103" s="26"/>
      <c r="L103" s="31" t="s">
        <v>49</v>
      </c>
      <c r="M103" s="56">
        <v>2528.1</v>
      </c>
      <c r="N103" s="31" t="s">
        <v>48</v>
      </c>
      <c r="O103" s="59" t="s">
        <v>48</v>
      </c>
      <c r="P103" s="76">
        <v>3.110475509474437</v>
      </c>
      <c r="Q103" s="22" t="str">
        <f t="shared" si="27"/>
        <v>NO</v>
      </c>
      <c r="R103" s="32">
        <v>17.78</v>
      </c>
      <c r="S103" s="98" t="str">
        <f t="shared" si="27"/>
        <v>NO</v>
      </c>
      <c r="T103" s="29" t="s">
        <v>48</v>
      </c>
      <c r="U103" s="29" t="s">
        <v>50</v>
      </c>
      <c r="V103" s="29"/>
      <c r="W103" s="53" t="s">
        <v>48</v>
      </c>
      <c r="X103" s="83">
        <v>157565.67</v>
      </c>
      <c r="Y103" s="84">
        <v>16260.92</v>
      </c>
      <c r="Z103" s="84">
        <v>20988.44</v>
      </c>
      <c r="AA103" s="85">
        <v>18575.13</v>
      </c>
      <c r="AB103" s="58">
        <f t="shared" si="28"/>
        <v>1</v>
      </c>
      <c r="AC103" s="28">
        <f t="shared" si="29"/>
        <v>0</v>
      </c>
      <c r="AD103" s="28">
        <f t="shared" si="39"/>
        <v>0</v>
      </c>
      <c r="AE103" s="28">
        <f t="shared" si="40"/>
        <v>0</v>
      </c>
      <c r="AF103" s="29" t="str">
        <f t="shared" si="30"/>
        <v>-</v>
      </c>
      <c r="AG103" s="28">
        <f t="shared" si="41"/>
        <v>0</v>
      </c>
      <c r="AH103" s="28">
        <f t="shared" si="31"/>
        <v>0</v>
      </c>
      <c r="AI103" s="28">
        <f t="shared" si="32"/>
        <v>0</v>
      </c>
      <c r="AJ103" s="28">
        <f t="shared" si="42"/>
        <v>0</v>
      </c>
      <c r="AK103" s="28">
        <f t="shared" si="33"/>
        <v>1</v>
      </c>
      <c r="AL103" s="28">
        <f t="shared" si="34"/>
        <v>0</v>
      </c>
      <c r="AM103" s="28">
        <f t="shared" si="35"/>
        <v>0</v>
      </c>
      <c r="AN103" s="29" t="str">
        <f t="shared" si="43"/>
        <v>-</v>
      </c>
      <c r="AO103" s="28">
        <f t="shared" si="36"/>
        <v>0</v>
      </c>
      <c r="AP103" s="28">
        <f t="shared" si="37"/>
        <v>0</v>
      </c>
      <c r="AQ103" s="28">
        <f t="shared" si="38"/>
        <v>0</v>
      </c>
    </row>
    <row r="104" spans="1:43" ht="12.75">
      <c r="A104" s="26">
        <v>3304920</v>
      </c>
      <c r="B104" s="26">
        <v>365</v>
      </c>
      <c r="C104" s="26" t="s">
        <v>277</v>
      </c>
      <c r="D104" s="26" t="s">
        <v>278</v>
      </c>
      <c r="E104" s="26" t="s">
        <v>279</v>
      </c>
      <c r="F104" s="26">
        <v>3771</v>
      </c>
      <c r="G104" s="27">
        <v>130</v>
      </c>
      <c r="H104" s="30">
        <v>6036382800</v>
      </c>
      <c r="I104" s="55">
        <v>7</v>
      </c>
      <c r="J104" s="29" t="s">
        <v>50</v>
      </c>
      <c r="K104" s="26"/>
      <c r="L104" s="31" t="s">
        <v>49</v>
      </c>
      <c r="M104" s="56">
        <v>68.2</v>
      </c>
      <c r="N104" s="31" t="s">
        <v>49</v>
      </c>
      <c r="O104" s="59" t="s">
        <v>50</v>
      </c>
      <c r="P104" s="76">
        <v>1.36986301369863</v>
      </c>
      <c r="Q104" s="22" t="str">
        <f t="shared" si="27"/>
        <v>NO</v>
      </c>
      <c r="R104" s="32">
        <v>0.65</v>
      </c>
      <c r="S104" s="98" t="str">
        <f t="shared" si="27"/>
        <v>NO</v>
      </c>
      <c r="T104" s="29" t="s">
        <v>48</v>
      </c>
      <c r="U104" s="29" t="s">
        <v>50</v>
      </c>
      <c r="V104" s="29"/>
      <c r="W104" s="53" t="s">
        <v>48</v>
      </c>
      <c r="X104" s="83">
        <v>5166.8</v>
      </c>
      <c r="Y104" s="84">
        <v>0</v>
      </c>
      <c r="Z104" s="84">
        <v>654.24</v>
      </c>
      <c r="AA104" s="85">
        <v>1334.4</v>
      </c>
      <c r="AB104" s="58">
        <f t="shared" si="28"/>
        <v>1</v>
      </c>
      <c r="AC104" s="28">
        <f t="shared" si="29"/>
        <v>1</v>
      </c>
      <c r="AD104" s="28">
        <f t="shared" si="39"/>
        <v>0</v>
      </c>
      <c r="AE104" s="28">
        <f t="shared" si="40"/>
        <v>0</v>
      </c>
      <c r="AF104" s="29" t="str">
        <f t="shared" si="30"/>
        <v>SRSA</v>
      </c>
      <c r="AG104" s="28">
        <f t="shared" si="41"/>
        <v>0</v>
      </c>
      <c r="AH104" s="28">
        <f t="shared" si="31"/>
        <v>0</v>
      </c>
      <c r="AI104" s="28">
        <f t="shared" si="32"/>
        <v>0</v>
      </c>
      <c r="AJ104" s="28">
        <f t="shared" si="42"/>
        <v>0</v>
      </c>
      <c r="AK104" s="28">
        <f t="shared" si="33"/>
        <v>1</v>
      </c>
      <c r="AL104" s="28">
        <f t="shared" si="34"/>
        <v>0</v>
      </c>
      <c r="AM104" s="28">
        <f t="shared" si="35"/>
        <v>0</v>
      </c>
      <c r="AN104" s="29" t="str">
        <f t="shared" si="43"/>
        <v>-</v>
      </c>
      <c r="AO104" s="28">
        <f t="shared" si="36"/>
        <v>0</v>
      </c>
      <c r="AP104" s="28">
        <f t="shared" si="37"/>
        <v>0</v>
      </c>
      <c r="AQ104" s="28">
        <f t="shared" si="38"/>
        <v>0</v>
      </c>
    </row>
    <row r="105" spans="1:43" ht="12.75">
      <c r="A105" s="26">
        <v>3304950</v>
      </c>
      <c r="B105" s="26">
        <v>367</v>
      </c>
      <c r="C105" s="26" t="s">
        <v>280</v>
      </c>
      <c r="D105" s="26" t="s">
        <v>55</v>
      </c>
      <c r="E105" s="26" t="s">
        <v>56</v>
      </c>
      <c r="F105" s="26">
        <v>3031</v>
      </c>
      <c r="G105" s="27">
        <v>849</v>
      </c>
      <c r="H105" s="30">
        <v>6036732690</v>
      </c>
      <c r="I105" s="55">
        <v>8</v>
      </c>
      <c r="J105" s="29" t="s">
        <v>50</v>
      </c>
      <c r="K105" s="26"/>
      <c r="L105" s="31" t="s">
        <v>49</v>
      </c>
      <c r="M105" s="56">
        <v>239.1</v>
      </c>
      <c r="N105" s="31" t="s">
        <v>49</v>
      </c>
      <c r="O105" s="59" t="s">
        <v>50</v>
      </c>
      <c r="P105" s="76">
        <v>1.6304347826086956</v>
      </c>
      <c r="Q105" s="22" t="str">
        <f t="shared" si="27"/>
        <v>NO</v>
      </c>
      <c r="R105" s="32">
        <v>5.46</v>
      </c>
      <c r="S105" s="98" t="str">
        <f t="shared" si="27"/>
        <v>NO</v>
      </c>
      <c r="T105" s="29" t="s">
        <v>48</v>
      </c>
      <c r="U105" s="29" t="s">
        <v>50</v>
      </c>
      <c r="V105" s="29"/>
      <c r="W105" s="53" t="s">
        <v>48</v>
      </c>
      <c r="X105" s="83">
        <v>26945.56</v>
      </c>
      <c r="Y105" s="84">
        <v>2451.01</v>
      </c>
      <c r="Z105" s="84">
        <v>3585.12</v>
      </c>
      <c r="AA105" s="85">
        <v>1712.09</v>
      </c>
      <c r="AB105" s="58">
        <f t="shared" si="28"/>
        <v>1</v>
      </c>
      <c r="AC105" s="28">
        <f t="shared" si="29"/>
        <v>1</v>
      </c>
      <c r="AD105" s="28">
        <f t="shared" si="39"/>
        <v>0</v>
      </c>
      <c r="AE105" s="28">
        <f t="shared" si="40"/>
        <v>0</v>
      </c>
      <c r="AF105" s="29" t="str">
        <f t="shared" si="30"/>
        <v>SRSA</v>
      </c>
      <c r="AG105" s="28">
        <f t="shared" si="41"/>
        <v>0</v>
      </c>
      <c r="AH105" s="28">
        <f t="shared" si="31"/>
        <v>0</v>
      </c>
      <c r="AI105" s="28">
        <f t="shared" si="32"/>
        <v>0</v>
      </c>
      <c r="AJ105" s="28">
        <f t="shared" si="42"/>
        <v>0</v>
      </c>
      <c r="AK105" s="28">
        <f t="shared" si="33"/>
        <v>1</v>
      </c>
      <c r="AL105" s="28">
        <f t="shared" si="34"/>
        <v>0</v>
      </c>
      <c r="AM105" s="28">
        <f t="shared" si="35"/>
        <v>0</v>
      </c>
      <c r="AN105" s="29" t="str">
        <f t="shared" si="43"/>
        <v>-</v>
      </c>
      <c r="AO105" s="28">
        <f t="shared" si="36"/>
        <v>0</v>
      </c>
      <c r="AP105" s="28">
        <f t="shared" si="37"/>
        <v>0</v>
      </c>
      <c r="AQ105" s="28">
        <f t="shared" si="38"/>
        <v>0</v>
      </c>
    </row>
    <row r="106" spans="1:43" ht="12.75">
      <c r="A106" s="26">
        <v>3304960</v>
      </c>
      <c r="B106" s="26">
        <v>369</v>
      </c>
      <c r="C106" s="26" t="s">
        <v>281</v>
      </c>
      <c r="D106" s="26" t="s">
        <v>282</v>
      </c>
      <c r="E106" s="26" t="s">
        <v>283</v>
      </c>
      <c r="F106" s="26">
        <v>3254</v>
      </c>
      <c r="G106" s="27">
        <v>419</v>
      </c>
      <c r="H106" s="30">
        <v>6034765247</v>
      </c>
      <c r="I106" s="55">
        <v>7</v>
      </c>
      <c r="J106" s="29" t="s">
        <v>50</v>
      </c>
      <c r="K106" s="26"/>
      <c r="L106" s="31" t="s">
        <v>49</v>
      </c>
      <c r="M106" s="56">
        <v>686.4</v>
      </c>
      <c r="N106" s="31" t="s">
        <v>48</v>
      </c>
      <c r="O106" s="59" t="s">
        <v>48</v>
      </c>
      <c r="P106" s="76">
        <v>4.102564102564102</v>
      </c>
      <c r="Q106" s="22" t="str">
        <f t="shared" si="27"/>
        <v>NO</v>
      </c>
      <c r="R106" s="32">
        <v>10.96</v>
      </c>
      <c r="S106" s="98" t="str">
        <f t="shared" si="27"/>
        <v>NO</v>
      </c>
      <c r="T106" s="29" t="s">
        <v>48</v>
      </c>
      <c r="U106" s="29" t="s">
        <v>50</v>
      </c>
      <c r="V106" s="29"/>
      <c r="W106" s="53" t="s">
        <v>48</v>
      </c>
      <c r="X106" s="83">
        <v>67130.32</v>
      </c>
      <c r="Y106" s="84">
        <v>6441.35</v>
      </c>
      <c r="Z106" s="84">
        <v>9895.7</v>
      </c>
      <c r="AA106" s="85">
        <v>5083.56</v>
      </c>
      <c r="AB106" s="58">
        <f t="shared" si="28"/>
        <v>1</v>
      </c>
      <c r="AC106" s="28">
        <f t="shared" si="29"/>
        <v>0</v>
      </c>
      <c r="AD106" s="28">
        <f t="shared" si="39"/>
        <v>0</v>
      </c>
      <c r="AE106" s="28">
        <f t="shared" si="40"/>
        <v>0</v>
      </c>
      <c r="AF106" s="29" t="str">
        <f t="shared" si="30"/>
        <v>-</v>
      </c>
      <c r="AG106" s="28">
        <f t="shared" si="41"/>
        <v>0</v>
      </c>
      <c r="AH106" s="28">
        <f t="shared" si="31"/>
        <v>0</v>
      </c>
      <c r="AI106" s="28">
        <f t="shared" si="32"/>
        <v>0</v>
      </c>
      <c r="AJ106" s="28">
        <f t="shared" si="42"/>
        <v>0</v>
      </c>
      <c r="AK106" s="28">
        <f t="shared" si="33"/>
        <v>1</v>
      </c>
      <c r="AL106" s="28">
        <f t="shared" si="34"/>
        <v>0</v>
      </c>
      <c r="AM106" s="28">
        <f t="shared" si="35"/>
        <v>0</v>
      </c>
      <c r="AN106" s="29" t="str">
        <f t="shared" si="43"/>
        <v>-</v>
      </c>
      <c r="AO106" s="28">
        <f t="shared" si="36"/>
        <v>0</v>
      </c>
      <c r="AP106" s="28">
        <f t="shared" si="37"/>
        <v>0</v>
      </c>
      <c r="AQ106" s="28">
        <f t="shared" si="38"/>
        <v>0</v>
      </c>
    </row>
    <row r="107" spans="1:43" ht="12.75">
      <c r="A107" s="26">
        <v>3304980</v>
      </c>
      <c r="B107" s="26">
        <v>371</v>
      </c>
      <c r="C107" s="26" t="s">
        <v>284</v>
      </c>
      <c r="D107" s="26" t="s">
        <v>285</v>
      </c>
      <c r="E107" s="26" t="s">
        <v>286</v>
      </c>
      <c r="F107" s="26">
        <v>3061</v>
      </c>
      <c r="G107" s="27">
        <v>687</v>
      </c>
      <c r="H107" s="30">
        <v>6035944300</v>
      </c>
      <c r="I107" s="55" t="s">
        <v>287</v>
      </c>
      <c r="J107" s="29" t="s">
        <v>48</v>
      </c>
      <c r="K107" s="26"/>
      <c r="L107" s="31" t="s">
        <v>48</v>
      </c>
      <c r="M107" s="56">
        <v>13082.1</v>
      </c>
      <c r="N107" s="31" t="s">
        <v>48</v>
      </c>
      <c r="O107" s="59" t="s">
        <v>48</v>
      </c>
      <c r="P107" s="76">
        <v>5.074022523092497</v>
      </c>
      <c r="Q107" s="22" t="str">
        <f t="shared" si="27"/>
        <v>NO</v>
      </c>
      <c r="R107" s="32">
        <v>5.07</v>
      </c>
      <c r="S107" s="98" t="str">
        <f t="shared" si="27"/>
        <v>NO</v>
      </c>
      <c r="T107" s="29" t="s">
        <v>48</v>
      </c>
      <c r="U107" s="29" t="s">
        <v>48</v>
      </c>
      <c r="V107" s="29"/>
      <c r="W107" s="53" t="s">
        <v>48</v>
      </c>
      <c r="X107" s="83">
        <v>1038960.38</v>
      </c>
      <c r="Y107" s="84">
        <v>121363.81</v>
      </c>
      <c r="Z107" s="84">
        <v>129002.84</v>
      </c>
      <c r="AA107" s="85">
        <v>110983.83</v>
      </c>
      <c r="AB107" s="58">
        <f t="shared" si="28"/>
        <v>0</v>
      </c>
      <c r="AC107" s="28">
        <f t="shared" si="29"/>
        <v>0</v>
      </c>
      <c r="AD107" s="28">
        <f t="shared" si="39"/>
        <v>0</v>
      </c>
      <c r="AE107" s="28">
        <f t="shared" si="40"/>
        <v>0</v>
      </c>
      <c r="AF107" s="29" t="str">
        <f t="shared" si="30"/>
        <v>-</v>
      </c>
      <c r="AG107" s="28">
        <f t="shared" si="41"/>
        <v>0</v>
      </c>
      <c r="AH107" s="28">
        <f t="shared" si="31"/>
        <v>0</v>
      </c>
      <c r="AI107" s="28">
        <f t="shared" si="32"/>
        <v>0</v>
      </c>
      <c r="AJ107" s="28">
        <f t="shared" si="42"/>
        <v>0</v>
      </c>
      <c r="AK107" s="28">
        <f t="shared" si="33"/>
        <v>0</v>
      </c>
      <c r="AL107" s="28">
        <f t="shared" si="34"/>
        <v>0</v>
      </c>
      <c r="AM107" s="28">
        <f t="shared" si="35"/>
        <v>0</v>
      </c>
      <c r="AN107" s="29" t="str">
        <f t="shared" si="43"/>
        <v>-</v>
      </c>
      <c r="AO107" s="28">
        <f t="shared" si="36"/>
        <v>0</v>
      </c>
      <c r="AP107" s="28">
        <f t="shared" si="37"/>
        <v>0</v>
      </c>
      <c r="AQ107" s="28">
        <f t="shared" si="38"/>
        <v>0</v>
      </c>
    </row>
    <row r="108" spans="1:43" ht="12.75">
      <c r="A108" s="26">
        <v>3305010</v>
      </c>
      <c r="B108" s="26">
        <v>375</v>
      </c>
      <c r="C108" s="26" t="s">
        <v>288</v>
      </c>
      <c r="D108" s="26" t="s">
        <v>106</v>
      </c>
      <c r="E108" s="26" t="s">
        <v>107</v>
      </c>
      <c r="F108" s="26">
        <v>3431</v>
      </c>
      <c r="G108" s="27">
        <v>3392</v>
      </c>
      <c r="H108" s="30">
        <v>6033579002</v>
      </c>
      <c r="I108" s="55">
        <v>7</v>
      </c>
      <c r="J108" s="29" t="s">
        <v>50</v>
      </c>
      <c r="K108" s="26"/>
      <c r="L108" s="31" t="s">
        <v>49</v>
      </c>
      <c r="M108" s="56">
        <v>62.9</v>
      </c>
      <c r="N108" s="31" t="s">
        <v>49</v>
      </c>
      <c r="O108" s="59" t="s">
        <v>50</v>
      </c>
      <c r="P108" s="76">
        <v>6.349206349206349</v>
      </c>
      <c r="Q108" s="22" t="str">
        <f t="shared" si="27"/>
        <v>NO</v>
      </c>
      <c r="R108" s="32">
        <v>19.05</v>
      </c>
      <c r="S108" s="98" t="str">
        <f t="shared" si="27"/>
        <v>NO</v>
      </c>
      <c r="T108" s="29" t="s">
        <v>48</v>
      </c>
      <c r="U108" s="29" t="s">
        <v>50</v>
      </c>
      <c r="V108" s="29"/>
      <c r="W108" s="53" t="s">
        <v>48</v>
      </c>
      <c r="X108" s="83">
        <v>6555.37</v>
      </c>
      <c r="Y108" s="84">
        <v>964.99</v>
      </c>
      <c r="Z108" s="84">
        <v>202.8</v>
      </c>
      <c r="AA108" s="85">
        <v>1517.41</v>
      </c>
      <c r="AB108" s="58">
        <f t="shared" si="28"/>
        <v>1</v>
      </c>
      <c r="AC108" s="28">
        <f t="shared" si="29"/>
        <v>1</v>
      </c>
      <c r="AD108" s="28">
        <f t="shared" si="39"/>
        <v>0</v>
      </c>
      <c r="AE108" s="28">
        <f t="shared" si="40"/>
        <v>0</v>
      </c>
      <c r="AF108" s="29" t="str">
        <f t="shared" si="30"/>
        <v>SRSA</v>
      </c>
      <c r="AG108" s="28">
        <f t="shared" si="41"/>
        <v>0</v>
      </c>
      <c r="AH108" s="28">
        <f t="shared" si="31"/>
        <v>0</v>
      </c>
      <c r="AI108" s="28">
        <f t="shared" si="32"/>
        <v>0</v>
      </c>
      <c r="AJ108" s="28">
        <f t="shared" si="42"/>
        <v>0</v>
      </c>
      <c r="AK108" s="28">
        <f t="shared" si="33"/>
        <v>1</v>
      </c>
      <c r="AL108" s="28">
        <f t="shared" si="34"/>
        <v>0</v>
      </c>
      <c r="AM108" s="28">
        <f t="shared" si="35"/>
        <v>0</v>
      </c>
      <c r="AN108" s="29" t="str">
        <f t="shared" si="43"/>
        <v>-</v>
      </c>
      <c r="AO108" s="28">
        <f t="shared" si="36"/>
        <v>0</v>
      </c>
      <c r="AP108" s="28">
        <f t="shared" si="37"/>
        <v>0</v>
      </c>
      <c r="AQ108" s="28">
        <f t="shared" si="38"/>
        <v>0</v>
      </c>
    </row>
    <row r="109" spans="1:43" ht="12.75">
      <c r="A109" s="26">
        <v>3305040</v>
      </c>
      <c r="B109" s="26">
        <v>377</v>
      </c>
      <c r="C109" s="26" t="s">
        <v>289</v>
      </c>
      <c r="D109" s="26" t="s">
        <v>143</v>
      </c>
      <c r="E109" s="26" t="s">
        <v>144</v>
      </c>
      <c r="F109" s="26">
        <v>3045</v>
      </c>
      <c r="G109" s="27">
        <v>1908</v>
      </c>
      <c r="H109" s="30">
        <v>6034974818</v>
      </c>
      <c r="I109" s="55">
        <v>8</v>
      </c>
      <c r="J109" s="29" t="s">
        <v>50</v>
      </c>
      <c r="K109" s="26"/>
      <c r="L109" s="31" t="s">
        <v>49</v>
      </c>
      <c r="M109" s="56">
        <v>468.9</v>
      </c>
      <c r="N109" s="31" t="s">
        <v>49</v>
      </c>
      <c r="O109" s="59" t="s">
        <v>50</v>
      </c>
      <c r="P109" s="76">
        <v>4.5358649789029535</v>
      </c>
      <c r="Q109" s="22" t="str">
        <f t="shared" si="27"/>
        <v>NO</v>
      </c>
      <c r="R109" s="32">
        <v>6.59</v>
      </c>
      <c r="S109" s="98" t="str">
        <f t="shared" si="27"/>
        <v>NO</v>
      </c>
      <c r="T109" s="29" t="s">
        <v>48</v>
      </c>
      <c r="U109" s="29" t="s">
        <v>50</v>
      </c>
      <c r="V109" s="29"/>
      <c r="W109" s="53" t="s">
        <v>48</v>
      </c>
      <c r="X109" s="83">
        <v>41356.61</v>
      </c>
      <c r="Y109" s="84">
        <v>5629.12</v>
      </c>
      <c r="Z109" s="84">
        <v>3949.61</v>
      </c>
      <c r="AA109" s="85">
        <v>4267.28</v>
      </c>
      <c r="AB109" s="58">
        <f t="shared" si="28"/>
        <v>1</v>
      </c>
      <c r="AC109" s="28">
        <f t="shared" si="29"/>
        <v>1</v>
      </c>
      <c r="AD109" s="28">
        <f t="shared" si="39"/>
        <v>0</v>
      </c>
      <c r="AE109" s="28">
        <f t="shared" si="40"/>
        <v>0</v>
      </c>
      <c r="AF109" s="29" t="str">
        <f t="shared" si="30"/>
        <v>SRSA</v>
      </c>
      <c r="AG109" s="28">
        <f t="shared" si="41"/>
        <v>0</v>
      </c>
      <c r="AH109" s="28">
        <f t="shared" si="31"/>
        <v>0</v>
      </c>
      <c r="AI109" s="28">
        <f t="shared" si="32"/>
        <v>0</v>
      </c>
      <c r="AJ109" s="28">
        <f t="shared" si="42"/>
        <v>0</v>
      </c>
      <c r="AK109" s="28">
        <f t="shared" si="33"/>
        <v>1</v>
      </c>
      <c r="AL109" s="28">
        <f t="shared" si="34"/>
        <v>0</v>
      </c>
      <c r="AM109" s="28">
        <f t="shared" si="35"/>
        <v>0</v>
      </c>
      <c r="AN109" s="29" t="str">
        <f t="shared" si="43"/>
        <v>-</v>
      </c>
      <c r="AO109" s="28">
        <f t="shared" si="36"/>
        <v>0</v>
      </c>
      <c r="AP109" s="28">
        <f t="shared" si="37"/>
        <v>0</v>
      </c>
      <c r="AQ109" s="28">
        <f t="shared" si="38"/>
        <v>0</v>
      </c>
    </row>
    <row r="110" spans="1:43" ht="12.75">
      <c r="A110" s="26">
        <v>3305070</v>
      </c>
      <c r="B110" s="26">
        <v>381</v>
      </c>
      <c r="C110" s="26" t="s">
        <v>290</v>
      </c>
      <c r="D110" s="26" t="s">
        <v>188</v>
      </c>
      <c r="E110" s="26" t="s">
        <v>189</v>
      </c>
      <c r="F110" s="26">
        <v>3840</v>
      </c>
      <c r="G110" s="27">
        <v>2313</v>
      </c>
      <c r="H110" s="30">
        <v>6034229572</v>
      </c>
      <c r="I110" s="55">
        <v>3</v>
      </c>
      <c r="J110" s="29" t="s">
        <v>48</v>
      </c>
      <c r="K110" s="26"/>
      <c r="L110" s="31" t="s">
        <v>48</v>
      </c>
      <c r="M110" s="56">
        <v>62.6</v>
      </c>
      <c r="N110" s="31" t="s">
        <v>49</v>
      </c>
      <c r="O110" s="59" t="s">
        <v>48</v>
      </c>
      <c r="P110" s="76">
        <v>0.7246376811594203</v>
      </c>
      <c r="Q110" s="22" t="str">
        <f t="shared" si="27"/>
        <v>NO</v>
      </c>
      <c r="R110" s="32">
        <v>1.7</v>
      </c>
      <c r="S110" s="98" t="str">
        <f t="shared" si="27"/>
        <v>NO</v>
      </c>
      <c r="T110" s="29" t="s">
        <v>48</v>
      </c>
      <c r="U110" s="29" t="s">
        <v>48</v>
      </c>
      <c r="V110" s="29"/>
      <c r="W110" s="53" t="s">
        <v>48</v>
      </c>
      <c r="X110" s="83">
        <v>2757.79</v>
      </c>
      <c r="Y110" s="84">
        <v>0</v>
      </c>
      <c r="Z110" s="84">
        <v>199.63</v>
      </c>
      <c r="AA110" s="85">
        <v>450.31</v>
      </c>
      <c r="AB110" s="58">
        <f t="shared" si="28"/>
        <v>0</v>
      </c>
      <c r="AC110" s="28">
        <f t="shared" si="29"/>
        <v>1</v>
      </c>
      <c r="AD110" s="28">
        <f t="shared" si="39"/>
        <v>0</v>
      </c>
      <c r="AE110" s="28">
        <f t="shared" si="40"/>
        <v>0</v>
      </c>
      <c r="AF110" s="29" t="str">
        <f t="shared" si="30"/>
        <v>-</v>
      </c>
      <c r="AG110" s="28">
        <f t="shared" si="41"/>
        <v>0</v>
      </c>
      <c r="AH110" s="28">
        <f t="shared" si="31"/>
        <v>0</v>
      </c>
      <c r="AI110" s="28">
        <f t="shared" si="32"/>
        <v>0</v>
      </c>
      <c r="AJ110" s="28">
        <f t="shared" si="42"/>
        <v>0</v>
      </c>
      <c r="AK110" s="28">
        <f t="shared" si="33"/>
        <v>0</v>
      </c>
      <c r="AL110" s="28">
        <f t="shared" si="34"/>
        <v>0</v>
      </c>
      <c r="AM110" s="28">
        <f t="shared" si="35"/>
        <v>0</v>
      </c>
      <c r="AN110" s="29" t="str">
        <f t="shared" si="43"/>
        <v>-</v>
      </c>
      <c r="AO110" s="28">
        <f t="shared" si="36"/>
        <v>0</v>
      </c>
      <c r="AP110" s="28">
        <f t="shared" si="37"/>
        <v>0</v>
      </c>
      <c r="AQ110" s="28">
        <f t="shared" si="38"/>
        <v>0</v>
      </c>
    </row>
    <row r="111" spans="1:43" ht="12.75">
      <c r="A111" s="26">
        <v>3305190</v>
      </c>
      <c r="B111" s="26">
        <v>387</v>
      </c>
      <c r="C111" s="26" t="s">
        <v>291</v>
      </c>
      <c r="D111" s="26" t="s">
        <v>93</v>
      </c>
      <c r="E111" s="26" t="s">
        <v>94</v>
      </c>
      <c r="F111" s="26">
        <v>3833</v>
      </c>
      <c r="G111" s="27">
        <v>2744</v>
      </c>
      <c r="H111" s="30">
        <v>6037787772</v>
      </c>
      <c r="I111" s="55">
        <v>3</v>
      </c>
      <c r="J111" s="29" t="s">
        <v>48</v>
      </c>
      <c r="K111" s="26"/>
      <c r="L111" s="31" t="s">
        <v>48</v>
      </c>
      <c r="M111" s="56">
        <v>170.2</v>
      </c>
      <c r="N111" s="31" t="s">
        <v>49</v>
      </c>
      <c r="O111" s="59" t="s">
        <v>48</v>
      </c>
      <c r="P111" s="76">
        <v>1.9607843137254901</v>
      </c>
      <c r="Q111" s="22" t="str">
        <f t="shared" si="27"/>
        <v>NO</v>
      </c>
      <c r="R111" s="32">
        <v>1.78</v>
      </c>
      <c r="S111" s="98" t="str">
        <f t="shared" si="27"/>
        <v>NO</v>
      </c>
      <c r="T111" s="29" t="s">
        <v>48</v>
      </c>
      <c r="U111" s="29" t="s">
        <v>48</v>
      </c>
      <c r="V111" s="29"/>
      <c r="W111" s="53" t="s">
        <v>48</v>
      </c>
      <c r="X111" s="83">
        <v>4632.99</v>
      </c>
      <c r="Y111" s="84">
        <v>0</v>
      </c>
      <c r="Z111" s="84">
        <v>564.03</v>
      </c>
      <c r="AA111" s="85">
        <v>1264.49</v>
      </c>
      <c r="AB111" s="58">
        <f t="shared" si="28"/>
        <v>0</v>
      </c>
      <c r="AC111" s="28">
        <f t="shared" si="29"/>
        <v>1</v>
      </c>
      <c r="AD111" s="28">
        <f t="shared" si="39"/>
        <v>0</v>
      </c>
      <c r="AE111" s="28">
        <f t="shared" si="40"/>
        <v>0</v>
      </c>
      <c r="AF111" s="29" t="str">
        <f t="shared" si="30"/>
        <v>-</v>
      </c>
      <c r="AG111" s="28">
        <f t="shared" si="41"/>
        <v>0</v>
      </c>
      <c r="AH111" s="28">
        <f t="shared" si="31"/>
        <v>0</v>
      </c>
      <c r="AI111" s="28">
        <f t="shared" si="32"/>
        <v>0</v>
      </c>
      <c r="AJ111" s="28">
        <f t="shared" si="42"/>
        <v>0</v>
      </c>
      <c r="AK111" s="28">
        <f t="shared" si="33"/>
        <v>0</v>
      </c>
      <c r="AL111" s="28">
        <f t="shared" si="34"/>
        <v>0</v>
      </c>
      <c r="AM111" s="28">
        <f t="shared" si="35"/>
        <v>0</v>
      </c>
      <c r="AN111" s="29" t="str">
        <f t="shared" si="43"/>
        <v>-</v>
      </c>
      <c r="AO111" s="28">
        <f t="shared" si="36"/>
        <v>0</v>
      </c>
      <c r="AP111" s="28">
        <f t="shared" si="37"/>
        <v>0</v>
      </c>
      <c r="AQ111" s="28">
        <f t="shared" si="38"/>
        <v>0</v>
      </c>
    </row>
    <row r="112" spans="1:43" ht="12.75">
      <c r="A112" s="26">
        <v>3305220</v>
      </c>
      <c r="B112" s="26">
        <v>388</v>
      </c>
      <c r="C112" s="26" t="s">
        <v>292</v>
      </c>
      <c r="D112" s="26" t="s">
        <v>293</v>
      </c>
      <c r="E112" s="26" t="s">
        <v>294</v>
      </c>
      <c r="F112" s="26">
        <v>3222</v>
      </c>
      <c r="G112" s="27">
        <v>1404</v>
      </c>
      <c r="H112" s="30">
        <v>6037445555</v>
      </c>
      <c r="I112" s="55">
        <v>7</v>
      </c>
      <c r="J112" s="29" t="s">
        <v>50</v>
      </c>
      <c r="K112" s="26"/>
      <c r="L112" s="31" t="s">
        <v>49</v>
      </c>
      <c r="M112" s="56">
        <v>1525.4</v>
      </c>
      <c r="N112" s="31" t="s">
        <v>48</v>
      </c>
      <c r="O112" s="59" t="s">
        <v>48</v>
      </c>
      <c r="P112" s="76">
        <v>5.155243116578793</v>
      </c>
      <c r="Q112" s="22" t="str">
        <f t="shared" si="27"/>
        <v>NO</v>
      </c>
      <c r="R112" s="32">
        <v>21.21</v>
      </c>
      <c r="S112" s="98" t="str">
        <f t="shared" si="27"/>
        <v>YES</v>
      </c>
      <c r="T112" s="29" t="s">
        <v>48</v>
      </c>
      <c r="U112" s="29" t="s">
        <v>50</v>
      </c>
      <c r="V112" s="29"/>
      <c r="W112" s="53" t="s">
        <v>50</v>
      </c>
      <c r="X112" s="83">
        <v>113385.44</v>
      </c>
      <c r="Y112" s="84">
        <v>12348.18</v>
      </c>
      <c r="Z112" s="84">
        <v>14948.22</v>
      </c>
      <c r="AA112" s="85">
        <v>12533.64</v>
      </c>
      <c r="AB112" s="58">
        <f t="shared" si="28"/>
        <v>1</v>
      </c>
      <c r="AC112" s="28">
        <f t="shared" si="29"/>
        <v>0</v>
      </c>
      <c r="AD112" s="28">
        <f t="shared" si="39"/>
        <v>0</v>
      </c>
      <c r="AE112" s="28">
        <f t="shared" si="40"/>
        <v>0</v>
      </c>
      <c r="AF112" s="29" t="str">
        <f t="shared" si="30"/>
        <v>-</v>
      </c>
      <c r="AG112" s="28">
        <f t="shared" si="41"/>
        <v>0</v>
      </c>
      <c r="AH112" s="28">
        <f t="shared" si="31"/>
        <v>0</v>
      </c>
      <c r="AI112" s="28">
        <f t="shared" si="32"/>
        <v>0</v>
      </c>
      <c r="AJ112" s="28">
        <f t="shared" si="42"/>
        <v>0</v>
      </c>
      <c r="AK112" s="28">
        <f t="shared" si="33"/>
        <v>1</v>
      </c>
      <c r="AL112" s="28">
        <f t="shared" si="34"/>
        <v>1</v>
      </c>
      <c r="AM112" s="28" t="str">
        <f t="shared" si="35"/>
        <v>Initial</v>
      </c>
      <c r="AN112" s="29" t="str">
        <f t="shared" si="43"/>
        <v>RLIS</v>
      </c>
      <c r="AO112" s="28">
        <f t="shared" si="36"/>
        <v>0</v>
      </c>
      <c r="AP112" s="28">
        <f t="shared" si="37"/>
        <v>0</v>
      </c>
      <c r="AQ112" s="28">
        <f t="shared" si="38"/>
        <v>0</v>
      </c>
    </row>
    <row r="113" spans="1:43" ht="12.75">
      <c r="A113" s="26">
        <v>3305250</v>
      </c>
      <c r="B113" s="26">
        <v>391</v>
      </c>
      <c r="C113" s="26" t="s">
        <v>295</v>
      </c>
      <c r="D113" s="26" t="s">
        <v>188</v>
      </c>
      <c r="E113" s="26" t="s">
        <v>189</v>
      </c>
      <c r="F113" s="26">
        <v>3840</v>
      </c>
      <c r="G113" s="27">
        <v>2313</v>
      </c>
      <c r="H113" s="30">
        <v>6034229572</v>
      </c>
      <c r="I113" s="55">
        <v>8</v>
      </c>
      <c r="J113" s="29" t="s">
        <v>50</v>
      </c>
      <c r="K113" s="26"/>
      <c r="L113" s="31" t="s">
        <v>49</v>
      </c>
      <c r="M113" s="56">
        <v>49.4</v>
      </c>
      <c r="N113" s="31" t="s">
        <v>49</v>
      </c>
      <c r="O113" s="59" t="s">
        <v>50</v>
      </c>
      <c r="P113" s="76">
        <v>4.195804195804196</v>
      </c>
      <c r="Q113" s="22" t="str">
        <f t="shared" si="27"/>
        <v>NO</v>
      </c>
      <c r="R113" s="32">
        <v>6.92</v>
      </c>
      <c r="S113" s="98" t="str">
        <f t="shared" si="27"/>
        <v>NO</v>
      </c>
      <c r="T113" s="29" t="s">
        <v>48</v>
      </c>
      <c r="U113" s="29" t="s">
        <v>50</v>
      </c>
      <c r="V113" s="29"/>
      <c r="W113" s="53" t="s">
        <v>48</v>
      </c>
      <c r="X113" s="83">
        <v>4346.12</v>
      </c>
      <c r="Y113" s="84">
        <v>0</v>
      </c>
      <c r="Z113" s="84">
        <v>167.94</v>
      </c>
      <c r="AA113" s="85">
        <v>1398.2</v>
      </c>
      <c r="AB113" s="58">
        <f t="shared" si="28"/>
        <v>1</v>
      </c>
      <c r="AC113" s="28">
        <f t="shared" si="29"/>
        <v>1</v>
      </c>
      <c r="AD113" s="28">
        <f t="shared" si="39"/>
        <v>0</v>
      </c>
      <c r="AE113" s="28">
        <f t="shared" si="40"/>
        <v>0</v>
      </c>
      <c r="AF113" s="29" t="str">
        <f t="shared" si="30"/>
        <v>SRSA</v>
      </c>
      <c r="AG113" s="28">
        <f t="shared" si="41"/>
        <v>0</v>
      </c>
      <c r="AH113" s="28">
        <f t="shared" si="31"/>
        <v>0</v>
      </c>
      <c r="AI113" s="28">
        <f t="shared" si="32"/>
        <v>0</v>
      </c>
      <c r="AJ113" s="28">
        <f t="shared" si="42"/>
        <v>0</v>
      </c>
      <c r="AK113" s="28">
        <f t="shared" si="33"/>
        <v>1</v>
      </c>
      <c r="AL113" s="28">
        <f t="shared" si="34"/>
        <v>0</v>
      </c>
      <c r="AM113" s="28">
        <f t="shared" si="35"/>
        <v>0</v>
      </c>
      <c r="AN113" s="29" t="str">
        <f t="shared" si="43"/>
        <v>-</v>
      </c>
      <c r="AO113" s="28">
        <f t="shared" si="36"/>
        <v>0</v>
      </c>
      <c r="AP113" s="28">
        <f t="shared" si="37"/>
        <v>0</v>
      </c>
      <c r="AQ113" s="28">
        <f t="shared" si="38"/>
        <v>0</v>
      </c>
    </row>
    <row r="114" spans="1:43" ht="12.75">
      <c r="A114" s="26">
        <v>3305280</v>
      </c>
      <c r="B114" s="26">
        <v>399</v>
      </c>
      <c r="C114" s="26" t="s">
        <v>296</v>
      </c>
      <c r="D114" s="26" t="s">
        <v>297</v>
      </c>
      <c r="E114" s="26" t="s">
        <v>298</v>
      </c>
      <c r="F114" s="26">
        <v>3857</v>
      </c>
      <c r="G114" s="27">
        <v>1838</v>
      </c>
      <c r="H114" s="30">
        <v>6036595020</v>
      </c>
      <c r="I114" s="55">
        <v>3</v>
      </c>
      <c r="J114" s="29" t="s">
        <v>48</v>
      </c>
      <c r="K114" s="26"/>
      <c r="L114" s="31" t="s">
        <v>48</v>
      </c>
      <c r="M114" s="56">
        <v>1050.4</v>
      </c>
      <c r="N114" s="31" t="s">
        <v>48</v>
      </c>
      <c r="O114" s="59" t="s">
        <v>48</v>
      </c>
      <c r="P114" s="76">
        <v>7.048799380325329</v>
      </c>
      <c r="Q114" s="22" t="str">
        <f t="shared" si="27"/>
        <v>NO</v>
      </c>
      <c r="R114" s="32">
        <v>13.59</v>
      </c>
      <c r="S114" s="98" t="str">
        <f t="shared" si="27"/>
        <v>NO</v>
      </c>
      <c r="T114" s="29" t="s">
        <v>48</v>
      </c>
      <c r="U114" s="29" t="s">
        <v>48</v>
      </c>
      <c r="V114" s="29"/>
      <c r="W114" s="53" t="s">
        <v>48</v>
      </c>
      <c r="X114" s="83">
        <v>94083.79</v>
      </c>
      <c r="Y114" s="84">
        <v>11593.28</v>
      </c>
      <c r="Z114" s="84">
        <v>10059.8</v>
      </c>
      <c r="AA114" s="85">
        <v>9220.33</v>
      </c>
      <c r="AB114" s="58">
        <f t="shared" si="28"/>
        <v>0</v>
      </c>
      <c r="AC114" s="28">
        <f t="shared" si="29"/>
        <v>0</v>
      </c>
      <c r="AD114" s="28">
        <f t="shared" si="39"/>
        <v>0</v>
      </c>
      <c r="AE114" s="28">
        <f t="shared" si="40"/>
        <v>0</v>
      </c>
      <c r="AF114" s="29" t="str">
        <f t="shared" si="30"/>
        <v>-</v>
      </c>
      <c r="AG114" s="28">
        <f t="shared" si="41"/>
        <v>0</v>
      </c>
      <c r="AH114" s="28">
        <f t="shared" si="31"/>
        <v>0</v>
      </c>
      <c r="AI114" s="28">
        <f t="shared" si="32"/>
        <v>0</v>
      </c>
      <c r="AJ114" s="28">
        <f t="shared" si="42"/>
        <v>0</v>
      </c>
      <c r="AK114" s="28">
        <f t="shared" si="33"/>
        <v>0</v>
      </c>
      <c r="AL114" s="28">
        <f t="shared" si="34"/>
        <v>0</v>
      </c>
      <c r="AM114" s="28">
        <f t="shared" si="35"/>
        <v>0</v>
      </c>
      <c r="AN114" s="29" t="str">
        <f t="shared" si="43"/>
        <v>-</v>
      </c>
      <c r="AO114" s="28">
        <f t="shared" si="36"/>
        <v>0</v>
      </c>
      <c r="AP114" s="28">
        <f t="shared" si="37"/>
        <v>0</v>
      </c>
      <c r="AQ114" s="28">
        <f t="shared" si="38"/>
        <v>0</v>
      </c>
    </row>
    <row r="115" spans="1:43" ht="12.75">
      <c r="A115" s="26">
        <v>3305310</v>
      </c>
      <c r="B115" s="26">
        <v>401</v>
      </c>
      <c r="C115" s="26" t="s">
        <v>299</v>
      </c>
      <c r="D115" s="26" t="s">
        <v>130</v>
      </c>
      <c r="E115" s="26" t="s">
        <v>131</v>
      </c>
      <c r="F115" s="26">
        <v>3773</v>
      </c>
      <c r="G115" s="27">
        <v>1533</v>
      </c>
      <c r="H115" s="30">
        <v>6038633540</v>
      </c>
      <c r="I115" s="55" t="s">
        <v>85</v>
      </c>
      <c r="J115" s="29" t="s">
        <v>48</v>
      </c>
      <c r="K115" s="26"/>
      <c r="L115" s="31" t="s">
        <v>48</v>
      </c>
      <c r="M115" s="56">
        <v>1267.3</v>
      </c>
      <c r="N115" s="31" t="s">
        <v>48</v>
      </c>
      <c r="O115" s="59" t="s">
        <v>48</v>
      </c>
      <c r="P115" s="76">
        <v>12.126111560226354</v>
      </c>
      <c r="Q115" s="22" t="str">
        <f t="shared" si="27"/>
        <v>NO</v>
      </c>
      <c r="R115" s="32">
        <v>30.72</v>
      </c>
      <c r="S115" s="98" t="str">
        <f t="shared" si="27"/>
        <v>YES</v>
      </c>
      <c r="T115" s="29" t="s">
        <v>48</v>
      </c>
      <c r="U115" s="29" t="s">
        <v>50</v>
      </c>
      <c r="V115" s="29"/>
      <c r="W115" s="53" t="s">
        <v>48</v>
      </c>
      <c r="X115" s="83">
        <v>126014.95</v>
      </c>
      <c r="Y115" s="84">
        <v>19316.46</v>
      </c>
      <c r="Z115" s="84">
        <v>13274.09</v>
      </c>
      <c r="AA115" s="85">
        <v>11753.26</v>
      </c>
      <c r="AB115" s="58">
        <f t="shared" si="28"/>
        <v>0</v>
      </c>
      <c r="AC115" s="28">
        <f t="shared" si="29"/>
        <v>0</v>
      </c>
      <c r="AD115" s="28">
        <f t="shared" si="39"/>
        <v>0</v>
      </c>
      <c r="AE115" s="28">
        <f t="shared" si="40"/>
        <v>0</v>
      </c>
      <c r="AF115" s="29" t="str">
        <f t="shared" si="30"/>
        <v>-</v>
      </c>
      <c r="AG115" s="28">
        <f t="shared" si="41"/>
        <v>0</v>
      </c>
      <c r="AH115" s="28">
        <f t="shared" si="31"/>
        <v>0</v>
      </c>
      <c r="AI115" s="28">
        <f t="shared" si="32"/>
        <v>0</v>
      </c>
      <c r="AJ115" s="28">
        <f t="shared" si="42"/>
        <v>0</v>
      </c>
      <c r="AK115" s="28">
        <f t="shared" si="33"/>
        <v>1</v>
      </c>
      <c r="AL115" s="28">
        <f t="shared" si="34"/>
        <v>1</v>
      </c>
      <c r="AM115" s="28" t="str">
        <f t="shared" si="35"/>
        <v>Initial</v>
      </c>
      <c r="AN115" s="29" t="str">
        <f t="shared" si="43"/>
        <v>RLIS</v>
      </c>
      <c r="AO115" s="28">
        <f t="shared" si="36"/>
        <v>0</v>
      </c>
      <c r="AP115" s="28">
        <f t="shared" si="37"/>
        <v>0</v>
      </c>
      <c r="AQ115" s="28" t="str">
        <f t="shared" si="38"/>
        <v>Trouble</v>
      </c>
    </row>
    <row r="116" spans="1:43" ht="12.75">
      <c r="A116" s="26">
        <v>3305370</v>
      </c>
      <c r="B116" s="26">
        <v>405</v>
      </c>
      <c r="C116" s="26" t="s">
        <v>300</v>
      </c>
      <c r="D116" s="26" t="s">
        <v>194</v>
      </c>
      <c r="E116" s="26" t="s">
        <v>195</v>
      </c>
      <c r="F116" s="26">
        <v>3842</v>
      </c>
      <c r="G116" s="27">
        <v>2284</v>
      </c>
      <c r="H116" s="30">
        <v>6039268992</v>
      </c>
      <c r="I116" s="55">
        <v>8</v>
      </c>
      <c r="J116" s="29" t="s">
        <v>50</v>
      </c>
      <c r="K116" s="26"/>
      <c r="L116" s="31" t="s">
        <v>49</v>
      </c>
      <c r="M116" s="56">
        <v>459.6</v>
      </c>
      <c r="N116" s="31" t="s">
        <v>49</v>
      </c>
      <c r="O116" s="59" t="s">
        <v>50</v>
      </c>
      <c r="P116" s="76">
        <v>0.966183574879227</v>
      </c>
      <c r="Q116" s="22" t="str">
        <f t="shared" si="27"/>
        <v>NO</v>
      </c>
      <c r="R116" s="32">
        <v>5.56</v>
      </c>
      <c r="S116" s="98" t="str">
        <f t="shared" si="27"/>
        <v>NO</v>
      </c>
      <c r="T116" s="29" t="s">
        <v>48</v>
      </c>
      <c r="U116" s="29" t="s">
        <v>50</v>
      </c>
      <c r="V116" s="29"/>
      <c r="W116" s="53" t="s">
        <v>48</v>
      </c>
      <c r="X116" s="83">
        <v>26333.49</v>
      </c>
      <c r="Y116" s="84">
        <v>150.67</v>
      </c>
      <c r="Z116" s="84">
        <v>3619.66</v>
      </c>
      <c r="AA116" s="85">
        <v>3114.65</v>
      </c>
      <c r="AB116" s="58">
        <f t="shared" si="28"/>
        <v>1</v>
      </c>
      <c r="AC116" s="28">
        <f t="shared" si="29"/>
        <v>1</v>
      </c>
      <c r="AD116" s="28">
        <f t="shared" si="39"/>
        <v>0</v>
      </c>
      <c r="AE116" s="28">
        <f t="shared" si="40"/>
        <v>0</v>
      </c>
      <c r="AF116" s="29" t="str">
        <f t="shared" si="30"/>
        <v>SRSA</v>
      </c>
      <c r="AG116" s="28">
        <f t="shared" si="41"/>
        <v>0</v>
      </c>
      <c r="AH116" s="28">
        <f t="shared" si="31"/>
        <v>0</v>
      </c>
      <c r="AI116" s="28">
        <f t="shared" si="32"/>
        <v>0</v>
      </c>
      <c r="AJ116" s="28">
        <f t="shared" si="42"/>
        <v>0</v>
      </c>
      <c r="AK116" s="28">
        <f t="shared" si="33"/>
        <v>1</v>
      </c>
      <c r="AL116" s="28">
        <f t="shared" si="34"/>
        <v>0</v>
      </c>
      <c r="AM116" s="28">
        <f t="shared" si="35"/>
        <v>0</v>
      </c>
      <c r="AN116" s="29" t="str">
        <f t="shared" si="43"/>
        <v>-</v>
      </c>
      <c r="AO116" s="28">
        <f t="shared" si="36"/>
        <v>0</v>
      </c>
      <c r="AP116" s="28">
        <f t="shared" si="37"/>
        <v>0</v>
      </c>
      <c r="AQ116" s="28">
        <f t="shared" si="38"/>
        <v>0</v>
      </c>
    </row>
    <row r="117" spans="1:43" ht="12.75">
      <c r="A117" s="26">
        <v>3305400</v>
      </c>
      <c r="B117" s="26">
        <v>407</v>
      </c>
      <c r="C117" s="26" t="s">
        <v>301</v>
      </c>
      <c r="D117" s="26" t="s">
        <v>302</v>
      </c>
      <c r="E117" s="26" t="s">
        <v>303</v>
      </c>
      <c r="F117" s="26">
        <v>3582</v>
      </c>
      <c r="G117" s="27">
        <v>1408</v>
      </c>
      <c r="H117" s="30">
        <v>6036361437</v>
      </c>
      <c r="I117" s="55">
        <v>7</v>
      </c>
      <c r="J117" s="29" t="s">
        <v>50</v>
      </c>
      <c r="K117" s="26"/>
      <c r="L117" s="31" t="s">
        <v>49</v>
      </c>
      <c r="M117" s="56">
        <v>497.3</v>
      </c>
      <c r="N117" s="31" t="s">
        <v>49</v>
      </c>
      <c r="O117" s="59" t="s">
        <v>50</v>
      </c>
      <c r="P117" s="76">
        <v>11.928429423459244</v>
      </c>
      <c r="Q117" s="22" t="str">
        <f t="shared" si="27"/>
        <v>NO</v>
      </c>
      <c r="R117" s="32">
        <v>32.58</v>
      </c>
      <c r="S117" s="98" t="str">
        <f t="shared" si="27"/>
        <v>YES</v>
      </c>
      <c r="T117" s="29" t="s">
        <v>48</v>
      </c>
      <c r="U117" s="29" t="s">
        <v>50</v>
      </c>
      <c r="V117" s="29"/>
      <c r="W117" s="53" t="s">
        <v>48</v>
      </c>
      <c r="X117" s="83">
        <v>45202.23</v>
      </c>
      <c r="Y117" s="84">
        <v>6627.25</v>
      </c>
      <c r="Z117" s="84">
        <v>4895.79</v>
      </c>
      <c r="AA117" s="85">
        <v>4532.12</v>
      </c>
      <c r="AB117" s="58">
        <f t="shared" si="28"/>
        <v>1</v>
      </c>
      <c r="AC117" s="28">
        <f t="shared" si="29"/>
        <v>1</v>
      </c>
      <c r="AD117" s="28">
        <f t="shared" si="39"/>
        <v>0</v>
      </c>
      <c r="AE117" s="28">
        <f t="shared" si="40"/>
        <v>0</v>
      </c>
      <c r="AF117" s="29" t="str">
        <f t="shared" si="30"/>
        <v>SRSA</v>
      </c>
      <c r="AG117" s="28">
        <f t="shared" si="41"/>
        <v>0</v>
      </c>
      <c r="AH117" s="28">
        <f t="shared" si="31"/>
        <v>0</v>
      </c>
      <c r="AI117" s="28">
        <f t="shared" si="32"/>
        <v>0</v>
      </c>
      <c r="AJ117" s="28">
        <f t="shared" si="42"/>
        <v>0</v>
      </c>
      <c r="AK117" s="28">
        <f t="shared" si="33"/>
        <v>1</v>
      </c>
      <c r="AL117" s="28">
        <f t="shared" si="34"/>
        <v>1</v>
      </c>
      <c r="AM117" s="28" t="str">
        <f t="shared" si="35"/>
        <v>Initial</v>
      </c>
      <c r="AN117" s="29" t="str">
        <f t="shared" si="43"/>
        <v>-</v>
      </c>
      <c r="AO117" s="28" t="str">
        <f t="shared" si="36"/>
        <v>SRSA</v>
      </c>
      <c r="AP117" s="28">
        <f t="shared" si="37"/>
        <v>0</v>
      </c>
      <c r="AQ117" s="28">
        <f t="shared" si="38"/>
        <v>0</v>
      </c>
    </row>
    <row r="118" spans="1:43" ht="12.75">
      <c r="A118" s="26">
        <v>3305430</v>
      </c>
      <c r="B118" s="26">
        <v>411</v>
      </c>
      <c r="C118" s="26" t="s">
        <v>304</v>
      </c>
      <c r="D118" s="26" t="s">
        <v>305</v>
      </c>
      <c r="E118" s="26" t="s">
        <v>306</v>
      </c>
      <c r="F118" s="26">
        <v>3261</v>
      </c>
      <c r="G118" s="27">
        <v>9702</v>
      </c>
      <c r="H118" s="30">
        <v>6039421290</v>
      </c>
      <c r="I118" s="55">
        <v>8</v>
      </c>
      <c r="J118" s="29" t="s">
        <v>50</v>
      </c>
      <c r="K118" s="26"/>
      <c r="L118" s="31" t="s">
        <v>49</v>
      </c>
      <c r="M118" s="56">
        <v>483.9</v>
      </c>
      <c r="N118" s="31" t="s">
        <v>49</v>
      </c>
      <c r="O118" s="59" t="s">
        <v>50</v>
      </c>
      <c r="P118" s="76">
        <v>1.8181818181818181</v>
      </c>
      <c r="Q118" s="22" t="str">
        <f t="shared" si="27"/>
        <v>NO</v>
      </c>
      <c r="R118" s="32">
        <v>12.49</v>
      </c>
      <c r="S118" s="98" t="str">
        <f t="shared" si="27"/>
        <v>NO</v>
      </c>
      <c r="T118" s="29" t="s">
        <v>48</v>
      </c>
      <c r="U118" s="29" t="s">
        <v>50</v>
      </c>
      <c r="V118" s="29"/>
      <c r="W118" s="53" t="s">
        <v>48</v>
      </c>
      <c r="X118" s="83">
        <v>36718.1</v>
      </c>
      <c r="Y118" s="84">
        <v>1795.55</v>
      </c>
      <c r="Z118" s="84">
        <v>5760.91</v>
      </c>
      <c r="AA118" s="85">
        <v>7910.37</v>
      </c>
      <c r="AB118" s="58">
        <f t="shared" si="28"/>
        <v>1</v>
      </c>
      <c r="AC118" s="28">
        <f t="shared" si="29"/>
        <v>1</v>
      </c>
      <c r="AD118" s="28">
        <f t="shared" si="39"/>
        <v>0</v>
      </c>
      <c r="AE118" s="28">
        <f t="shared" si="40"/>
        <v>0</v>
      </c>
      <c r="AF118" s="29" t="str">
        <f t="shared" si="30"/>
        <v>SRSA</v>
      </c>
      <c r="AG118" s="28">
        <f t="shared" si="41"/>
        <v>0</v>
      </c>
      <c r="AH118" s="28">
        <f t="shared" si="31"/>
        <v>0</v>
      </c>
      <c r="AI118" s="28">
        <f t="shared" si="32"/>
        <v>0</v>
      </c>
      <c r="AJ118" s="28">
        <f t="shared" si="42"/>
        <v>0</v>
      </c>
      <c r="AK118" s="28">
        <f t="shared" si="33"/>
        <v>1</v>
      </c>
      <c r="AL118" s="28">
        <f t="shared" si="34"/>
        <v>0</v>
      </c>
      <c r="AM118" s="28">
        <f t="shared" si="35"/>
        <v>0</v>
      </c>
      <c r="AN118" s="29" t="str">
        <f t="shared" si="43"/>
        <v>-</v>
      </c>
      <c r="AO118" s="28">
        <f t="shared" si="36"/>
        <v>0</v>
      </c>
      <c r="AP118" s="28">
        <f t="shared" si="37"/>
        <v>0</v>
      </c>
      <c r="AQ118" s="28">
        <f t="shared" si="38"/>
        <v>0</v>
      </c>
    </row>
    <row r="119" spans="1:43" ht="12.75">
      <c r="A119" s="26">
        <v>3305460</v>
      </c>
      <c r="B119" s="26">
        <v>413</v>
      </c>
      <c r="C119" s="26" t="s">
        <v>307</v>
      </c>
      <c r="D119" s="26" t="s">
        <v>305</v>
      </c>
      <c r="E119" s="26" t="s">
        <v>306</v>
      </c>
      <c r="F119" s="26">
        <v>3261</v>
      </c>
      <c r="G119" s="27">
        <v>9702</v>
      </c>
      <c r="H119" s="30">
        <v>6039421290</v>
      </c>
      <c r="I119" s="55">
        <v>8</v>
      </c>
      <c r="J119" s="29" t="s">
        <v>50</v>
      </c>
      <c r="K119" s="26"/>
      <c r="L119" s="31" t="s">
        <v>49</v>
      </c>
      <c r="M119" s="56">
        <v>476</v>
      </c>
      <c r="N119" s="31" t="s">
        <v>49</v>
      </c>
      <c r="O119" s="59" t="s">
        <v>50</v>
      </c>
      <c r="P119" s="76">
        <v>1.3888888888888888</v>
      </c>
      <c r="Q119" s="22" t="str">
        <f t="shared" si="27"/>
        <v>NO</v>
      </c>
      <c r="R119" s="32">
        <v>8.33</v>
      </c>
      <c r="S119" s="98" t="str">
        <f t="shared" si="27"/>
        <v>NO</v>
      </c>
      <c r="T119" s="29" t="s">
        <v>48</v>
      </c>
      <c r="U119" s="29" t="s">
        <v>50</v>
      </c>
      <c r="V119" s="29"/>
      <c r="W119" s="53" t="s">
        <v>48</v>
      </c>
      <c r="X119" s="83">
        <v>31387.68</v>
      </c>
      <c r="Y119" s="84">
        <v>1999.58</v>
      </c>
      <c r="Z119" s="84">
        <v>3757.45</v>
      </c>
      <c r="AA119" s="85">
        <v>3323.12</v>
      </c>
      <c r="AB119" s="58">
        <f t="shared" si="28"/>
        <v>1</v>
      </c>
      <c r="AC119" s="28">
        <f t="shared" si="29"/>
        <v>1</v>
      </c>
      <c r="AD119" s="28">
        <f t="shared" si="39"/>
        <v>0</v>
      </c>
      <c r="AE119" s="28">
        <f t="shared" si="40"/>
        <v>0</v>
      </c>
      <c r="AF119" s="29" t="str">
        <f t="shared" si="30"/>
        <v>SRSA</v>
      </c>
      <c r="AG119" s="28">
        <f t="shared" si="41"/>
        <v>0</v>
      </c>
      <c r="AH119" s="28">
        <f t="shared" si="31"/>
        <v>0</v>
      </c>
      <c r="AI119" s="28">
        <f t="shared" si="32"/>
        <v>0</v>
      </c>
      <c r="AJ119" s="28">
        <f t="shared" si="42"/>
        <v>0</v>
      </c>
      <c r="AK119" s="28">
        <f t="shared" si="33"/>
        <v>1</v>
      </c>
      <c r="AL119" s="28">
        <f t="shared" si="34"/>
        <v>0</v>
      </c>
      <c r="AM119" s="28">
        <f t="shared" si="35"/>
        <v>0</v>
      </c>
      <c r="AN119" s="29" t="str">
        <f t="shared" si="43"/>
        <v>-</v>
      </c>
      <c r="AO119" s="28">
        <f t="shared" si="36"/>
        <v>0</v>
      </c>
      <c r="AP119" s="28">
        <f t="shared" si="37"/>
        <v>0</v>
      </c>
      <c r="AQ119" s="28">
        <f t="shared" si="38"/>
        <v>0</v>
      </c>
    </row>
    <row r="120" spans="1:43" ht="12.75">
      <c r="A120" s="26">
        <v>3305520</v>
      </c>
      <c r="B120" s="26">
        <v>423</v>
      </c>
      <c r="C120" s="26" t="s">
        <v>308</v>
      </c>
      <c r="D120" s="26" t="s">
        <v>309</v>
      </c>
      <c r="E120" s="26" t="s">
        <v>310</v>
      </c>
      <c r="F120" s="26">
        <v>3824</v>
      </c>
      <c r="G120" s="27">
        <v>2200</v>
      </c>
      <c r="H120" s="30">
        <v>6038685100</v>
      </c>
      <c r="I120" s="55" t="s">
        <v>81</v>
      </c>
      <c r="J120" s="29" t="s">
        <v>48</v>
      </c>
      <c r="K120" s="26"/>
      <c r="L120" s="31" t="s">
        <v>48</v>
      </c>
      <c r="M120" s="56">
        <v>2209.9</v>
      </c>
      <c r="N120" s="31" t="s">
        <v>48</v>
      </c>
      <c r="O120" s="59" t="s">
        <v>48</v>
      </c>
      <c r="P120" s="76">
        <v>4.394757131842714</v>
      </c>
      <c r="Q120" s="22" t="str">
        <f t="shared" si="27"/>
        <v>NO</v>
      </c>
      <c r="R120" s="32">
        <v>5.75</v>
      </c>
      <c r="S120" s="98" t="str">
        <f t="shared" si="27"/>
        <v>NO</v>
      </c>
      <c r="T120" s="29" t="s">
        <v>48</v>
      </c>
      <c r="U120" s="29" t="s">
        <v>48</v>
      </c>
      <c r="V120" s="29"/>
      <c r="W120" s="53" t="s">
        <v>48</v>
      </c>
      <c r="X120" s="83">
        <v>121916.33</v>
      </c>
      <c r="Y120" s="84">
        <v>13650.01</v>
      </c>
      <c r="Z120" s="84">
        <v>15297.32</v>
      </c>
      <c r="AA120" s="85">
        <v>17006.07</v>
      </c>
      <c r="AB120" s="58">
        <f t="shared" si="28"/>
        <v>0</v>
      </c>
      <c r="AC120" s="28">
        <f t="shared" si="29"/>
        <v>0</v>
      </c>
      <c r="AD120" s="28">
        <f t="shared" si="39"/>
        <v>0</v>
      </c>
      <c r="AE120" s="28">
        <f t="shared" si="40"/>
        <v>0</v>
      </c>
      <c r="AF120" s="29" t="str">
        <f t="shared" si="30"/>
        <v>-</v>
      </c>
      <c r="AG120" s="28">
        <f t="shared" si="41"/>
        <v>0</v>
      </c>
      <c r="AH120" s="28">
        <f t="shared" si="31"/>
        <v>0</v>
      </c>
      <c r="AI120" s="28">
        <f t="shared" si="32"/>
        <v>0</v>
      </c>
      <c r="AJ120" s="28">
        <f t="shared" si="42"/>
        <v>0</v>
      </c>
      <c r="AK120" s="28">
        <f t="shared" si="33"/>
        <v>0</v>
      </c>
      <c r="AL120" s="28">
        <f t="shared" si="34"/>
        <v>0</v>
      </c>
      <c r="AM120" s="28">
        <f t="shared" si="35"/>
        <v>0</v>
      </c>
      <c r="AN120" s="29" t="str">
        <f t="shared" si="43"/>
        <v>-</v>
      </c>
      <c r="AO120" s="28">
        <f t="shared" si="36"/>
        <v>0</v>
      </c>
      <c r="AP120" s="28">
        <f t="shared" si="37"/>
        <v>0</v>
      </c>
      <c r="AQ120" s="28">
        <f t="shared" si="38"/>
        <v>0</v>
      </c>
    </row>
    <row r="121" spans="1:43" ht="12.75">
      <c r="A121" s="26">
        <v>3305550</v>
      </c>
      <c r="B121" s="26">
        <v>425</v>
      </c>
      <c r="C121" s="26" t="s">
        <v>311</v>
      </c>
      <c r="D121" s="26" t="s">
        <v>312</v>
      </c>
      <c r="E121" s="26" t="s">
        <v>313</v>
      </c>
      <c r="F121" s="26">
        <v>3087</v>
      </c>
      <c r="G121" s="27">
        <v>510</v>
      </c>
      <c r="H121" s="30">
        <v>6034251976</v>
      </c>
      <c r="I121" s="55" t="s">
        <v>314</v>
      </c>
      <c r="J121" s="29" t="s">
        <v>48</v>
      </c>
      <c r="K121" s="26"/>
      <c r="L121" s="31" t="s">
        <v>48</v>
      </c>
      <c r="M121" s="56">
        <v>2002.4</v>
      </c>
      <c r="N121" s="31" t="s">
        <v>48</v>
      </c>
      <c r="O121" s="59" t="s">
        <v>48</v>
      </c>
      <c r="P121" s="76">
        <v>1.9075879610004238</v>
      </c>
      <c r="Q121" s="22" t="str">
        <f t="shared" si="27"/>
        <v>NO</v>
      </c>
      <c r="R121" s="32">
        <v>5.65</v>
      </c>
      <c r="S121" s="98" t="str">
        <f t="shared" si="27"/>
        <v>NO</v>
      </c>
      <c r="T121" s="29" t="s">
        <v>48</v>
      </c>
      <c r="U121" s="29" t="s">
        <v>48</v>
      </c>
      <c r="V121" s="29"/>
      <c r="W121" s="53" t="s">
        <v>48</v>
      </c>
      <c r="X121" s="83">
        <v>80492.2</v>
      </c>
      <c r="Y121" s="84">
        <v>3591.09</v>
      </c>
      <c r="Z121" s="84">
        <v>9388.27</v>
      </c>
      <c r="AA121" s="85">
        <v>13699.88</v>
      </c>
      <c r="AB121" s="58">
        <f t="shared" si="28"/>
        <v>0</v>
      </c>
      <c r="AC121" s="28">
        <f t="shared" si="29"/>
        <v>0</v>
      </c>
      <c r="AD121" s="28">
        <f t="shared" si="39"/>
        <v>0</v>
      </c>
      <c r="AE121" s="28">
        <f t="shared" si="40"/>
        <v>0</v>
      </c>
      <c r="AF121" s="29" t="str">
        <f t="shared" si="30"/>
        <v>-</v>
      </c>
      <c r="AG121" s="28">
        <f t="shared" si="41"/>
        <v>0</v>
      </c>
      <c r="AH121" s="28">
        <f t="shared" si="31"/>
        <v>0</v>
      </c>
      <c r="AI121" s="28">
        <f t="shared" si="32"/>
        <v>0</v>
      </c>
      <c r="AJ121" s="28">
        <f t="shared" si="42"/>
        <v>0</v>
      </c>
      <c r="AK121" s="28">
        <f t="shared" si="33"/>
        <v>0</v>
      </c>
      <c r="AL121" s="28">
        <f t="shared" si="34"/>
        <v>0</v>
      </c>
      <c r="AM121" s="28">
        <f t="shared" si="35"/>
        <v>0</v>
      </c>
      <c r="AN121" s="29" t="str">
        <f t="shared" si="43"/>
        <v>-</v>
      </c>
      <c r="AO121" s="28">
        <f t="shared" si="36"/>
        <v>0</v>
      </c>
      <c r="AP121" s="28">
        <f t="shared" si="37"/>
        <v>0</v>
      </c>
      <c r="AQ121" s="28">
        <f t="shared" si="38"/>
        <v>0</v>
      </c>
    </row>
    <row r="122" spans="1:43" ht="12.75">
      <c r="A122" s="26">
        <v>3305580</v>
      </c>
      <c r="B122" s="26">
        <v>427</v>
      </c>
      <c r="C122" s="26" t="s">
        <v>315</v>
      </c>
      <c r="D122" s="26" t="s">
        <v>46</v>
      </c>
      <c r="E122" s="26" t="s">
        <v>47</v>
      </c>
      <c r="F122" s="26">
        <v>3275</v>
      </c>
      <c r="G122" s="27">
        <v>1343</v>
      </c>
      <c r="H122" s="30">
        <v>6034855188</v>
      </c>
      <c r="I122" s="55" t="s">
        <v>85</v>
      </c>
      <c r="J122" s="29" t="s">
        <v>48</v>
      </c>
      <c r="K122" s="26"/>
      <c r="L122" s="31" t="s">
        <v>48</v>
      </c>
      <c r="M122" s="56">
        <v>1840.9</v>
      </c>
      <c r="N122" s="31" t="s">
        <v>48</v>
      </c>
      <c r="O122" s="59" t="s">
        <v>48</v>
      </c>
      <c r="P122" s="76">
        <v>2.48403122782115</v>
      </c>
      <c r="Q122" s="22" t="str">
        <f t="shared" si="27"/>
        <v>NO</v>
      </c>
      <c r="R122" s="32">
        <v>8.75</v>
      </c>
      <c r="S122" s="98" t="str">
        <f t="shared" si="27"/>
        <v>NO</v>
      </c>
      <c r="T122" s="29" t="s">
        <v>48</v>
      </c>
      <c r="U122" s="29" t="s">
        <v>50</v>
      </c>
      <c r="V122" s="29"/>
      <c r="W122" s="53" t="s">
        <v>48</v>
      </c>
      <c r="X122" s="83">
        <v>44835.2</v>
      </c>
      <c r="Y122" s="84">
        <v>2453.68</v>
      </c>
      <c r="Z122" s="84">
        <v>6829.55</v>
      </c>
      <c r="AA122" s="85">
        <v>12353.31</v>
      </c>
      <c r="AB122" s="58">
        <f t="shared" si="28"/>
        <v>0</v>
      </c>
      <c r="AC122" s="28">
        <f t="shared" si="29"/>
        <v>0</v>
      </c>
      <c r="AD122" s="28">
        <f t="shared" si="39"/>
        <v>0</v>
      </c>
      <c r="AE122" s="28">
        <f t="shared" si="40"/>
        <v>0</v>
      </c>
      <c r="AF122" s="29" t="str">
        <f t="shared" si="30"/>
        <v>-</v>
      </c>
      <c r="AG122" s="28">
        <f t="shared" si="41"/>
        <v>0</v>
      </c>
      <c r="AH122" s="28">
        <f t="shared" si="31"/>
        <v>0</v>
      </c>
      <c r="AI122" s="28">
        <f t="shared" si="32"/>
        <v>0</v>
      </c>
      <c r="AJ122" s="28">
        <f t="shared" si="42"/>
        <v>0</v>
      </c>
      <c r="AK122" s="28">
        <f t="shared" si="33"/>
        <v>1</v>
      </c>
      <c r="AL122" s="28">
        <f t="shared" si="34"/>
        <v>0</v>
      </c>
      <c r="AM122" s="28">
        <f t="shared" si="35"/>
        <v>0</v>
      </c>
      <c r="AN122" s="29" t="str">
        <f t="shared" si="43"/>
        <v>-</v>
      </c>
      <c r="AO122" s="28">
        <f t="shared" si="36"/>
        <v>0</v>
      </c>
      <c r="AP122" s="28">
        <f t="shared" si="37"/>
        <v>0</v>
      </c>
      <c r="AQ122" s="28">
        <f t="shared" si="38"/>
        <v>0</v>
      </c>
    </row>
    <row r="123" spans="1:43" ht="12.75">
      <c r="A123" s="26">
        <v>3399965</v>
      </c>
      <c r="B123" s="26">
        <v>428</v>
      </c>
      <c r="C123" s="26" t="s">
        <v>316</v>
      </c>
      <c r="D123" s="26" t="s">
        <v>99</v>
      </c>
      <c r="E123" s="26" t="s">
        <v>100</v>
      </c>
      <c r="F123" s="26">
        <v>3264</v>
      </c>
      <c r="G123" s="27">
        <v>1296</v>
      </c>
      <c r="H123" s="30">
        <v>6035361254</v>
      </c>
      <c r="I123" s="55">
        <v>6</v>
      </c>
      <c r="J123" s="29" t="s">
        <v>48</v>
      </c>
      <c r="K123" s="26"/>
      <c r="L123" s="31" t="s">
        <v>48</v>
      </c>
      <c r="M123" s="56">
        <v>862</v>
      </c>
      <c r="N123" s="31" t="s">
        <v>48</v>
      </c>
      <c r="O123" s="59" t="s">
        <v>48</v>
      </c>
      <c r="P123" s="76">
        <v>5.972045743329097</v>
      </c>
      <c r="Q123" s="22" t="str">
        <f t="shared" si="27"/>
        <v>NO</v>
      </c>
      <c r="R123" s="32">
        <v>23.14</v>
      </c>
      <c r="S123" s="98" t="str">
        <f t="shared" si="27"/>
        <v>YES</v>
      </c>
      <c r="T123" s="29" t="s">
        <v>48</v>
      </c>
      <c r="U123" s="29" t="s">
        <v>50</v>
      </c>
      <c r="V123" s="29"/>
      <c r="W123" s="53" t="s">
        <v>50</v>
      </c>
      <c r="X123" s="83">
        <v>45658.99</v>
      </c>
      <c r="Y123" s="84">
        <v>6759.63</v>
      </c>
      <c r="Z123" s="84">
        <v>7083.7</v>
      </c>
      <c r="AA123" s="85">
        <v>7769.38</v>
      </c>
      <c r="AB123" s="58">
        <f t="shared" si="28"/>
        <v>0</v>
      </c>
      <c r="AC123" s="28">
        <f t="shared" si="29"/>
        <v>0</v>
      </c>
      <c r="AD123" s="28">
        <f t="shared" si="39"/>
        <v>0</v>
      </c>
      <c r="AE123" s="28">
        <f t="shared" si="40"/>
        <v>0</v>
      </c>
      <c r="AF123" s="29" t="str">
        <f t="shared" si="30"/>
        <v>-</v>
      </c>
      <c r="AG123" s="28">
        <f t="shared" si="41"/>
        <v>0</v>
      </c>
      <c r="AH123" s="28">
        <f t="shared" si="31"/>
        <v>0</v>
      </c>
      <c r="AI123" s="28">
        <f t="shared" si="32"/>
        <v>0</v>
      </c>
      <c r="AJ123" s="28">
        <f t="shared" si="42"/>
        <v>0</v>
      </c>
      <c r="AK123" s="28">
        <f t="shared" si="33"/>
        <v>1</v>
      </c>
      <c r="AL123" s="28">
        <f t="shared" si="34"/>
        <v>1</v>
      </c>
      <c r="AM123" s="28" t="str">
        <f t="shared" si="35"/>
        <v>Initial</v>
      </c>
      <c r="AN123" s="29" t="str">
        <f t="shared" si="43"/>
        <v>RLIS</v>
      </c>
      <c r="AO123" s="28">
        <f t="shared" si="36"/>
        <v>0</v>
      </c>
      <c r="AP123" s="28">
        <f t="shared" si="37"/>
        <v>0</v>
      </c>
      <c r="AQ123" s="28">
        <f t="shared" si="38"/>
        <v>0</v>
      </c>
    </row>
    <row r="124" spans="1:43" ht="12.75">
      <c r="A124" s="26">
        <v>3305670</v>
      </c>
      <c r="B124" s="26">
        <v>435</v>
      </c>
      <c r="C124" s="26" t="s">
        <v>317</v>
      </c>
      <c r="D124" s="26" t="s">
        <v>76</v>
      </c>
      <c r="E124" s="26" t="s">
        <v>77</v>
      </c>
      <c r="F124" s="26">
        <v>3774</v>
      </c>
      <c r="G124" s="27">
        <v>4535</v>
      </c>
      <c r="H124" s="30">
        <v>6037872113</v>
      </c>
      <c r="I124" s="55">
        <v>7</v>
      </c>
      <c r="J124" s="29" t="s">
        <v>50</v>
      </c>
      <c r="K124" s="26"/>
      <c r="L124" s="31" t="s">
        <v>49</v>
      </c>
      <c r="M124" s="56">
        <v>90</v>
      </c>
      <c r="N124" s="31" t="s">
        <v>49</v>
      </c>
      <c r="O124" s="59" t="s">
        <v>50</v>
      </c>
      <c r="P124" s="76">
        <v>1.639344262295082</v>
      </c>
      <c r="Q124" s="22" t="str">
        <f t="shared" si="27"/>
        <v>NO</v>
      </c>
      <c r="R124" s="32">
        <v>27.67</v>
      </c>
      <c r="S124" s="98" t="str">
        <f t="shared" si="27"/>
        <v>YES</v>
      </c>
      <c r="T124" s="29" t="s">
        <v>48</v>
      </c>
      <c r="U124" s="29" t="s">
        <v>50</v>
      </c>
      <c r="V124" s="29"/>
      <c r="W124" s="53" t="s">
        <v>48</v>
      </c>
      <c r="X124" s="83">
        <v>8327.74</v>
      </c>
      <c r="Y124" s="84">
        <v>87.8</v>
      </c>
      <c r="Z124" s="84">
        <v>1036.03</v>
      </c>
      <c r="AA124" s="85">
        <v>1608.32</v>
      </c>
      <c r="AB124" s="58">
        <f t="shared" si="28"/>
        <v>1</v>
      </c>
      <c r="AC124" s="28">
        <f t="shared" si="29"/>
        <v>1</v>
      </c>
      <c r="AD124" s="28">
        <f t="shared" si="39"/>
        <v>0</v>
      </c>
      <c r="AE124" s="28">
        <f t="shared" si="40"/>
        <v>0</v>
      </c>
      <c r="AF124" s="29" t="str">
        <f t="shared" si="30"/>
        <v>SRSA</v>
      </c>
      <c r="AG124" s="28">
        <f t="shared" si="41"/>
        <v>0</v>
      </c>
      <c r="AH124" s="28">
        <f t="shared" si="31"/>
        <v>0</v>
      </c>
      <c r="AI124" s="28">
        <f t="shared" si="32"/>
        <v>0</v>
      </c>
      <c r="AJ124" s="28">
        <f t="shared" si="42"/>
        <v>0</v>
      </c>
      <c r="AK124" s="28">
        <f t="shared" si="33"/>
        <v>1</v>
      </c>
      <c r="AL124" s="28">
        <f t="shared" si="34"/>
        <v>1</v>
      </c>
      <c r="AM124" s="28" t="str">
        <f t="shared" si="35"/>
        <v>Initial</v>
      </c>
      <c r="AN124" s="29" t="str">
        <f t="shared" si="43"/>
        <v>-</v>
      </c>
      <c r="AO124" s="28" t="str">
        <f t="shared" si="36"/>
        <v>SRSA</v>
      </c>
      <c r="AP124" s="28">
        <f t="shared" si="37"/>
        <v>0</v>
      </c>
      <c r="AQ124" s="28">
        <f t="shared" si="38"/>
        <v>0</v>
      </c>
    </row>
    <row r="125" spans="1:43" ht="12.75">
      <c r="A125" s="26">
        <v>3307360</v>
      </c>
      <c r="B125" s="26">
        <v>999</v>
      </c>
      <c r="C125" s="26" t="s">
        <v>318</v>
      </c>
      <c r="D125" s="26" t="s">
        <v>319</v>
      </c>
      <c r="E125" s="26" t="s">
        <v>135</v>
      </c>
      <c r="F125" s="26">
        <v>3038</v>
      </c>
      <c r="G125" s="27">
        <v>1515</v>
      </c>
      <c r="H125" s="30">
        <v>6034322588</v>
      </c>
      <c r="I125" s="55">
        <v>3</v>
      </c>
      <c r="J125" s="29" t="s">
        <v>48</v>
      </c>
      <c r="K125" s="26"/>
      <c r="L125" s="31" t="s">
        <v>48</v>
      </c>
      <c r="M125" s="57" t="s">
        <v>115</v>
      </c>
      <c r="N125" s="31" t="s">
        <v>48</v>
      </c>
      <c r="O125" s="59" t="s">
        <v>48</v>
      </c>
      <c r="P125" s="76" t="s">
        <v>385</v>
      </c>
      <c r="Q125" s="22" t="str">
        <f t="shared" si="27"/>
        <v>M</v>
      </c>
      <c r="R125" s="33" t="s">
        <v>115</v>
      </c>
      <c r="S125" s="98" t="str">
        <f t="shared" si="27"/>
        <v>M</v>
      </c>
      <c r="T125" s="29" t="s">
        <v>48</v>
      </c>
      <c r="U125" s="29" t="s">
        <v>48</v>
      </c>
      <c r="V125" s="29"/>
      <c r="W125" s="54" t="s">
        <v>115</v>
      </c>
      <c r="X125" s="89">
        <v>0</v>
      </c>
      <c r="Y125" s="87">
        <v>0</v>
      </c>
      <c r="Z125" s="87">
        <v>0</v>
      </c>
      <c r="AA125" s="88">
        <v>0</v>
      </c>
      <c r="AB125" s="58">
        <f t="shared" si="28"/>
        <v>0</v>
      </c>
      <c r="AC125" s="28">
        <f t="shared" si="29"/>
        <v>0</v>
      </c>
      <c r="AD125" s="28">
        <f t="shared" si="39"/>
        <v>0</v>
      </c>
      <c r="AE125" s="28">
        <f t="shared" si="40"/>
        <v>0</v>
      </c>
      <c r="AF125" s="29" t="str">
        <f t="shared" si="30"/>
        <v>-</v>
      </c>
      <c r="AG125" s="28">
        <f t="shared" si="41"/>
        <v>0</v>
      </c>
      <c r="AH125" s="28">
        <f t="shared" si="31"/>
        <v>0</v>
      </c>
      <c r="AI125" s="28">
        <f t="shared" si="32"/>
        <v>0</v>
      </c>
      <c r="AJ125" s="28">
        <f t="shared" si="42"/>
        <v>0</v>
      </c>
      <c r="AK125" s="28">
        <f t="shared" si="33"/>
        <v>0</v>
      </c>
      <c r="AL125" s="28">
        <f t="shared" si="34"/>
        <v>0</v>
      </c>
      <c r="AM125" s="28">
        <f t="shared" si="35"/>
        <v>0</v>
      </c>
      <c r="AN125" s="29" t="str">
        <f t="shared" si="43"/>
        <v>-</v>
      </c>
      <c r="AO125" s="28">
        <f t="shared" si="36"/>
        <v>0</v>
      </c>
      <c r="AP125" s="28">
        <f t="shared" si="37"/>
        <v>0</v>
      </c>
      <c r="AQ125" s="28">
        <f t="shared" si="38"/>
        <v>0</v>
      </c>
    </row>
    <row r="126" spans="1:43" ht="12.75">
      <c r="A126" s="26">
        <v>3305700</v>
      </c>
      <c r="B126" s="26">
        <v>437</v>
      </c>
      <c r="C126" s="26" t="s">
        <v>320</v>
      </c>
      <c r="D126" s="26" t="s">
        <v>117</v>
      </c>
      <c r="E126" s="26" t="s">
        <v>118</v>
      </c>
      <c r="F126" s="26">
        <v>3576</v>
      </c>
      <c r="G126" s="27">
        <v>1101</v>
      </c>
      <c r="H126" s="30">
        <v>6032375571</v>
      </c>
      <c r="I126" s="55">
        <v>7</v>
      </c>
      <c r="J126" s="29" t="s">
        <v>50</v>
      </c>
      <c r="K126" s="26"/>
      <c r="L126" s="31" t="s">
        <v>49</v>
      </c>
      <c r="M126" s="56">
        <v>170.4</v>
      </c>
      <c r="N126" s="31" t="s">
        <v>49</v>
      </c>
      <c r="O126" s="59" t="s">
        <v>50</v>
      </c>
      <c r="P126" s="76">
        <v>10.317460317460316</v>
      </c>
      <c r="Q126" s="22" t="str">
        <f t="shared" si="27"/>
        <v>NO</v>
      </c>
      <c r="R126" s="32">
        <v>26.02</v>
      </c>
      <c r="S126" s="98" t="str">
        <f t="shared" si="27"/>
        <v>YES</v>
      </c>
      <c r="T126" s="29" t="s">
        <v>48</v>
      </c>
      <c r="U126" s="29" t="s">
        <v>50</v>
      </c>
      <c r="V126" s="29"/>
      <c r="W126" s="53" t="s">
        <v>48</v>
      </c>
      <c r="X126" s="83">
        <v>13781.52</v>
      </c>
      <c r="Y126" s="84">
        <v>1352.5</v>
      </c>
      <c r="Z126" s="84">
        <v>1563.32</v>
      </c>
      <c r="AA126" s="85">
        <v>2303.41</v>
      </c>
      <c r="AB126" s="58">
        <f t="shared" si="28"/>
        <v>1</v>
      </c>
      <c r="AC126" s="28">
        <f t="shared" si="29"/>
        <v>1</v>
      </c>
      <c r="AD126" s="28">
        <f t="shared" si="39"/>
        <v>0</v>
      </c>
      <c r="AE126" s="28">
        <f t="shared" si="40"/>
        <v>0</v>
      </c>
      <c r="AF126" s="29" t="str">
        <f t="shared" si="30"/>
        <v>SRSA</v>
      </c>
      <c r="AG126" s="28">
        <f t="shared" si="41"/>
        <v>0</v>
      </c>
      <c r="AH126" s="28">
        <f t="shared" si="31"/>
        <v>0</v>
      </c>
      <c r="AI126" s="28">
        <f t="shared" si="32"/>
        <v>0</v>
      </c>
      <c r="AJ126" s="28">
        <f t="shared" si="42"/>
        <v>0</v>
      </c>
      <c r="AK126" s="28">
        <f t="shared" si="33"/>
        <v>1</v>
      </c>
      <c r="AL126" s="28">
        <f t="shared" si="34"/>
        <v>1</v>
      </c>
      <c r="AM126" s="28" t="str">
        <f t="shared" si="35"/>
        <v>Initial</v>
      </c>
      <c r="AN126" s="29" t="str">
        <f t="shared" si="43"/>
        <v>-</v>
      </c>
      <c r="AO126" s="28" t="str">
        <f t="shared" si="36"/>
        <v>SRSA</v>
      </c>
      <c r="AP126" s="28">
        <f t="shared" si="37"/>
        <v>0</v>
      </c>
      <c r="AQ126" s="28">
        <f t="shared" si="38"/>
        <v>0</v>
      </c>
    </row>
    <row r="127" spans="1:43" ht="12.75">
      <c r="A127" s="26">
        <v>3305730</v>
      </c>
      <c r="B127" s="26">
        <v>439</v>
      </c>
      <c r="C127" s="26" t="s">
        <v>321</v>
      </c>
      <c r="D127" s="26" t="s">
        <v>67</v>
      </c>
      <c r="E127" s="26" t="s">
        <v>68</v>
      </c>
      <c r="F127" s="26">
        <v>3263</v>
      </c>
      <c r="G127" s="27">
        <v>3102</v>
      </c>
      <c r="H127" s="30">
        <v>6034355526</v>
      </c>
      <c r="I127" s="55">
        <v>7</v>
      </c>
      <c r="J127" s="29" t="s">
        <v>50</v>
      </c>
      <c r="K127" s="26"/>
      <c r="L127" s="31" t="s">
        <v>49</v>
      </c>
      <c r="M127" s="56">
        <v>829.6</v>
      </c>
      <c r="N127" s="31" t="s">
        <v>48</v>
      </c>
      <c r="O127" s="59" t="s">
        <v>48</v>
      </c>
      <c r="P127" s="76">
        <v>6.279620853080568</v>
      </c>
      <c r="Q127" s="22" t="str">
        <f t="shared" si="27"/>
        <v>NO</v>
      </c>
      <c r="R127" s="32">
        <v>23.18</v>
      </c>
      <c r="S127" s="98" t="str">
        <f t="shared" si="27"/>
        <v>YES</v>
      </c>
      <c r="T127" s="29" t="s">
        <v>48</v>
      </c>
      <c r="U127" s="29" t="s">
        <v>50</v>
      </c>
      <c r="V127" s="29"/>
      <c r="W127" s="53" t="s">
        <v>50</v>
      </c>
      <c r="X127" s="83">
        <v>71269.06</v>
      </c>
      <c r="Y127" s="84">
        <v>8135.74</v>
      </c>
      <c r="Z127" s="84">
        <v>9454.77</v>
      </c>
      <c r="AA127" s="85">
        <v>6534.96</v>
      </c>
      <c r="AB127" s="58">
        <f t="shared" si="28"/>
        <v>1</v>
      </c>
      <c r="AC127" s="28">
        <f t="shared" si="29"/>
        <v>0</v>
      </c>
      <c r="AD127" s="28">
        <f t="shared" si="39"/>
        <v>0</v>
      </c>
      <c r="AE127" s="28">
        <f t="shared" si="40"/>
        <v>0</v>
      </c>
      <c r="AF127" s="29" t="str">
        <f t="shared" si="30"/>
        <v>-</v>
      </c>
      <c r="AG127" s="28">
        <f t="shared" si="41"/>
        <v>0</v>
      </c>
      <c r="AH127" s="28">
        <f t="shared" si="31"/>
        <v>0</v>
      </c>
      <c r="AI127" s="28">
        <f t="shared" si="32"/>
        <v>0</v>
      </c>
      <c r="AJ127" s="28">
        <f t="shared" si="42"/>
        <v>0</v>
      </c>
      <c r="AK127" s="28">
        <f t="shared" si="33"/>
        <v>1</v>
      </c>
      <c r="AL127" s="28">
        <f t="shared" si="34"/>
        <v>1</v>
      </c>
      <c r="AM127" s="28" t="str">
        <f t="shared" si="35"/>
        <v>Initial</v>
      </c>
      <c r="AN127" s="29" t="str">
        <f t="shared" si="43"/>
        <v>RLIS</v>
      </c>
      <c r="AO127" s="28">
        <f t="shared" si="36"/>
        <v>0</v>
      </c>
      <c r="AP127" s="28">
        <f t="shared" si="37"/>
        <v>0</v>
      </c>
      <c r="AQ127" s="28">
        <f t="shared" si="38"/>
        <v>0</v>
      </c>
    </row>
    <row r="128" spans="1:43" ht="12.75">
      <c r="A128" s="26">
        <v>3305760</v>
      </c>
      <c r="B128" s="26">
        <v>441</v>
      </c>
      <c r="C128" s="26" t="s">
        <v>322</v>
      </c>
      <c r="D128" s="26" t="s">
        <v>323</v>
      </c>
      <c r="E128" s="26" t="s">
        <v>324</v>
      </c>
      <c r="F128" s="26">
        <v>3770</v>
      </c>
      <c r="G128" s="27">
        <v>5151</v>
      </c>
      <c r="H128" s="30">
        <v>6034693442</v>
      </c>
      <c r="I128" s="55">
        <v>7</v>
      </c>
      <c r="J128" s="29" t="s">
        <v>50</v>
      </c>
      <c r="K128" s="26"/>
      <c r="L128" s="31" t="s">
        <v>49</v>
      </c>
      <c r="M128" s="56">
        <v>285</v>
      </c>
      <c r="N128" s="31" t="s">
        <v>49</v>
      </c>
      <c r="O128" s="59" t="s">
        <v>50</v>
      </c>
      <c r="P128" s="76">
        <v>1.4150943396226416</v>
      </c>
      <c r="Q128" s="22" t="str">
        <f t="shared" si="27"/>
        <v>NO</v>
      </c>
      <c r="R128" s="32">
        <v>6.02</v>
      </c>
      <c r="S128" s="98" t="str">
        <f t="shared" si="27"/>
        <v>NO</v>
      </c>
      <c r="T128" s="29" t="s">
        <v>48</v>
      </c>
      <c r="U128" s="29" t="s">
        <v>50</v>
      </c>
      <c r="V128" s="29"/>
      <c r="W128" s="53" t="s">
        <v>48</v>
      </c>
      <c r="X128" s="83">
        <v>7046.44</v>
      </c>
      <c r="Y128" s="84">
        <v>0</v>
      </c>
      <c r="Z128" s="84">
        <v>1901.22</v>
      </c>
      <c r="AA128" s="85">
        <v>3967.86</v>
      </c>
      <c r="AB128" s="58">
        <f t="shared" si="28"/>
        <v>1</v>
      </c>
      <c r="AC128" s="28">
        <f t="shared" si="29"/>
        <v>1</v>
      </c>
      <c r="AD128" s="28">
        <f t="shared" si="39"/>
        <v>0</v>
      </c>
      <c r="AE128" s="28">
        <f t="shared" si="40"/>
        <v>0</v>
      </c>
      <c r="AF128" s="29" t="str">
        <f t="shared" si="30"/>
        <v>SRSA</v>
      </c>
      <c r="AG128" s="28">
        <f t="shared" si="41"/>
        <v>0</v>
      </c>
      <c r="AH128" s="28">
        <f t="shared" si="31"/>
        <v>0</v>
      </c>
      <c r="AI128" s="28">
        <f t="shared" si="32"/>
        <v>0</v>
      </c>
      <c r="AJ128" s="28">
        <f t="shared" si="42"/>
        <v>0</v>
      </c>
      <c r="AK128" s="28">
        <f t="shared" si="33"/>
        <v>1</v>
      </c>
      <c r="AL128" s="28">
        <f t="shared" si="34"/>
        <v>0</v>
      </c>
      <c r="AM128" s="28">
        <f t="shared" si="35"/>
        <v>0</v>
      </c>
      <c r="AN128" s="29" t="str">
        <f t="shared" si="43"/>
        <v>-</v>
      </c>
      <c r="AO128" s="28">
        <f t="shared" si="36"/>
        <v>0</v>
      </c>
      <c r="AP128" s="28">
        <f t="shared" si="37"/>
        <v>0</v>
      </c>
      <c r="AQ128" s="28">
        <f t="shared" si="38"/>
        <v>0</v>
      </c>
    </row>
    <row r="129" spans="1:43" ht="12.75">
      <c r="A129" s="26">
        <v>3305790</v>
      </c>
      <c r="B129" s="26">
        <v>447</v>
      </c>
      <c r="C129" s="26" t="s">
        <v>325</v>
      </c>
      <c r="D129" s="26" t="s">
        <v>99</v>
      </c>
      <c r="E129" s="26" t="s">
        <v>100</v>
      </c>
      <c r="F129" s="26">
        <v>3264</v>
      </c>
      <c r="G129" s="27">
        <v>1296</v>
      </c>
      <c r="H129" s="30">
        <v>6035361254</v>
      </c>
      <c r="I129" s="55">
        <v>6</v>
      </c>
      <c r="J129" s="29" t="s">
        <v>48</v>
      </c>
      <c r="K129" s="26"/>
      <c r="L129" s="31" t="s">
        <v>48</v>
      </c>
      <c r="M129" s="56">
        <v>471.8</v>
      </c>
      <c r="N129" s="31" t="s">
        <v>49</v>
      </c>
      <c r="O129" s="59" t="s">
        <v>48</v>
      </c>
      <c r="P129" s="76">
        <v>9.362549800796813</v>
      </c>
      <c r="Q129" s="22" t="str">
        <f t="shared" si="27"/>
        <v>NO</v>
      </c>
      <c r="R129" s="32">
        <v>27.86</v>
      </c>
      <c r="S129" s="98" t="str">
        <f t="shared" si="27"/>
        <v>YES</v>
      </c>
      <c r="T129" s="29" t="s">
        <v>48</v>
      </c>
      <c r="U129" s="29" t="s">
        <v>50</v>
      </c>
      <c r="V129" s="29"/>
      <c r="W129" s="53" t="s">
        <v>50</v>
      </c>
      <c r="X129" s="83">
        <v>40283.66</v>
      </c>
      <c r="Y129" s="84">
        <v>4944.61</v>
      </c>
      <c r="Z129" s="84">
        <v>5224</v>
      </c>
      <c r="AA129" s="85">
        <v>4009.63</v>
      </c>
      <c r="AB129" s="58">
        <f t="shared" si="28"/>
        <v>0</v>
      </c>
      <c r="AC129" s="28">
        <f t="shared" si="29"/>
        <v>1</v>
      </c>
      <c r="AD129" s="28">
        <f t="shared" si="39"/>
        <v>0</v>
      </c>
      <c r="AE129" s="28">
        <f t="shared" si="40"/>
        <v>0</v>
      </c>
      <c r="AF129" s="29" t="str">
        <f t="shared" si="30"/>
        <v>-</v>
      </c>
      <c r="AG129" s="28">
        <f t="shared" si="41"/>
        <v>0</v>
      </c>
      <c r="AH129" s="28">
        <f t="shared" si="31"/>
        <v>0</v>
      </c>
      <c r="AI129" s="28">
        <f t="shared" si="32"/>
        <v>0</v>
      </c>
      <c r="AJ129" s="28">
        <f t="shared" si="42"/>
        <v>0</v>
      </c>
      <c r="AK129" s="28">
        <f t="shared" si="33"/>
        <v>1</v>
      </c>
      <c r="AL129" s="28">
        <f t="shared" si="34"/>
        <v>1</v>
      </c>
      <c r="AM129" s="28" t="str">
        <f t="shared" si="35"/>
        <v>Initial</v>
      </c>
      <c r="AN129" s="29" t="str">
        <f t="shared" si="43"/>
        <v>RLIS</v>
      </c>
      <c r="AO129" s="28">
        <f t="shared" si="36"/>
        <v>0</v>
      </c>
      <c r="AP129" s="28">
        <f t="shared" si="37"/>
        <v>0</v>
      </c>
      <c r="AQ129" s="28">
        <f t="shared" si="38"/>
        <v>0</v>
      </c>
    </row>
    <row r="130" spans="1:43" ht="12.75">
      <c r="A130" s="26">
        <v>3305820</v>
      </c>
      <c r="B130" s="26">
        <v>449</v>
      </c>
      <c r="C130" s="26" t="s">
        <v>326</v>
      </c>
      <c r="D130" s="26" t="s">
        <v>327</v>
      </c>
      <c r="E130" s="26" t="s">
        <v>328</v>
      </c>
      <c r="F130" s="26">
        <v>3801</v>
      </c>
      <c r="G130" s="27">
        <v>5296</v>
      </c>
      <c r="H130" s="30">
        <v>6034315080</v>
      </c>
      <c r="I130" s="55" t="s">
        <v>287</v>
      </c>
      <c r="J130" s="29" t="s">
        <v>48</v>
      </c>
      <c r="K130" s="26"/>
      <c r="L130" s="31" t="s">
        <v>48</v>
      </c>
      <c r="M130" s="56">
        <v>2561.4</v>
      </c>
      <c r="N130" s="31" t="s">
        <v>48</v>
      </c>
      <c r="O130" s="59" t="s">
        <v>48</v>
      </c>
      <c r="P130" s="76">
        <v>8.752904725019365</v>
      </c>
      <c r="Q130" s="22" t="str">
        <f t="shared" si="27"/>
        <v>NO</v>
      </c>
      <c r="R130" s="32">
        <v>8.75</v>
      </c>
      <c r="S130" s="98" t="str">
        <f t="shared" si="27"/>
        <v>NO</v>
      </c>
      <c r="T130" s="29" t="s">
        <v>48</v>
      </c>
      <c r="U130" s="29" t="s">
        <v>48</v>
      </c>
      <c r="V130" s="29"/>
      <c r="W130" s="53" t="s">
        <v>48</v>
      </c>
      <c r="X130" s="83">
        <v>234522.41</v>
      </c>
      <c r="Y130" s="84">
        <v>30207.51</v>
      </c>
      <c r="Z130" s="84">
        <v>24726.87</v>
      </c>
      <c r="AA130" s="85">
        <v>22313.42</v>
      </c>
      <c r="AB130" s="58">
        <f t="shared" si="28"/>
        <v>0</v>
      </c>
      <c r="AC130" s="28">
        <f t="shared" si="29"/>
        <v>0</v>
      </c>
      <c r="AD130" s="28">
        <f t="shared" si="39"/>
        <v>0</v>
      </c>
      <c r="AE130" s="28">
        <f t="shared" si="40"/>
        <v>0</v>
      </c>
      <c r="AF130" s="29" t="str">
        <f t="shared" si="30"/>
        <v>-</v>
      </c>
      <c r="AG130" s="28">
        <f t="shared" si="41"/>
        <v>0</v>
      </c>
      <c r="AH130" s="28">
        <f t="shared" si="31"/>
        <v>0</v>
      </c>
      <c r="AI130" s="28">
        <f t="shared" si="32"/>
        <v>0</v>
      </c>
      <c r="AJ130" s="28">
        <f t="shared" si="42"/>
        <v>0</v>
      </c>
      <c r="AK130" s="28">
        <f t="shared" si="33"/>
        <v>0</v>
      </c>
      <c r="AL130" s="28">
        <f t="shared" si="34"/>
        <v>0</v>
      </c>
      <c r="AM130" s="28">
        <f t="shared" si="35"/>
        <v>0</v>
      </c>
      <c r="AN130" s="29" t="str">
        <f t="shared" si="43"/>
        <v>-</v>
      </c>
      <c r="AO130" s="28">
        <f t="shared" si="36"/>
        <v>0</v>
      </c>
      <c r="AP130" s="28">
        <f t="shared" si="37"/>
        <v>0</v>
      </c>
      <c r="AQ130" s="28">
        <f t="shared" si="38"/>
        <v>0</v>
      </c>
    </row>
    <row r="131" spans="1:43" ht="12.75">
      <c r="A131" s="26">
        <v>3305830</v>
      </c>
      <c r="B131" s="26">
        <v>450</v>
      </c>
      <c r="C131" s="26" t="s">
        <v>329</v>
      </c>
      <c r="D131" s="26" t="s">
        <v>87</v>
      </c>
      <c r="E131" s="26" t="s">
        <v>88</v>
      </c>
      <c r="F131" s="26">
        <v>3561</v>
      </c>
      <c r="G131" s="27">
        <v>4718</v>
      </c>
      <c r="H131" s="30">
        <v>6034443925</v>
      </c>
      <c r="I131" s="55">
        <v>7</v>
      </c>
      <c r="J131" s="29" t="s">
        <v>50</v>
      </c>
      <c r="K131" s="26"/>
      <c r="L131" s="31" t="s">
        <v>49</v>
      </c>
      <c r="M131" s="56">
        <v>332.4</v>
      </c>
      <c r="N131" s="31" t="s">
        <v>49</v>
      </c>
      <c r="O131" s="59" t="s">
        <v>50</v>
      </c>
      <c r="P131" s="76">
        <v>11.178247734138973</v>
      </c>
      <c r="Q131" s="22" t="str">
        <f t="shared" si="27"/>
        <v>NO</v>
      </c>
      <c r="R131" s="32">
        <v>24.63</v>
      </c>
      <c r="S131" s="98" t="str">
        <f t="shared" si="27"/>
        <v>YES</v>
      </c>
      <c r="T131" s="29" t="s">
        <v>48</v>
      </c>
      <c r="U131" s="29" t="s">
        <v>50</v>
      </c>
      <c r="V131" s="29"/>
      <c r="W131" s="53" t="s">
        <v>48</v>
      </c>
      <c r="X131" s="83">
        <v>18281.04</v>
      </c>
      <c r="Y131" s="84">
        <v>4497.08</v>
      </c>
      <c r="Z131" s="84">
        <v>1540.41</v>
      </c>
      <c r="AA131" s="85">
        <v>3998.66</v>
      </c>
      <c r="AB131" s="58">
        <f t="shared" si="28"/>
        <v>1</v>
      </c>
      <c r="AC131" s="28">
        <f t="shared" si="29"/>
        <v>1</v>
      </c>
      <c r="AD131" s="28">
        <f t="shared" si="39"/>
        <v>0</v>
      </c>
      <c r="AE131" s="28">
        <f t="shared" si="40"/>
        <v>0</v>
      </c>
      <c r="AF131" s="29" t="str">
        <f t="shared" si="30"/>
        <v>SRSA</v>
      </c>
      <c r="AG131" s="28">
        <f t="shared" si="41"/>
        <v>0</v>
      </c>
      <c r="AH131" s="28">
        <f t="shared" si="31"/>
        <v>0</v>
      </c>
      <c r="AI131" s="28">
        <f t="shared" si="32"/>
        <v>0</v>
      </c>
      <c r="AJ131" s="28">
        <f t="shared" si="42"/>
        <v>0</v>
      </c>
      <c r="AK131" s="28">
        <f t="shared" si="33"/>
        <v>1</v>
      </c>
      <c r="AL131" s="28">
        <f t="shared" si="34"/>
        <v>1</v>
      </c>
      <c r="AM131" s="28" t="str">
        <f t="shared" si="35"/>
        <v>Initial</v>
      </c>
      <c r="AN131" s="29" t="str">
        <f t="shared" si="43"/>
        <v>-</v>
      </c>
      <c r="AO131" s="28" t="str">
        <f t="shared" si="36"/>
        <v>SRSA</v>
      </c>
      <c r="AP131" s="28">
        <f t="shared" si="37"/>
        <v>0</v>
      </c>
      <c r="AQ131" s="28">
        <f t="shared" si="38"/>
        <v>0</v>
      </c>
    </row>
    <row r="132" spans="1:43" ht="12.75">
      <c r="A132" s="26">
        <v>3305880</v>
      </c>
      <c r="B132" s="26">
        <v>453</v>
      </c>
      <c r="C132" s="26" t="s">
        <v>330</v>
      </c>
      <c r="D132" s="26" t="s">
        <v>331</v>
      </c>
      <c r="E132" s="26" t="s">
        <v>332</v>
      </c>
      <c r="F132" s="26">
        <v>3077</v>
      </c>
      <c r="G132" s="27">
        <v>1509</v>
      </c>
      <c r="H132" s="30">
        <v>6038954299</v>
      </c>
      <c r="I132" s="55" t="s">
        <v>333</v>
      </c>
      <c r="J132" s="29" t="s">
        <v>48</v>
      </c>
      <c r="K132" s="26"/>
      <c r="L132" s="31" t="s">
        <v>48</v>
      </c>
      <c r="M132" s="56">
        <v>1662.9</v>
      </c>
      <c r="N132" s="31" t="s">
        <v>48</v>
      </c>
      <c r="O132" s="59" t="s">
        <v>48</v>
      </c>
      <c r="P132" s="76">
        <v>6.200832947709394</v>
      </c>
      <c r="Q132" s="22" t="str">
        <f t="shared" si="27"/>
        <v>NO</v>
      </c>
      <c r="R132" s="32">
        <v>16.23</v>
      </c>
      <c r="S132" s="98" t="str">
        <f t="shared" si="27"/>
        <v>NO</v>
      </c>
      <c r="T132" s="29" t="s">
        <v>48</v>
      </c>
      <c r="U132" s="29" t="s">
        <v>48</v>
      </c>
      <c r="V132" s="29"/>
      <c r="W132" s="53" t="s">
        <v>48</v>
      </c>
      <c r="X132" s="83">
        <v>108172.52</v>
      </c>
      <c r="Y132" s="84">
        <v>16244.04</v>
      </c>
      <c r="Z132" s="84">
        <v>8561.8</v>
      </c>
      <c r="AA132" s="85">
        <v>13714.95</v>
      </c>
      <c r="AB132" s="58">
        <f t="shared" si="28"/>
        <v>0</v>
      </c>
      <c r="AC132" s="28">
        <f t="shared" si="29"/>
        <v>0</v>
      </c>
      <c r="AD132" s="28">
        <f t="shared" si="39"/>
        <v>0</v>
      </c>
      <c r="AE132" s="28">
        <f t="shared" si="40"/>
        <v>0</v>
      </c>
      <c r="AF132" s="29" t="str">
        <f t="shared" si="30"/>
        <v>-</v>
      </c>
      <c r="AG132" s="28">
        <f t="shared" si="41"/>
        <v>0</v>
      </c>
      <c r="AH132" s="28">
        <f t="shared" si="31"/>
        <v>0</v>
      </c>
      <c r="AI132" s="28">
        <f t="shared" si="32"/>
        <v>0</v>
      </c>
      <c r="AJ132" s="28">
        <f t="shared" si="42"/>
        <v>0</v>
      </c>
      <c r="AK132" s="28">
        <f t="shared" si="33"/>
        <v>0</v>
      </c>
      <c r="AL132" s="28">
        <f t="shared" si="34"/>
        <v>0</v>
      </c>
      <c r="AM132" s="28">
        <f t="shared" si="35"/>
        <v>0</v>
      </c>
      <c r="AN132" s="29" t="str">
        <f t="shared" si="43"/>
        <v>-</v>
      </c>
      <c r="AO132" s="28">
        <f t="shared" si="36"/>
        <v>0</v>
      </c>
      <c r="AP132" s="28">
        <f t="shared" si="37"/>
        <v>0</v>
      </c>
      <c r="AQ132" s="28">
        <f t="shared" si="38"/>
        <v>0</v>
      </c>
    </row>
    <row r="133" spans="1:43" ht="12.75">
      <c r="A133" s="26">
        <v>3305940</v>
      </c>
      <c r="B133" s="26">
        <v>461</v>
      </c>
      <c r="C133" s="26" t="s">
        <v>334</v>
      </c>
      <c r="D133" s="26" t="s">
        <v>335</v>
      </c>
      <c r="E133" s="26" t="s">
        <v>336</v>
      </c>
      <c r="F133" s="26">
        <v>3867</v>
      </c>
      <c r="G133" s="27">
        <v>1348</v>
      </c>
      <c r="H133" s="30">
        <v>6033323678</v>
      </c>
      <c r="I133" s="55">
        <v>2</v>
      </c>
      <c r="J133" s="29" t="s">
        <v>48</v>
      </c>
      <c r="K133" s="26"/>
      <c r="L133" s="31" t="s">
        <v>48</v>
      </c>
      <c r="M133" s="56">
        <v>4669.3</v>
      </c>
      <c r="N133" s="31" t="s">
        <v>48</v>
      </c>
      <c r="O133" s="59" t="s">
        <v>48</v>
      </c>
      <c r="P133" s="76">
        <v>8.263518659558263</v>
      </c>
      <c r="Q133" s="22" t="str">
        <f t="shared" si="27"/>
        <v>NO</v>
      </c>
      <c r="R133" s="32">
        <v>8.26</v>
      </c>
      <c r="S133" s="98" t="str">
        <f t="shared" si="27"/>
        <v>NO</v>
      </c>
      <c r="T133" s="29" t="s">
        <v>48</v>
      </c>
      <c r="U133" s="29" t="s">
        <v>48</v>
      </c>
      <c r="V133" s="29"/>
      <c r="W133" s="53" t="s">
        <v>48</v>
      </c>
      <c r="X133" s="83">
        <v>350132.38</v>
      </c>
      <c r="Y133" s="84">
        <v>52801.05</v>
      </c>
      <c r="Z133" s="84">
        <v>39035.31</v>
      </c>
      <c r="AA133" s="85">
        <v>40187.41</v>
      </c>
      <c r="AB133" s="58">
        <f t="shared" si="28"/>
        <v>0</v>
      </c>
      <c r="AC133" s="28">
        <f t="shared" si="29"/>
        <v>0</v>
      </c>
      <c r="AD133" s="28">
        <f aca="true" t="shared" si="44" ref="AD133:AD168">IF(AND(OR(J133="YES",L133="YES"),(AB133=0)),"Trouble",0)</f>
        <v>0</v>
      </c>
      <c r="AE133" s="28">
        <f aca="true" t="shared" si="45" ref="AE133:AE168">IF(AND(OR(AND(ISNUMBER(M133),AND(M133&gt;0,M133&lt;600)),AND(M133&gt;0,N133="YES")),(AC133=0)),"Trouble",0)</f>
        <v>0</v>
      </c>
      <c r="AF133" s="29" t="str">
        <f t="shared" si="30"/>
        <v>-</v>
      </c>
      <c r="AG133" s="28">
        <f aca="true" t="shared" si="46" ref="AG133:AG164">IF(AND(AF133="-",O133="YES"),"Trouble",0)</f>
        <v>0</v>
      </c>
      <c r="AH133" s="28">
        <f t="shared" si="31"/>
        <v>0</v>
      </c>
      <c r="AI133" s="28">
        <f t="shared" si="32"/>
        <v>0</v>
      </c>
      <c r="AJ133" s="28">
        <f aca="true" t="shared" si="47" ref="AJ133:AJ168">IF(AND(AF133="SRSA",O133&lt;&gt;"YES"),"Trouble",0)</f>
        <v>0</v>
      </c>
      <c r="AK133" s="28">
        <f t="shared" si="33"/>
        <v>0</v>
      </c>
      <c r="AL133" s="28">
        <f t="shared" si="34"/>
        <v>0</v>
      </c>
      <c r="AM133" s="28">
        <f t="shared" si="35"/>
        <v>0</v>
      </c>
      <c r="AN133" s="29" t="str">
        <f aca="true" t="shared" si="48" ref="AN133:AN164">IF(AND(AND(AM133="Initial",AO133=0),AND(ISNUMBER(M133),M133&gt;0)),"RLIS","-")</f>
        <v>-</v>
      </c>
      <c r="AO133" s="28">
        <f t="shared" si="36"/>
        <v>0</v>
      </c>
      <c r="AP133" s="28">
        <f t="shared" si="37"/>
        <v>0</v>
      </c>
      <c r="AQ133" s="28">
        <f t="shared" si="38"/>
        <v>0</v>
      </c>
    </row>
    <row r="134" spans="1:43" ht="12.75">
      <c r="A134" s="26">
        <v>3305970</v>
      </c>
      <c r="B134" s="26">
        <v>463</v>
      </c>
      <c r="C134" s="26" t="s">
        <v>337</v>
      </c>
      <c r="D134" s="26" t="s">
        <v>338</v>
      </c>
      <c r="E134" s="26" t="s">
        <v>339</v>
      </c>
      <c r="F134" s="26">
        <v>3878</v>
      </c>
      <c r="G134" s="27">
        <v>1099</v>
      </c>
      <c r="H134" s="30">
        <v>6036924450</v>
      </c>
      <c r="I134" s="55">
        <v>4</v>
      </c>
      <c r="J134" s="29" t="s">
        <v>48</v>
      </c>
      <c r="K134" s="26"/>
      <c r="L134" s="31" t="s">
        <v>48</v>
      </c>
      <c r="M134" s="56">
        <v>197</v>
      </c>
      <c r="N134" s="31" t="s">
        <v>49</v>
      </c>
      <c r="O134" s="59" t="s">
        <v>48</v>
      </c>
      <c r="P134" s="76">
        <v>5.95482546201232</v>
      </c>
      <c r="Q134" s="22" t="str">
        <f aca="true" t="shared" si="49" ref="Q134:S168">IF(ISNUMBER(P134),IF(P134&gt;=20,"YES","NO"),"M")</f>
        <v>NO</v>
      </c>
      <c r="R134" s="32">
        <v>8.3</v>
      </c>
      <c r="S134" s="98" t="str">
        <f t="shared" si="49"/>
        <v>NO</v>
      </c>
      <c r="T134" s="29" t="s">
        <v>48</v>
      </c>
      <c r="U134" s="29" t="s">
        <v>48</v>
      </c>
      <c r="V134" s="29"/>
      <c r="W134" s="53" t="s">
        <v>48</v>
      </c>
      <c r="X134" s="83">
        <v>23627.73</v>
      </c>
      <c r="Y134" s="84">
        <v>3136.22</v>
      </c>
      <c r="Z134" s="84">
        <v>2134.13</v>
      </c>
      <c r="AA134" s="85">
        <v>1963.61</v>
      </c>
      <c r="AB134" s="58">
        <f aca="true" t="shared" si="50" ref="AB134:AB168">IF(OR(J134="YES",L134="YES"),1,0)</f>
        <v>0</v>
      </c>
      <c r="AC134" s="28">
        <f aca="true" t="shared" si="51" ref="AC134:AC168">IF(OR(AND(ISNUMBER(M134),AND(M134&gt;0,M134&lt;600)),AND(M134&gt;0,N134="YES")),1,0)</f>
        <v>1</v>
      </c>
      <c r="AD134" s="28">
        <f t="shared" si="44"/>
        <v>0</v>
      </c>
      <c r="AE134" s="28">
        <f t="shared" si="45"/>
        <v>0</v>
      </c>
      <c r="AF134" s="29" t="str">
        <f aca="true" t="shared" si="52" ref="AF134:AF168">IF(AND(AB134=1,AC134=1),"SRSA","-")</f>
        <v>-</v>
      </c>
      <c r="AG134" s="28">
        <f t="shared" si="46"/>
        <v>0</v>
      </c>
      <c r="AH134" s="28">
        <f aca="true" t="shared" si="53" ref="AH134:AH168">IF(AND(AND(J134="NO",L134&lt;&gt;"YES"),(O134="YES")),"Trouble",0)</f>
        <v>0</v>
      </c>
      <c r="AI134" s="28">
        <f aca="true" t="shared" si="54" ref="AI134:AI168">IF(OR(AND(OR(AND(ISNUMBER(M134),AND(M134&gt;0,M134&lt;600)),AND(AND(M134&gt;0,N134="YES"),ISNUMBER(M134))),(O134="YES")),O134&lt;&gt;"YES"),0,"Trouble")</f>
        <v>0</v>
      </c>
      <c r="AJ134" s="28">
        <f t="shared" si="47"/>
        <v>0</v>
      </c>
      <c r="AK134" s="28">
        <f aca="true" t="shared" si="55" ref="AK134:AK168">IF(U134="YES",1,0)</f>
        <v>0</v>
      </c>
      <c r="AL134" s="28">
        <f aca="true" t="shared" si="56" ref="AL134:AL168">IF(AND(ISNUMBER(R134),R134&gt;=20),1,0)</f>
        <v>0</v>
      </c>
      <c r="AM134" s="28">
        <f aca="true" t="shared" si="57" ref="AM134:AM168">IF(AND(AK134=1,AL134=1),"Initial",0)</f>
        <v>0</v>
      </c>
      <c r="AN134" s="29" t="str">
        <f t="shared" si="48"/>
        <v>-</v>
      </c>
      <c r="AO134" s="28">
        <f aca="true" t="shared" si="58" ref="AO134:AO168">IF(AND(AF134="SRSA",AM134="Initial"),"SRSA",0)</f>
        <v>0</v>
      </c>
      <c r="AP134" s="28">
        <f aca="true" t="shared" si="59" ref="AP134:AP168">IF(AND(AN134="-",W134="YES"),"Trouble",0)</f>
        <v>0</v>
      </c>
      <c r="AQ134" s="28">
        <f aca="true" t="shared" si="60" ref="AQ134:AQ168">IF(AND(W134&lt;&gt;"YES",AN134="RLIS"),"Trouble",0)</f>
        <v>0</v>
      </c>
    </row>
    <row r="135" spans="1:43" ht="12.75">
      <c r="A135" s="26">
        <v>3306000</v>
      </c>
      <c r="B135" s="26">
        <v>467</v>
      </c>
      <c r="C135" s="26" t="s">
        <v>340</v>
      </c>
      <c r="D135" s="26" t="s">
        <v>99</v>
      </c>
      <c r="E135" s="26" t="s">
        <v>100</v>
      </c>
      <c r="F135" s="26">
        <v>3264</v>
      </c>
      <c r="G135" s="27">
        <v>1296</v>
      </c>
      <c r="H135" s="30">
        <v>6035361254</v>
      </c>
      <c r="I135" s="55">
        <v>7</v>
      </c>
      <c r="J135" s="29" t="s">
        <v>50</v>
      </c>
      <c r="K135" s="26"/>
      <c r="L135" s="31" t="s">
        <v>49</v>
      </c>
      <c r="M135" s="56">
        <v>174.7</v>
      </c>
      <c r="N135" s="31" t="s">
        <v>49</v>
      </c>
      <c r="O135" s="59" t="s">
        <v>50</v>
      </c>
      <c r="P135" s="76">
        <v>13.084112149532709</v>
      </c>
      <c r="Q135" s="22" t="str">
        <f t="shared" si="49"/>
        <v>NO</v>
      </c>
      <c r="R135" s="32">
        <v>51.45</v>
      </c>
      <c r="S135" s="98" t="str">
        <f t="shared" si="49"/>
        <v>YES</v>
      </c>
      <c r="T135" s="29" t="s">
        <v>48</v>
      </c>
      <c r="U135" s="29" t="s">
        <v>50</v>
      </c>
      <c r="V135" s="29"/>
      <c r="W135" s="53" t="s">
        <v>48</v>
      </c>
      <c r="X135" s="83">
        <v>29663.92</v>
      </c>
      <c r="Y135" s="84">
        <v>5813.87</v>
      </c>
      <c r="Z135" s="84">
        <v>3914.7</v>
      </c>
      <c r="AA135" s="85">
        <v>2876.26</v>
      </c>
      <c r="AB135" s="58">
        <f t="shared" si="50"/>
        <v>1</v>
      </c>
      <c r="AC135" s="28">
        <f t="shared" si="51"/>
        <v>1</v>
      </c>
      <c r="AD135" s="28">
        <f t="shared" si="44"/>
        <v>0</v>
      </c>
      <c r="AE135" s="28">
        <f t="shared" si="45"/>
        <v>0</v>
      </c>
      <c r="AF135" s="29" t="str">
        <f t="shared" si="52"/>
        <v>SRSA</v>
      </c>
      <c r="AG135" s="28">
        <f t="shared" si="46"/>
        <v>0</v>
      </c>
      <c r="AH135" s="28">
        <f t="shared" si="53"/>
        <v>0</v>
      </c>
      <c r="AI135" s="28">
        <f t="shared" si="54"/>
        <v>0</v>
      </c>
      <c r="AJ135" s="28">
        <f t="shared" si="47"/>
        <v>0</v>
      </c>
      <c r="AK135" s="28">
        <f t="shared" si="55"/>
        <v>1</v>
      </c>
      <c r="AL135" s="28">
        <f t="shared" si="56"/>
        <v>1</v>
      </c>
      <c r="AM135" s="28" t="str">
        <f t="shared" si="57"/>
        <v>Initial</v>
      </c>
      <c r="AN135" s="29" t="str">
        <f t="shared" si="48"/>
        <v>-</v>
      </c>
      <c r="AO135" s="28" t="str">
        <f t="shared" si="58"/>
        <v>SRSA</v>
      </c>
      <c r="AP135" s="28">
        <f t="shared" si="59"/>
        <v>0</v>
      </c>
      <c r="AQ135" s="28">
        <f t="shared" si="60"/>
        <v>0</v>
      </c>
    </row>
    <row r="136" spans="1:43" ht="12.75">
      <c r="A136" s="26">
        <v>3306030</v>
      </c>
      <c r="B136" s="26">
        <v>471</v>
      </c>
      <c r="C136" s="26" t="s">
        <v>341</v>
      </c>
      <c r="D136" s="26" t="s">
        <v>188</v>
      </c>
      <c r="E136" s="26" t="s">
        <v>189</v>
      </c>
      <c r="F136" s="26">
        <v>3840</v>
      </c>
      <c r="G136" s="27">
        <v>2313</v>
      </c>
      <c r="H136" s="30">
        <v>6034229572</v>
      </c>
      <c r="I136" s="55">
        <v>3</v>
      </c>
      <c r="J136" s="29" t="s">
        <v>48</v>
      </c>
      <c r="K136" s="26"/>
      <c r="L136" s="31" t="s">
        <v>48</v>
      </c>
      <c r="M136" s="56">
        <v>544.2</v>
      </c>
      <c r="N136" s="31" t="s">
        <v>49</v>
      </c>
      <c r="O136" s="59" t="s">
        <v>48</v>
      </c>
      <c r="P136" s="76">
        <v>3.1763417305585984</v>
      </c>
      <c r="Q136" s="22" t="str">
        <f t="shared" si="49"/>
        <v>NO</v>
      </c>
      <c r="R136" s="32">
        <v>2.82</v>
      </c>
      <c r="S136" s="98" t="str">
        <f t="shared" si="49"/>
        <v>NO</v>
      </c>
      <c r="T136" s="29" t="s">
        <v>48</v>
      </c>
      <c r="U136" s="29" t="s">
        <v>48</v>
      </c>
      <c r="V136" s="29"/>
      <c r="W136" s="53" t="s">
        <v>48</v>
      </c>
      <c r="X136" s="83">
        <v>25020.01</v>
      </c>
      <c r="Y136" s="84">
        <v>3779.55</v>
      </c>
      <c r="Z136" s="84">
        <v>1764.96</v>
      </c>
      <c r="AA136" s="85">
        <v>4316.91</v>
      </c>
      <c r="AB136" s="58">
        <f t="shared" si="50"/>
        <v>0</v>
      </c>
      <c r="AC136" s="28">
        <f t="shared" si="51"/>
        <v>1</v>
      </c>
      <c r="AD136" s="28">
        <f t="shared" si="44"/>
        <v>0</v>
      </c>
      <c r="AE136" s="28">
        <f t="shared" si="45"/>
        <v>0</v>
      </c>
      <c r="AF136" s="29" t="str">
        <f t="shared" si="52"/>
        <v>-</v>
      </c>
      <c r="AG136" s="28">
        <f t="shared" si="46"/>
        <v>0</v>
      </c>
      <c r="AH136" s="28">
        <f t="shared" si="53"/>
        <v>0</v>
      </c>
      <c r="AI136" s="28">
        <f t="shared" si="54"/>
        <v>0</v>
      </c>
      <c r="AJ136" s="28">
        <f t="shared" si="47"/>
        <v>0</v>
      </c>
      <c r="AK136" s="28">
        <f t="shared" si="55"/>
        <v>0</v>
      </c>
      <c r="AL136" s="28">
        <f t="shared" si="56"/>
        <v>0</v>
      </c>
      <c r="AM136" s="28">
        <f t="shared" si="57"/>
        <v>0</v>
      </c>
      <c r="AN136" s="29" t="str">
        <f t="shared" si="48"/>
        <v>-</v>
      </c>
      <c r="AO136" s="28">
        <f t="shared" si="58"/>
        <v>0</v>
      </c>
      <c r="AP136" s="28">
        <f t="shared" si="59"/>
        <v>0</v>
      </c>
      <c r="AQ136" s="28">
        <f t="shared" si="60"/>
        <v>0</v>
      </c>
    </row>
    <row r="137" spans="1:43" ht="12.75">
      <c r="A137" s="26">
        <v>3306060</v>
      </c>
      <c r="B137" s="26">
        <v>473</v>
      </c>
      <c r="C137" s="26" t="s">
        <v>342</v>
      </c>
      <c r="D137" s="26" t="s">
        <v>343</v>
      </c>
      <c r="E137" s="26" t="s">
        <v>344</v>
      </c>
      <c r="F137" s="26">
        <v>3079</v>
      </c>
      <c r="G137" s="27">
        <v>3313</v>
      </c>
      <c r="H137" s="30">
        <v>6038937040</v>
      </c>
      <c r="I137" s="55">
        <v>3</v>
      </c>
      <c r="J137" s="29" t="s">
        <v>48</v>
      </c>
      <c r="K137" s="26"/>
      <c r="L137" s="31" t="s">
        <v>48</v>
      </c>
      <c r="M137" s="56">
        <v>5212</v>
      </c>
      <c r="N137" s="31" t="s">
        <v>48</v>
      </c>
      <c r="O137" s="59" t="s">
        <v>48</v>
      </c>
      <c r="P137" s="76">
        <v>3.7725329864337485</v>
      </c>
      <c r="Q137" s="22" t="str">
        <f t="shared" si="49"/>
        <v>NO</v>
      </c>
      <c r="R137" s="32">
        <v>3.77</v>
      </c>
      <c r="S137" s="98" t="str">
        <f t="shared" si="49"/>
        <v>NO</v>
      </c>
      <c r="T137" s="29" t="s">
        <v>48</v>
      </c>
      <c r="U137" s="29" t="s">
        <v>48</v>
      </c>
      <c r="V137" s="29"/>
      <c r="W137" s="53" t="s">
        <v>48</v>
      </c>
      <c r="X137" s="83">
        <v>234731.13</v>
      </c>
      <c r="Y137" s="84">
        <v>25587.59</v>
      </c>
      <c r="Z137" s="84">
        <v>25903.48</v>
      </c>
      <c r="AA137" s="85">
        <v>38149.67</v>
      </c>
      <c r="AB137" s="58">
        <f t="shared" si="50"/>
        <v>0</v>
      </c>
      <c r="AC137" s="28">
        <f t="shared" si="51"/>
        <v>0</v>
      </c>
      <c r="AD137" s="28">
        <f t="shared" si="44"/>
        <v>0</v>
      </c>
      <c r="AE137" s="28">
        <f t="shared" si="45"/>
        <v>0</v>
      </c>
      <c r="AF137" s="29" t="str">
        <f t="shared" si="52"/>
        <v>-</v>
      </c>
      <c r="AG137" s="28">
        <f t="shared" si="46"/>
        <v>0</v>
      </c>
      <c r="AH137" s="28">
        <f t="shared" si="53"/>
        <v>0</v>
      </c>
      <c r="AI137" s="28">
        <f t="shared" si="54"/>
        <v>0</v>
      </c>
      <c r="AJ137" s="28">
        <f t="shared" si="47"/>
        <v>0</v>
      </c>
      <c r="AK137" s="28">
        <f t="shared" si="55"/>
        <v>0</v>
      </c>
      <c r="AL137" s="28">
        <f t="shared" si="56"/>
        <v>0</v>
      </c>
      <c r="AM137" s="28">
        <f t="shared" si="57"/>
        <v>0</v>
      </c>
      <c r="AN137" s="29" t="str">
        <f t="shared" si="48"/>
        <v>-</v>
      </c>
      <c r="AO137" s="28">
        <f t="shared" si="58"/>
        <v>0</v>
      </c>
      <c r="AP137" s="28">
        <f t="shared" si="59"/>
        <v>0</v>
      </c>
      <c r="AQ137" s="28">
        <f t="shared" si="60"/>
        <v>0</v>
      </c>
    </row>
    <row r="138" spans="1:43" ht="12.75">
      <c r="A138" s="26">
        <v>3306080</v>
      </c>
      <c r="B138" s="26">
        <v>476</v>
      </c>
      <c r="C138" s="26" t="s">
        <v>345</v>
      </c>
      <c r="D138" s="26" t="s">
        <v>346</v>
      </c>
      <c r="E138" s="26" t="s">
        <v>347</v>
      </c>
      <c r="F138" s="26">
        <v>3848</v>
      </c>
      <c r="G138" s="27">
        <v>3249</v>
      </c>
      <c r="H138" s="30">
        <v>6036423688</v>
      </c>
      <c r="I138" s="55" t="s">
        <v>247</v>
      </c>
      <c r="J138" s="29" t="s">
        <v>48</v>
      </c>
      <c r="K138" s="26"/>
      <c r="L138" s="31" t="s">
        <v>48</v>
      </c>
      <c r="M138" s="56">
        <v>1803.8</v>
      </c>
      <c r="N138" s="31" t="s">
        <v>48</v>
      </c>
      <c r="O138" s="59" t="s">
        <v>48</v>
      </c>
      <c r="P138" s="76">
        <v>1.8740989908697743</v>
      </c>
      <c r="Q138" s="22" t="str">
        <f t="shared" si="49"/>
        <v>NO</v>
      </c>
      <c r="R138" s="32">
        <v>5.69</v>
      </c>
      <c r="S138" s="98" t="str">
        <f t="shared" si="49"/>
        <v>NO</v>
      </c>
      <c r="T138" s="29" t="s">
        <v>48</v>
      </c>
      <c r="U138" s="29" t="s">
        <v>48</v>
      </c>
      <c r="V138" s="29"/>
      <c r="W138" s="53" t="s">
        <v>48</v>
      </c>
      <c r="X138" s="83">
        <v>68440.6</v>
      </c>
      <c r="Y138" s="84">
        <v>3147.5</v>
      </c>
      <c r="Z138" s="84">
        <v>8104.63</v>
      </c>
      <c r="AA138" s="85">
        <v>12378.08</v>
      </c>
      <c r="AB138" s="58">
        <f t="shared" si="50"/>
        <v>0</v>
      </c>
      <c r="AC138" s="28">
        <f t="shared" si="51"/>
        <v>0</v>
      </c>
      <c r="AD138" s="28">
        <f t="shared" si="44"/>
        <v>0</v>
      </c>
      <c r="AE138" s="28">
        <f t="shared" si="45"/>
        <v>0</v>
      </c>
      <c r="AF138" s="29" t="str">
        <f t="shared" si="52"/>
        <v>-</v>
      </c>
      <c r="AG138" s="28">
        <f t="shared" si="46"/>
        <v>0</v>
      </c>
      <c r="AH138" s="28">
        <f t="shared" si="53"/>
        <v>0</v>
      </c>
      <c r="AI138" s="28">
        <f t="shared" si="54"/>
        <v>0</v>
      </c>
      <c r="AJ138" s="28">
        <f t="shared" si="47"/>
        <v>0</v>
      </c>
      <c r="AK138" s="28">
        <f t="shared" si="55"/>
        <v>0</v>
      </c>
      <c r="AL138" s="28">
        <f t="shared" si="56"/>
        <v>0</v>
      </c>
      <c r="AM138" s="28">
        <f t="shared" si="57"/>
        <v>0</v>
      </c>
      <c r="AN138" s="29" t="str">
        <f t="shared" si="48"/>
        <v>-</v>
      </c>
      <c r="AO138" s="28">
        <f t="shared" si="58"/>
        <v>0</v>
      </c>
      <c r="AP138" s="28">
        <f t="shared" si="59"/>
        <v>0</v>
      </c>
      <c r="AQ138" s="28">
        <f t="shared" si="60"/>
        <v>0</v>
      </c>
    </row>
    <row r="139" spans="1:43" ht="12.75">
      <c r="A139" s="26">
        <v>3306150</v>
      </c>
      <c r="B139" s="26">
        <v>485</v>
      </c>
      <c r="C139" s="26" t="s">
        <v>348</v>
      </c>
      <c r="D139" s="26" t="s">
        <v>194</v>
      </c>
      <c r="E139" s="26" t="s">
        <v>195</v>
      </c>
      <c r="F139" s="26">
        <v>3842</v>
      </c>
      <c r="G139" s="27">
        <v>2284</v>
      </c>
      <c r="H139" s="30">
        <v>6039268992</v>
      </c>
      <c r="I139" s="55">
        <v>3</v>
      </c>
      <c r="J139" s="29" t="s">
        <v>48</v>
      </c>
      <c r="K139" s="26"/>
      <c r="L139" s="31" t="s">
        <v>48</v>
      </c>
      <c r="M139" s="56">
        <v>789.1</v>
      </c>
      <c r="N139" s="31" t="s">
        <v>48</v>
      </c>
      <c r="O139" s="59" t="s">
        <v>48</v>
      </c>
      <c r="P139" s="76">
        <v>7.838745800671893</v>
      </c>
      <c r="Q139" s="22" t="str">
        <f t="shared" si="49"/>
        <v>NO</v>
      </c>
      <c r="R139" s="32">
        <v>25.79</v>
      </c>
      <c r="S139" s="98" t="str">
        <f t="shared" si="49"/>
        <v>YES</v>
      </c>
      <c r="T139" s="29" t="s">
        <v>48</v>
      </c>
      <c r="U139" s="29" t="s">
        <v>48</v>
      </c>
      <c r="V139" s="29"/>
      <c r="W139" s="53" t="s">
        <v>48</v>
      </c>
      <c r="X139" s="83">
        <v>53307.67</v>
      </c>
      <c r="Y139" s="84">
        <v>8524.1</v>
      </c>
      <c r="Z139" s="84">
        <v>5003.35</v>
      </c>
      <c r="AA139" s="85">
        <v>6882.12</v>
      </c>
      <c r="AB139" s="58">
        <f t="shared" si="50"/>
        <v>0</v>
      </c>
      <c r="AC139" s="28">
        <f t="shared" si="51"/>
        <v>0</v>
      </c>
      <c r="AD139" s="28">
        <f t="shared" si="44"/>
        <v>0</v>
      </c>
      <c r="AE139" s="28">
        <f t="shared" si="45"/>
        <v>0</v>
      </c>
      <c r="AF139" s="29" t="str">
        <f t="shared" si="52"/>
        <v>-</v>
      </c>
      <c r="AG139" s="28">
        <f t="shared" si="46"/>
        <v>0</v>
      </c>
      <c r="AH139" s="28">
        <f t="shared" si="53"/>
        <v>0</v>
      </c>
      <c r="AI139" s="28">
        <f t="shared" si="54"/>
        <v>0</v>
      </c>
      <c r="AJ139" s="28">
        <f t="shared" si="47"/>
        <v>0</v>
      </c>
      <c r="AK139" s="28">
        <f t="shared" si="55"/>
        <v>0</v>
      </c>
      <c r="AL139" s="28">
        <f t="shared" si="56"/>
        <v>1</v>
      </c>
      <c r="AM139" s="28">
        <f t="shared" si="57"/>
        <v>0</v>
      </c>
      <c r="AN139" s="29" t="str">
        <f t="shared" si="48"/>
        <v>-</v>
      </c>
      <c r="AO139" s="28">
        <f t="shared" si="58"/>
        <v>0</v>
      </c>
      <c r="AP139" s="28">
        <f t="shared" si="59"/>
        <v>0</v>
      </c>
      <c r="AQ139" s="28">
        <f t="shared" si="60"/>
        <v>0</v>
      </c>
    </row>
    <row r="140" spans="1:43" ht="12.75">
      <c r="A140" s="26">
        <v>3306180</v>
      </c>
      <c r="B140" s="26">
        <v>486</v>
      </c>
      <c r="C140" s="26" t="s">
        <v>349</v>
      </c>
      <c r="D140" s="26" t="s">
        <v>350</v>
      </c>
      <c r="E140" s="26" t="s">
        <v>351</v>
      </c>
      <c r="F140" s="26">
        <v>3220</v>
      </c>
      <c r="G140" s="27">
        <v>4511</v>
      </c>
      <c r="H140" s="30">
        <v>6032679233</v>
      </c>
      <c r="I140" s="55">
        <v>7</v>
      </c>
      <c r="J140" s="29" t="s">
        <v>50</v>
      </c>
      <c r="K140" s="26"/>
      <c r="L140" s="31" t="s">
        <v>49</v>
      </c>
      <c r="M140" s="56">
        <v>1496.6</v>
      </c>
      <c r="N140" s="31" t="s">
        <v>48</v>
      </c>
      <c r="O140" s="59" t="s">
        <v>48</v>
      </c>
      <c r="P140" s="76">
        <v>5.397390272835112</v>
      </c>
      <c r="Q140" s="22" t="str">
        <f t="shared" si="49"/>
        <v>NO</v>
      </c>
      <c r="R140" s="32">
        <v>17.4</v>
      </c>
      <c r="S140" s="98" t="str">
        <f t="shared" si="49"/>
        <v>NO</v>
      </c>
      <c r="T140" s="29" t="s">
        <v>48</v>
      </c>
      <c r="U140" s="29" t="s">
        <v>50</v>
      </c>
      <c r="V140" s="29"/>
      <c r="W140" s="53" t="s">
        <v>48</v>
      </c>
      <c r="X140" s="83">
        <v>96974.12</v>
      </c>
      <c r="Y140" s="84">
        <v>10981.17</v>
      </c>
      <c r="Z140" s="84">
        <v>12859.78</v>
      </c>
      <c r="AA140" s="85">
        <v>11887.14</v>
      </c>
      <c r="AB140" s="58">
        <f t="shared" si="50"/>
        <v>1</v>
      </c>
      <c r="AC140" s="28">
        <f t="shared" si="51"/>
        <v>0</v>
      </c>
      <c r="AD140" s="28">
        <f t="shared" si="44"/>
        <v>0</v>
      </c>
      <c r="AE140" s="28">
        <f t="shared" si="45"/>
        <v>0</v>
      </c>
      <c r="AF140" s="29" t="str">
        <f t="shared" si="52"/>
        <v>-</v>
      </c>
      <c r="AG140" s="28">
        <f t="shared" si="46"/>
        <v>0</v>
      </c>
      <c r="AH140" s="28">
        <f t="shared" si="53"/>
        <v>0</v>
      </c>
      <c r="AI140" s="28">
        <f t="shared" si="54"/>
        <v>0</v>
      </c>
      <c r="AJ140" s="28">
        <f t="shared" si="47"/>
        <v>0</v>
      </c>
      <c r="AK140" s="28">
        <f t="shared" si="55"/>
        <v>1</v>
      </c>
      <c r="AL140" s="28">
        <f t="shared" si="56"/>
        <v>0</v>
      </c>
      <c r="AM140" s="28">
        <f t="shared" si="57"/>
        <v>0</v>
      </c>
      <c r="AN140" s="29" t="str">
        <f t="shared" si="48"/>
        <v>-</v>
      </c>
      <c r="AO140" s="28">
        <f t="shared" si="58"/>
        <v>0</v>
      </c>
      <c r="AP140" s="28">
        <f t="shared" si="59"/>
        <v>0</v>
      </c>
      <c r="AQ140" s="28">
        <f t="shared" si="60"/>
        <v>0</v>
      </c>
    </row>
    <row r="141" spans="1:43" ht="12.75">
      <c r="A141" s="26">
        <v>3306240</v>
      </c>
      <c r="B141" s="26">
        <v>491</v>
      </c>
      <c r="C141" s="26" t="s">
        <v>352</v>
      </c>
      <c r="D141" s="26" t="s">
        <v>338</v>
      </c>
      <c r="E141" s="26" t="s">
        <v>339</v>
      </c>
      <c r="F141" s="26">
        <v>3878</v>
      </c>
      <c r="G141" s="27">
        <v>1099</v>
      </c>
      <c r="H141" s="30">
        <v>6036924450</v>
      </c>
      <c r="I141" s="55">
        <v>4</v>
      </c>
      <c r="J141" s="29" t="s">
        <v>48</v>
      </c>
      <c r="K141" s="26"/>
      <c r="L141" s="31" t="s">
        <v>48</v>
      </c>
      <c r="M141" s="56">
        <v>1792.7</v>
      </c>
      <c r="N141" s="31" t="s">
        <v>48</v>
      </c>
      <c r="O141" s="59" t="s">
        <v>48</v>
      </c>
      <c r="P141" s="76">
        <v>6.706476802939826</v>
      </c>
      <c r="Q141" s="22" t="str">
        <f t="shared" si="49"/>
        <v>NO</v>
      </c>
      <c r="R141" s="32">
        <v>21.74</v>
      </c>
      <c r="S141" s="98" t="str">
        <f t="shared" si="49"/>
        <v>YES</v>
      </c>
      <c r="T141" s="29" t="s">
        <v>48</v>
      </c>
      <c r="U141" s="29" t="s">
        <v>48</v>
      </c>
      <c r="V141" s="29"/>
      <c r="W141" s="53" t="s">
        <v>48</v>
      </c>
      <c r="X141" s="83">
        <v>172097.15</v>
      </c>
      <c r="Y141" s="84">
        <v>19811.4</v>
      </c>
      <c r="Z141" s="84">
        <v>21152.41</v>
      </c>
      <c r="AA141" s="85">
        <v>15314.19</v>
      </c>
      <c r="AB141" s="58">
        <f t="shared" si="50"/>
        <v>0</v>
      </c>
      <c r="AC141" s="28">
        <f t="shared" si="51"/>
        <v>0</v>
      </c>
      <c r="AD141" s="28">
        <f t="shared" si="44"/>
        <v>0</v>
      </c>
      <c r="AE141" s="28">
        <f t="shared" si="45"/>
        <v>0</v>
      </c>
      <c r="AF141" s="29" t="str">
        <f t="shared" si="52"/>
        <v>-</v>
      </c>
      <c r="AG141" s="28">
        <f t="shared" si="46"/>
        <v>0</v>
      </c>
      <c r="AH141" s="28">
        <f t="shared" si="53"/>
        <v>0</v>
      </c>
      <c r="AI141" s="28">
        <f t="shared" si="54"/>
        <v>0</v>
      </c>
      <c r="AJ141" s="28">
        <f t="shared" si="47"/>
        <v>0</v>
      </c>
      <c r="AK141" s="28">
        <f t="shared" si="55"/>
        <v>0</v>
      </c>
      <c r="AL141" s="28">
        <f t="shared" si="56"/>
        <v>1</v>
      </c>
      <c r="AM141" s="28">
        <f t="shared" si="57"/>
        <v>0</v>
      </c>
      <c r="AN141" s="29" t="str">
        <f t="shared" si="48"/>
        <v>-</v>
      </c>
      <c r="AO141" s="28">
        <f t="shared" si="58"/>
        <v>0</v>
      </c>
      <c r="AP141" s="28">
        <f t="shared" si="59"/>
        <v>0</v>
      </c>
      <c r="AQ141" s="28">
        <f t="shared" si="60"/>
        <v>0</v>
      </c>
    </row>
    <row r="142" spans="1:43" ht="12.75">
      <c r="A142" s="26">
        <v>3306260</v>
      </c>
      <c r="B142" s="26">
        <v>493</v>
      </c>
      <c r="C142" s="26" t="s">
        <v>353</v>
      </c>
      <c r="D142" s="26" t="s">
        <v>55</v>
      </c>
      <c r="E142" s="26" t="s">
        <v>56</v>
      </c>
      <c r="F142" s="26">
        <v>3031</v>
      </c>
      <c r="G142" s="27">
        <v>849</v>
      </c>
      <c r="H142" s="30">
        <v>6036732690</v>
      </c>
      <c r="I142" s="55">
        <v>3</v>
      </c>
      <c r="J142" s="29" t="s">
        <v>48</v>
      </c>
      <c r="K142" s="26"/>
      <c r="L142" s="31" t="s">
        <v>48</v>
      </c>
      <c r="M142" s="56">
        <v>1020.4</v>
      </c>
      <c r="N142" s="31" t="s">
        <v>48</v>
      </c>
      <c r="O142" s="59" t="s">
        <v>48</v>
      </c>
      <c r="P142" s="76">
        <v>2.02991452991453</v>
      </c>
      <c r="Q142" s="22" t="str">
        <f t="shared" si="49"/>
        <v>NO</v>
      </c>
      <c r="R142" s="32">
        <v>1.95</v>
      </c>
      <c r="S142" s="98" t="str">
        <f t="shared" si="49"/>
        <v>NO</v>
      </c>
      <c r="T142" s="29" t="s">
        <v>48</v>
      </c>
      <c r="U142" s="29" t="s">
        <v>48</v>
      </c>
      <c r="V142" s="29"/>
      <c r="W142" s="53" t="s">
        <v>48</v>
      </c>
      <c r="X142" s="83">
        <v>27870.11</v>
      </c>
      <c r="Y142" s="84">
        <v>1594.98</v>
      </c>
      <c r="Z142" s="84">
        <v>4604.7</v>
      </c>
      <c r="AA142" s="85">
        <v>6915.32</v>
      </c>
      <c r="AB142" s="58">
        <f t="shared" si="50"/>
        <v>0</v>
      </c>
      <c r="AC142" s="28">
        <f t="shared" si="51"/>
        <v>0</v>
      </c>
      <c r="AD142" s="28">
        <f t="shared" si="44"/>
        <v>0</v>
      </c>
      <c r="AE142" s="28">
        <f t="shared" si="45"/>
        <v>0</v>
      </c>
      <c r="AF142" s="29" t="str">
        <f t="shared" si="52"/>
        <v>-</v>
      </c>
      <c r="AG142" s="28">
        <f t="shared" si="46"/>
        <v>0</v>
      </c>
      <c r="AH142" s="28">
        <f t="shared" si="53"/>
        <v>0</v>
      </c>
      <c r="AI142" s="28">
        <f t="shared" si="54"/>
        <v>0</v>
      </c>
      <c r="AJ142" s="28">
        <f t="shared" si="47"/>
        <v>0</v>
      </c>
      <c r="AK142" s="28">
        <f t="shared" si="55"/>
        <v>0</v>
      </c>
      <c r="AL142" s="28">
        <f t="shared" si="56"/>
        <v>0</v>
      </c>
      <c r="AM142" s="28">
        <f t="shared" si="57"/>
        <v>0</v>
      </c>
      <c r="AN142" s="29" t="str">
        <f t="shared" si="48"/>
        <v>-</v>
      </c>
      <c r="AO142" s="28">
        <f t="shared" si="58"/>
        <v>0</v>
      </c>
      <c r="AP142" s="28">
        <f t="shared" si="59"/>
        <v>0</v>
      </c>
      <c r="AQ142" s="28">
        <f t="shared" si="60"/>
        <v>0</v>
      </c>
    </row>
    <row r="143" spans="1:43" ht="12.75">
      <c r="A143" s="26">
        <v>3306270</v>
      </c>
      <c r="B143" s="26">
        <v>495</v>
      </c>
      <c r="C143" s="26" t="s">
        <v>354</v>
      </c>
      <c r="D143" s="26" t="s">
        <v>194</v>
      </c>
      <c r="E143" s="26" t="s">
        <v>195</v>
      </c>
      <c r="F143" s="26">
        <v>3842</v>
      </c>
      <c r="G143" s="27">
        <v>2284</v>
      </c>
      <c r="H143" s="30">
        <v>6039268992</v>
      </c>
      <c r="I143" s="55">
        <v>8</v>
      </c>
      <c r="J143" s="29" t="s">
        <v>50</v>
      </c>
      <c r="K143" s="26"/>
      <c r="L143" s="31" t="s">
        <v>49</v>
      </c>
      <c r="M143" s="56">
        <v>94.8</v>
      </c>
      <c r="N143" s="31" t="s">
        <v>49</v>
      </c>
      <c r="O143" s="59" t="s">
        <v>50</v>
      </c>
      <c r="P143" s="76">
        <v>3.0120481927710845</v>
      </c>
      <c r="Q143" s="22" t="str">
        <f t="shared" si="49"/>
        <v>NO</v>
      </c>
      <c r="R143" s="32">
        <v>1.82</v>
      </c>
      <c r="S143" s="98" t="str">
        <f t="shared" si="49"/>
        <v>NO</v>
      </c>
      <c r="T143" s="29" t="s">
        <v>48</v>
      </c>
      <c r="U143" s="29" t="s">
        <v>50</v>
      </c>
      <c r="V143" s="29"/>
      <c r="W143" s="53" t="s">
        <v>48</v>
      </c>
      <c r="X143" s="83">
        <v>4718.04</v>
      </c>
      <c r="Y143" s="84">
        <v>0</v>
      </c>
      <c r="Z143" s="84">
        <v>294.69</v>
      </c>
      <c r="AA143" s="85">
        <v>723.28</v>
      </c>
      <c r="AB143" s="58">
        <f t="shared" si="50"/>
        <v>1</v>
      </c>
      <c r="AC143" s="28">
        <f t="shared" si="51"/>
        <v>1</v>
      </c>
      <c r="AD143" s="28">
        <f t="shared" si="44"/>
        <v>0</v>
      </c>
      <c r="AE143" s="28">
        <f t="shared" si="45"/>
        <v>0</v>
      </c>
      <c r="AF143" s="29" t="str">
        <f t="shared" si="52"/>
        <v>SRSA</v>
      </c>
      <c r="AG143" s="28">
        <f t="shared" si="46"/>
        <v>0</v>
      </c>
      <c r="AH143" s="28">
        <f t="shared" si="53"/>
        <v>0</v>
      </c>
      <c r="AI143" s="28">
        <f t="shared" si="54"/>
        <v>0</v>
      </c>
      <c r="AJ143" s="28">
        <f t="shared" si="47"/>
        <v>0</v>
      </c>
      <c r="AK143" s="28">
        <f t="shared" si="55"/>
        <v>1</v>
      </c>
      <c r="AL143" s="28">
        <f t="shared" si="56"/>
        <v>0</v>
      </c>
      <c r="AM143" s="28">
        <f t="shared" si="57"/>
        <v>0</v>
      </c>
      <c r="AN143" s="29" t="str">
        <f t="shared" si="48"/>
        <v>-</v>
      </c>
      <c r="AO143" s="28">
        <f t="shared" si="58"/>
        <v>0</v>
      </c>
      <c r="AP143" s="28">
        <f t="shared" si="59"/>
        <v>0</v>
      </c>
      <c r="AQ143" s="28">
        <f t="shared" si="60"/>
        <v>0</v>
      </c>
    </row>
    <row r="144" spans="1:43" ht="12.75">
      <c r="A144" s="26">
        <v>3306330</v>
      </c>
      <c r="B144" s="26">
        <v>499</v>
      </c>
      <c r="C144" s="26" t="s">
        <v>355</v>
      </c>
      <c r="D144" s="26" t="s">
        <v>302</v>
      </c>
      <c r="E144" s="26" t="s">
        <v>303</v>
      </c>
      <c r="F144" s="26">
        <v>3582</v>
      </c>
      <c r="G144" s="27">
        <v>1408</v>
      </c>
      <c r="H144" s="30">
        <v>6036361437</v>
      </c>
      <c r="I144" s="55">
        <v>7</v>
      </c>
      <c r="J144" s="29" t="s">
        <v>50</v>
      </c>
      <c r="K144" s="26"/>
      <c r="L144" s="31" t="s">
        <v>49</v>
      </c>
      <c r="M144" s="56">
        <v>38</v>
      </c>
      <c r="N144" s="31" t="s">
        <v>49</v>
      </c>
      <c r="O144" s="59" t="s">
        <v>50</v>
      </c>
      <c r="P144" s="76">
        <v>2.8301886792452833</v>
      </c>
      <c r="Q144" s="22" t="str">
        <f t="shared" si="49"/>
        <v>NO</v>
      </c>
      <c r="R144" s="32">
        <v>18.32</v>
      </c>
      <c r="S144" s="98" t="str">
        <f t="shared" si="49"/>
        <v>NO</v>
      </c>
      <c r="T144" s="29" t="s">
        <v>48</v>
      </c>
      <c r="U144" s="29" t="s">
        <v>50</v>
      </c>
      <c r="V144" s="29"/>
      <c r="W144" s="53" t="s">
        <v>48</v>
      </c>
      <c r="X144" s="83">
        <v>9413.17</v>
      </c>
      <c r="Y144" s="84">
        <v>133.99</v>
      </c>
      <c r="Z144" s="84">
        <v>1340.73</v>
      </c>
      <c r="AA144" s="85">
        <v>1220.74</v>
      </c>
      <c r="AB144" s="58">
        <f t="shared" si="50"/>
        <v>1</v>
      </c>
      <c r="AC144" s="28">
        <f t="shared" si="51"/>
        <v>1</v>
      </c>
      <c r="AD144" s="28">
        <f t="shared" si="44"/>
        <v>0</v>
      </c>
      <c r="AE144" s="28">
        <f t="shared" si="45"/>
        <v>0</v>
      </c>
      <c r="AF144" s="29" t="str">
        <f t="shared" si="52"/>
        <v>SRSA</v>
      </c>
      <c r="AG144" s="28">
        <f t="shared" si="46"/>
        <v>0</v>
      </c>
      <c r="AH144" s="28">
        <f t="shared" si="53"/>
        <v>0</v>
      </c>
      <c r="AI144" s="28">
        <f t="shared" si="54"/>
        <v>0</v>
      </c>
      <c r="AJ144" s="28">
        <f t="shared" si="47"/>
        <v>0</v>
      </c>
      <c r="AK144" s="28">
        <f t="shared" si="55"/>
        <v>1</v>
      </c>
      <c r="AL144" s="28">
        <f t="shared" si="56"/>
        <v>0</v>
      </c>
      <c r="AM144" s="28">
        <f t="shared" si="57"/>
        <v>0</v>
      </c>
      <c r="AN144" s="29" t="str">
        <f t="shared" si="48"/>
        <v>-</v>
      </c>
      <c r="AO144" s="28">
        <f t="shared" si="58"/>
        <v>0</v>
      </c>
      <c r="AP144" s="28">
        <f t="shared" si="59"/>
        <v>0</v>
      </c>
      <c r="AQ144" s="28">
        <f t="shared" si="60"/>
        <v>0</v>
      </c>
    </row>
    <row r="145" spans="1:43" ht="12.75">
      <c r="A145" s="26">
        <v>3306360</v>
      </c>
      <c r="B145" s="26">
        <v>501</v>
      </c>
      <c r="C145" s="26" t="s">
        <v>356</v>
      </c>
      <c r="D145" s="26" t="s">
        <v>117</v>
      </c>
      <c r="E145" s="26" t="s">
        <v>118</v>
      </c>
      <c r="F145" s="26">
        <v>3576</v>
      </c>
      <c r="G145" s="27">
        <v>1101</v>
      </c>
      <c r="H145" s="30">
        <v>6032375571</v>
      </c>
      <c r="I145" s="55">
        <v>7</v>
      </c>
      <c r="J145" s="29" t="s">
        <v>50</v>
      </c>
      <c r="K145" s="26"/>
      <c r="L145" s="31" t="s">
        <v>49</v>
      </c>
      <c r="M145" s="56">
        <v>90.4</v>
      </c>
      <c r="N145" s="31" t="s">
        <v>49</v>
      </c>
      <c r="O145" s="59" t="s">
        <v>50</v>
      </c>
      <c r="P145" s="76">
        <v>6.358381502890173</v>
      </c>
      <c r="Q145" s="22" t="str">
        <f t="shared" si="49"/>
        <v>NO</v>
      </c>
      <c r="R145" s="32">
        <v>66.83</v>
      </c>
      <c r="S145" s="98" t="str">
        <f t="shared" si="49"/>
        <v>YES</v>
      </c>
      <c r="T145" s="29" t="s">
        <v>48</v>
      </c>
      <c r="U145" s="29" t="s">
        <v>50</v>
      </c>
      <c r="V145" s="29"/>
      <c r="W145" s="53" t="s">
        <v>48</v>
      </c>
      <c r="X145" s="83">
        <v>38721.83</v>
      </c>
      <c r="Y145" s="84">
        <v>9538.49</v>
      </c>
      <c r="Z145" s="84">
        <v>8344.72</v>
      </c>
      <c r="AA145" s="85">
        <v>2273.96</v>
      </c>
      <c r="AB145" s="58">
        <f t="shared" si="50"/>
        <v>1</v>
      </c>
      <c r="AC145" s="28">
        <f t="shared" si="51"/>
        <v>1</v>
      </c>
      <c r="AD145" s="28">
        <f t="shared" si="44"/>
        <v>0</v>
      </c>
      <c r="AE145" s="28">
        <f t="shared" si="45"/>
        <v>0</v>
      </c>
      <c r="AF145" s="29" t="str">
        <f t="shared" si="52"/>
        <v>SRSA</v>
      </c>
      <c r="AG145" s="28">
        <f t="shared" si="46"/>
        <v>0</v>
      </c>
      <c r="AH145" s="28">
        <f t="shared" si="53"/>
        <v>0</v>
      </c>
      <c r="AI145" s="28">
        <f t="shared" si="54"/>
        <v>0</v>
      </c>
      <c r="AJ145" s="28">
        <f t="shared" si="47"/>
        <v>0</v>
      </c>
      <c r="AK145" s="28">
        <f t="shared" si="55"/>
        <v>1</v>
      </c>
      <c r="AL145" s="28">
        <f t="shared" si="56"/>
        <v>1</v>
      </c>
      <c r="AM145" s="28" t="str">
        <f t="shared" si="57"/>
        <v>Initial</v>
      </c>
      <c r="AN145" s="29" t="str">
        <f t="shared" si="48"/>
        <v>-</v>
      </c>
      <c r="AO145" s="28" t="str">
        <f t="shared" si="58"/>
        <v>SRSA</v>
      </c>
      <c r="AP145" s="28">
        <f t="shared" si="59"/>
        <v>0</v>
      </c>
      <c r="AQ145" s="28">
        <f t="shared" si="60"/>
        <v>0</v>
      </c>
    </row>
    <row r="146" spans="1:43" ht="12.75">
      <c r="A146" s="26">
        <v>3306390</v>
      </c>
      <c r="B146" s="26">
        <v>503</v>
      </c>
      <c r="C146" s="26" t="s">
        <v>357</v>
      </c>
      <c r="D146" s="26" t="s">
        <v>201</v>
      </c>
      <c r="E146" s="26" t="s">
        <v>202</v>
      </c>
      <c r="F146" s="26">
        <v>3242</v>
      </c>
      <c r="G146" s="27">
        <v>2417</v>
      </c>
      <c r="H146" s="30">
        <v>6034283269</v>
      </c>
      <c r="I146" s="55">
        <v>7</v>
      </c>
      <c r="J146" s="29" t="s">
        <v>50</v>
      </c>
      <c r="K146" s="26"/>
      <c r="L146" s="31" t="s">
        <v>49</v>
      </c>
      <c r="M146" s="56">
        <v>54.9</v>
      </c>
      <c r="N146" s="31" t="s">
        <v>49</v>
      </c>
      <c r="O146" s="59" t="s">
        <v>50</v>
      </c>
      <c r="P146" s="76">
        <v>6.8493150684931505</v>
      </c>
      <c r="Q146" s="22" t="str">
        <f t="shared" si="49"/>
        <v>NO</v>
      </c>
      <c r="R146" s="32">
        <v>8.76</v>
      </c>
      <c r="S146" s="98" t="str">
        <f t="shared" si="49"/>
        <v>NO</v>
      </c>
      <c r="T146" s="29" t="s">
        <v>48</v>
      </c>
      <c r="U146" s="29" t="s">
        <v>50</v>
      </c>
      <c r="V146" s="29"/>
      <c r="W146" s="53" t="s">
        <v>48</v>
      </c>
      <c r="X146" s="83">
        <v>6806.64</v>
      </c>
      <c r="Y146" s="84">
        <v>1206.24</v>
      </c>
      <c r="Z146" s="84">
        <v>129.92</v>
      </c>
      <c r="AA146" s="85">
        <v>1420.13</v>
      </c>
      <c r="AB146" s="58">
        <f t="shared" si="50"/>
        <v>1</v>
      </c>
      <c r="AC146" s="28">
        <f t="shared" si="51"/>
        <v>1</v>
      </c>
      <c r="AD146" s="28">
        <f t="shared" si="44"/>
        <v>0</v>
      </c>
      <c r="AE146" s="28">
        <f t="shared" si="45"/>
        <v>0</v>
      </c>
      <c r="AF146" s="29" t="str">
        <f t="shared" si="52"/>
        <v>SRSA</v>
      </c>
      <c r="AG146" s="28">
        <f t="shared" si="46"/>
        <v>0</v>
      </c>
      <c r="AH146" s="28">
        <f t="shared" si="53"/>
        <v>0</v>
      </c>
      <c r="AI146" s="28">
        <f t="shared" si="54"/>
        <v>0</v>
      </c>
      <c r="AJ146" s="28">
        <f t="shared" si="47"/>
        <v>0</v>
      </c>
      <c r="AK146" s="28">
        <f t="shared" si="55"/>
        <v>1</v>
      </c>
      <c r="AL146" s="28">
        <f t="shared" si="56"/>
        <v>0</v>
      </c>
      <c r="AM146" s="28">
        <f t="shared" si="57"/>
        <v>0</v>
      </c>
      <c r="AN146" s="29" t="str">
        <f t="shared" si="48"/>
        <v>-</v>
      </c>
      <c r="AO146" s="28">
        <f t="shared" si="58"/>
        <v>0</v>
      </c>
      <c r="AP146" s="28">
        <f t="shared" si="59"/>
        <v>0</v>
      </c>
      <c r="AQ146" s="28">
        <f t="shared" si="60"/>
        <v>0</v>
      </c>
    </row>
    <row r="147" spans="1:43" ht="12.75">
      <c r="A147" s="26">
        <v>3306420</v>
      </c>
      <c r="B147" s="26">
        <v>507</v>
      </c>
      <c r="C147" s="26" t="s">
        <v>358</v>
      </c>
      <c r="D147" s="26" t="s">
        <v>305</v>
      </c>
      <c r="E147" s="26" t="s">
        <v>306</v>
      </c>
      <c r="F147" s="26">
        <v>3261</v>
      </c>
      <c r="G147" s="27">
        <v>9702</v>
      </c>
      <c r="H147" s="30">
        <v>6039421290</v>
      </c>
      <c r="I147" s="55">
        <v>8</v>
      </c>
      <c r="J147" s="29" t="s">
        <v>50</v>
      </c>
      <c r="K147" s="26"/>
      <c r="L147" s="31" t="s">
        <v>49</v>
      </c>
      <c r="M147" s="56">
        <v>553.1</v>
      </c>
      <c r="N147" s="31" t="s">
        <v>49</v>
      </c>
      <c r="O147" s="59" t="s">
        <v>50</v>
      </c>
      <c r="P147" s="76">
        <v>1.0297482837528604</v>
      </c>
      <c r="Q147" s="22" t="str">
        <f t="shared" si="49"/>
        <v>NO</v>
      </c>
      <c r="R147" s="32">
        <v>6.09</v>
      </c>
      <c r="S147" s="98" t="str">
        <f t="shared" si="49"/>
        <v>NO</v>
      </c>
      <c r="T147" s="29" t="s">
        <v>48</v>
      </c>
      <c r="U147" s="29" t="s">
        <v>50</v>
      </c>
      <c r="V147" s="29"/>
      <c r="W147" s="53" t="s">
        <v>48</v>
      </c>
      <c r="X147" s="83">
        <v>29281.07</v>
      </c>
      <c r="Y147" s="84">
        <v>0</v>
      </c>
      <c r="Z147" s="84">
        <v>4096.8</v>
      </c>
      <c r="AA147" s="85">
        <v>3721.43</v>
      </c>
      <c r="AB147" s="58">
        <f t="shared" si="50"/>
        <v>1</v>
      </c>
      <c r="AC147" s="28">
        <f t="shared" si="51"/>
        <v>1</v>
      </c>
      <c r="AD147" s="28">
        <f t="shared" si="44"/>
        <v>0</v>
      </c>
      <c r="AE147" s="28">
        <f t="shared" si="45"/>
        <v>0</v>
      </c>
      <c r="AF147" s="29" t="str">
        <f t="shared" si="52"/>
        <v>SRSA</v>
      </c>
      <c r="AG147" s="28">
        <f t="shared" si="46"/>
        <v>0</v>
      </c>
      <c r="AH147" s="28">
        <f t="shared" si="53"/>
        <v>0</v>
      </c>
      <c r="AI147" s="28">
        <f t="shared" si="54"/>
        <v>0</v>
      </c>
      <c r="AJ147" s="28">
        <f t="shared" si="47"/>
        <v>0</v>
      </c>
      <c r="AK147" s="28">
        <f t="shared" si="55"/>
        <v>1</v>
      </c>
      <c r="AL147" s="28">
        <f t="shared" si="56"/>
        <v>0</v>
      </c>
      <c r="AM147" s="28">
        <f t="shared" si="57"/>
        <v>0</v>
      </c>
      <c r="AN147" s="29" t="str">
        <f t="shared" si="48"/>
        <v>-</v>
      </c>
      <c r="AO147" s="28">
        <f t="shared" si="58"/>
        <v>0</v>
      </c>
      <c r="AP147" s="28">
        <f t="shared" si="59"/>
        <v>0</v>
      </c>
      <c r="AQ147" s="28">
        <f t="shared" si="60"/>
        <v>0</v>
      </c>
    </row>
    <row r="148" spans="1:43" ht="12.75">
      <c r="A148" s="26">
        <v>3306450</v>
      </c>
      <c r="B148" s="26">
        <v>509</v>
      </c>
      <c r="C148" s="26" t="s">
        <v>359</v>
      </c>
      <c r="D148" s="26" t="s">
        <v>302</v>
      </c>
      <c r="E148" s="26" t="s">
        <v>303</v>
      </c>
      <c r="F148" s="26">
        <v>3582</v>
      </c>
      <c r="G148" s="27">
        <v>1408</v>
      </c>
      <c r="H148" s="30">
        <v>6036361437</v>
      </c>
      <c r="I148" s="55">
        <v>7</v>
      </c>
      <c r="J148" s="29" t="s">
        <v>50</v>
      </c>
      <c r="K148" s="26"/>
      <c r="L148" s="31" t="s">
        <v>49</v>
      </c>
      <c r="M148" s="56">
        <v>173.2</v>
      </c>
      <c r="N148" s="31" t="s">
        <v>49</v>
      </c>
      <c r="O148" s="59" t="s">
        <v>50</v>
      </c>
      <c r="P148" s="76">
        <v>16.666666666666664</v>
      </c>
      <c r="Q148" s="22" t="str">
        <f t="shared" si="49"/>
        <v>NO</v>
      </c>
      <c r="R148" s="32">
        <v>53.12</v>
      </c>
      <c r="S148" s="98" t="str">
        <f t="shared" si="49"/>
        <v>YES</v>
      </c>
      <c r="T148" s="29" t="s">
        <v>48</v>
      </c>
      <c r="U148" s="29" t="s">
        <v>50</v>
      </c>
      <c r="V148" s="29"/>
      <c r="W148" s="53" t="s">
        <v>48</v>
      </c>
      <c r="X148" s="83">
        <v>27985.79</v>
      </c>
      <c r="Y148" s="84">
        <v>3714.25</v>
      </c>
      <c r="Z148" s="84">
        <v>3472.13</v>
      </c>
      <c r="AA148" s="85">
        <v>2664.82</v>
      </c>
      <c r="AB148" s="58">
        <f t="shared" si="50"/>
        <v>1</v>
      </c>
      <c r="AC148" s="28">
        <f t="shared" si="51"/>
        <v>1</v>
      </c>
      <c r="AD148" s="28">
        <f t="shared" si="44"/>
        <v>0</v>
      </c>
      <c r="AE148" s="28">
        <f t="shared" si="45"/>
        <v>0</v>
      </c>
      <c r="AF148" s="29" t="str">
        <f t="shared" si="52"/>
        <v>SRSA</v>
      </c>
      <c r="AG148" s="28">
        <f t="shared" si="46"/>
        <v>0</v>
      </c>
      <c r="AH148" s="28">
        <f t="shared" si="53"/>
        <v>0</v>
      </c>
      <c r="AI148" s="28">
        <f t="shared" si="54"/>
        <v>0</v>
      </c>
      <c r="AJ148" s="28">
        <f t="shared" si="47"/>
        <v>0</v>
      </c>
      <c r="AK148" s="28">
        <f t="shared" si="55"/>
        <v>1</v>
      </c>
      <c r="AL148" s="28">
        <f t="shared" si="56"/>
        <v>1</v>
      </c>
      <c r="AM148" s="28" t="str">
        <f t="shared" si="57"/>
        <v>Initial</v>
      </c>
      <c r="AN148" s="29" t="str">
        <f t="shared" si="48"/>
        <v>-</v>
      </c>
      <c r="AO148" s="28" t="str">
        <f t="shared" si="58"/>
        <v>SRSA</v>
      </c>
      <c r="AP148" s="28">
        <f t="shared" si="59"/>
        <v>0</v>
      </c>
      <c r="AQ148" s="28">
        <f t="shared" si="60"/>
        <v>0</v>
      </c>
    </row>
    <row r="149" spans="1:43" ht="12.75">
      <c r="A149" s="26">
        <v>3306480</v>
      </c>
      <c r="B149" s="26">
        <v>511</v>
      </c>
      <c r="C149" s="26" t="s">
        <v>360</v>
      </c>
      <c r="D149" s="26" t="s">
        <v>93</v>
      </c>
      <c r="E149" s="26" t="s">
        <v>94</v>
      </c>
      <c r="F149" s="26">
        <v>3833</v>
      </c>
      <c r="G149" s="27">
        <v>2744</v>
      </c>
      <c r="H149" s="30">
        <v>6037787772</v>
      </c>
      <c r="I149" s="55">
        <v>8</v>
      </c>
      <c r="J149" s="29" t="s">
        <v>50</v>
      </c>
      <c r="K149" s="26"/>
      <c r="L149" s="31" t="s">
        <v>49</v>
      </c>
      <c r="M149" s="56">
        <v>624.4</v>
      </c>
      <c r="N149" s="31" t="s">
        <v>48</v>
      </c>
      <c r="O149" s="59" t="s">
        <v>48</v>
      </c>
      <c r="P149" s="76">
        <v>2.3746701846965697</v>
      </c>
      <c r="Q149" s="22" t="str">
        <f t="shared" si="49"/>
        <v>NO</v>
      </c>
      <c r="R149" s="32">
        <v>3.92</v>
      </c>
      <c r="S149" s="98" t="str">
        <f t="shared" si="49"/>
        <v>NO</v>
      </c>
      <c r="T149" s="29" t="s">
        <v>48</v>
      </c>
      <c r="U149" s="29" t="s">
        <v>50</v>
      </c>
      <c r="V149" s="29"/>
      <c r="W149" s="53" t="s">
        <v>48</v>
      </c>
      <c r="X149" s="83">
        <v>19325.84</v>
      </c>
      <c r="Y149" s="84">
        <v>1352.03</v>
      </c>
      <c r="Z149" s="84">
        <v>2360.68</v>
      </c>
      <c r="AA149" s="85">
        <v>4320.19</v>
      </c>
      <c r="AB149" s="58">
        <f t="shared" si="50"/>
        <v>1</v>
      </c>
      <c r="AC149" s="28">
        <f t="shared" si="51"/>
        <v>0</v>
      </c>
      <c r="AD149" s="28">
        <f t="shared" si="44"/>
        <v>0</v>
      </c>
      <c r="AE149" s="28">
        <f t="shared" si="45"/>
        <v>0</v>
      </c>
      <c r="AF149" s="29" t="str">
        <f t="shared" si="52"/>
        <v>-</v>
      </c>
      <c r="AG149" s="28">
        <f t="shared" si="46"/>
        <v>0</v>
      </c>
      <c r="AH149" s="28">
        <f t="shared" si="53"/>
        <v>0</v>
      </c>
      <c r="AI149" s="28">
        <f t="shared" si="54"/>
        <v>0</v>
      </c>
      <c r="AJ149" s="28">
        <f t="shared" si="47"/>
        <v>0</v>
      </c>
      <c r="AK149" s="28">
        <f t="shared" si="55"/>
        <v>1</v>
      </c>
      <c r="AL149" s="28">
        <f t="shared" si="56"/>
        <v>0</v>
      </c>
      <c r="AM149" s="28">
        <f t="shared" si="57"/>
        <v>0</v>
      </c>
      <c r="AN149" s="29" t="str">
        <f t="shared" si="48"/>
        <v>-</v>
      </c>
      <c r="AO149" s="28">
        <f t="shared" si="58"/>
        <v>0</v>
      </c>
      <c r="AP149" s="28">
        <f t="shared" si="59"/>
        <v>0</v>
      </c>
      <c r="AQ149" s="28">
        <f t="shared" si="60"/>
        <v>0</v>
      </c>
    </row>
    <row r="150" spans="1:43" ht="12.75">
      <c r="A150" s="26">
        <v>3306540</v>
      </c>
      <c r="B150" s="26">
        <v>515</v>
      </c>
      <c r="C150" s="26" t="s">
        <v>361</v>
      </c>
      <c r="D150" s="26" t="s">
        <v>130</v>
      </c>
      <c r="E150" s="26" t="s">
        <v>131</v>
      </c>
      <c r="F150" s="26">
        <v>3773</v>
      </c>
      <c r="G150" s="27">
        <v>1533</v>
      </c>
      <c r="H150" s="30">
        <v>6038633540</v>
      </c>
      <c r="I150" s="55">
        <v>7</v>
      </c>
      <c r="J150" s="29" t="s">
        <v>50</v>
      </c>
      <c r="K150" s="26"/>
      <c r="L150" s="31" t="s">
        <v>49</v>
      </c>
      <c r="M150" s="56">
        <v>546.9</v>
      </c>
      <c r="N150" s="31" t="s">
        <v>49</v>
      </c>
      <c r="O150" s="59" t="s">
        <v>50</v>
      </c>
      <c r="P150" s="76">
        <v>4.308797127468582</v>
      </c>
      <c r="Q150" s="22" t="str">
        <f t="shared" si="49"/>
        <v>NO</v>
      </c>
      <c r="R150" s="32">
        <v>9.37</v>
      </c>
      <c r="S150" s="98" t="str">
        <f t="shared" si="49"/>
        <v>NO</v>
      </c>
      <c r="T150" s="29" t="s">
        <v>48</v>
      </c>
      <c r="U150" s="29" t="s">
        <v>50</v>
      </c>
      <c r="V150" s="29"/>
      <c r="W150" s="53" t="s">
        <v>48</v>
      </c>
      <c r="X150" s="83">
        <v>45156.77</v>
      </c>
      <c r="Y150" s="84">
        <v>4954.18</v>
      </c>
      <c r="Z150" s="84">
        <v>6372.2</v>
      </c>
      <c r="AA150" s="85">
        <v>4040.16</v>
      </c>
      <c r="AB150" s="58">
        <f t="shared" si="50"/>
        <v>1</v>
      </c>
      <c r="AC150" s="28">
        <f t="shared" si="51"/>
        <v>1</v>
      </c>
      <c r="AD150" s="28">
        <f t="shared" si="44"/>
        <v>0</v>
      </c>
      <c r="AE150" s="28">
        <f t="shared" si="45"/>
        <v>0</v>
      </c>
      <c r="AF150" s="29" t="str">
        <f t="shared" si="52"/>
        <v>SRSA</v>
      </c>
      <c r="AG150" s="28">
        <f t="shared" si="46"/>
        <v>0</v>
      </c>
      <c r="AH150" s="28">
        <f t="shared" si="53"/>
        <v>0</v>
      </c>
      <c r="AI150" s="28">
        <f t="shared" si="54"/>
        <v>0</v>
      </c>
      <c r="AJ150" s="28">
        <f t="shared" si="47"/>
        <v>0</v>
      </c>
      <c r="AK150" s="28">
        <f t="shared" si="55"/>
        <v>1</v>
      </c>
      <c r="AL150" s="28">
        <f t="shared" si="56"/>
        <v>0</v>
      </c>
      <c r="AM150" s="28">
        <f t="shared" si="57"/>
        <v>0</v>
      </c>
      <c r="AN150" s="29" t="str">
        <f t="shared" si="48"/>
        <v>-</v>
      </c>
      <c r="AO150" s="28">
        <f t="shared" si="58"/>
        <v>0</v>
      </c>
      <c r="AP150" s="28">
        <f t="shared" si="59"/>
        <v>0</v>
      </c>
      <c r="AQ150" s="28">
        <f t="shared" si="60"/>
        <v>0</v>
      </c>
    </row>
    <row r="151" spans="1:43" ht="12.75">
      <c r="A151" s="26">
        <v>3306600</v>
      </c>
      <c r="B151" s="26">
        <v>525</v>
      </c>
      <c r="C151" s="26" t="s">
        <v>362</v>
      </c>
      <c r="D151" s="26" t="s">
        <v>166</v>
      </c>
      <c r="E151" s="26" t="s">
        <v>167</v>
      </c>
      <c r="F151" s="26">
        <v>3875</v>
      </c>
      <c r="G151" s="27">
        <v>9706</v>
      </c>
      <c r="H151" s="30">
        <v>6035392610</v>
      </c>
      <c r="I151" s="55">
        <v>7</v>
      </c>
      <c r="J151" s="29" t="s">
        <v>50</v>
      </c>
      <c r="K151" s="26"/>
      <c r="L151" s="31" t="s">
        <v>49</v>
      </c>
      <c r="M151" s="56">
        <v>267.4</v>
      </c>
      <c r="N151" s="31" t="s">
        <v>49</v>
      </c>
      <c r="O151" s="59" t="s">
        <v>50</v>
      </c>
      <c r="P151" s="76">
        <v>5.298013245033113</v>
      </c>
      <c r="Q151" s="22" t="str">
        <f t="shared" si="49"/>
        <v>NO</v>
      </c>
      <c r="R151" s="32">
        <v>16.92</v>
      </c>
      <c r="S151" s="98" t="str">
        <f t="shared" si="49"/>
        <v>NO</v>
      </c>
      <c r="T151" s="29" t="s">
        <v>48</v>
      </c>
      <c r="U151" s="29" t="s">
        <v>50</v>
      </c>
      <c r="V151" s="29"/>
      <c r="W151" s="53" t="s">
        <v>48</v>
      </c>
      <c r="X151" s="83">
        <v>28827.25</v>
      </c>
      <c r="Y151" s="84">
        <v>3202.54</v>
      </c>
      <c r="Z151" s="84">
        <v>3471.02</v>
      </c>
      <c r="AA151" s="85">
        <v>3117.72</v>
      </c>
      <c r="AB151" s="58">
        <f t="shared" si="50"/>
        <v>1</v>
      </c>
      <c r="AC151" s="28">
        <f t="shared" si="51"/>
        <v>1</v>
      </c>
      <c r="AD151" s="28">
        <f t="shared" si="44"/>
        <v>0</v>
      </c>
      <c r="AE151" s="28">
        <f t="shared" si="45"/>
        <v>0</v>
      </c>
      <c r="AF151" s="29" t="str">
        <f t="shared" si="52"/>
        <v>SRSA</v>
      </c>
      <c r="AG151" s="28">
        <f t="shared" si="46"/>
        <v>0</v>
      </c>
      <c r="AH151" s="28">
        <f t="shared" si="53"/>
        <v>0</v>
      </c>
      <c r="AI151" s="28">
        <f t="shared" si="54"/>
        <v>0</v>
      </c>
      <c r="AJ151" s="28">
        <f t="shared" si="47"/>
        <v>0</v>
      </c>
      <c r="AK151" s="28">
        <f t="shared" si="55"/>
        <v>1</v>
      </c>
      <c r="AL151" s="28">
        <f t="shared" si="56"/>
        <v>0</v>
      </c>
      <c r="AM151" s="28">
        <f t="shared" si="57"/>
        <v>0</v>
      </c>
      <c r="AN151" s="29" t="str">
        <f t="shared" si="48"/>
        <v>-</v>
      </c>
      <c r="AO151" s="28">
        <f t="shared" si="58"/>
        <v>0</v>
      </c>
      <c r="AP151" s="28">
        <f t="shared" si="59"/>
        <v>0</v>
      </c>
      <c r="AQ151" s="28">
        <f t="shared" si="60"/>
        <v>0</v>
      </c>
    </row>
    <row r="152" spans="1:43" ht="12.75">
      <c r="A152" s="26">
        <v>3306660</v>
      </c>
      <c r="B152" s="26">
        <v>531</v>
      </c>
      <c r="C152" s="26" t="s">
        <v>363</v>
      </c>
      <c r="D152" s="26" t="s">
        <v>99</v>
      </c>
      <c r="E152" s="26" t="s">
        <v>100</v>
      </c>
      <c r="F152" s="26">
        <v>3264</v>
      </c>
      <c r="G152" s="27">
        <v>1296</v>
      </c>
      <c r="H152" s="30">
        <v>6035361254</v>
      </c>
      <c r="I152" s="55">
        <v>7</v>
      </c>
      <c r="J152" s="29" t="s">
        <v>50</v>
      </c>
      <c r="K152" s="26"/>
      <c r="L152" s="31" t="s">
        <v>49</v>
      </c>
      <c r="M152" s="56">
        <v>189.6</v>
      </c>
      <c r="N152" s="31" t="s">
        <v>49</v>
      </c>
      <c r="O152" s="59" t="s">
        <v>50</v>
      </c>
      <c r="P152" s="76">
        <v>8.73362445414847</v>
      </c>
      <c r="Q152" s="22" t="str">
        <f t="shared" si="49"/>
        <v>NO</v>
      </c>
      <c r="R152" s="32">
        <v>17.98</v>
      </c>
      <c r="S152" s="98" t="str">
        <f t="shared" si="49"/>
        <v>NO</v>
      </c>
      <c r="T152" s="29" t="s">
        <v>48</v>
      </c>
      <c r="U152" s="29" t="s">
        <v>50</v>
      </c>
      <c r="V152" s="29"/>
      <c r="W152" s="53" t="s">
        <v>48</v>
      </c>
      <c r="X152" s="83">
        <v>10253.43</v>
      </c>
      <c r="Y152" s="84">
        <v>1929.98</v>
      </c>
      <c r="Z152" s="84">
        <v>605.22</v>
      </c>
      <c r="AA152" s="85">
        <v>2522.73</v>
      </c>
      <c r="AB152" s="58">
        <f t="shared" si="50"/>
        <v>1</v>
      </c>
      <c r="AC152" s="28">
        <f t="shared" si="51"/>
        <v>1</v>
      </c>
      <c r="AD152" s="28">
        <f t="shared" si="44"/>
        <v>0</v>
      </c>
      <c r="AE152" s="28">
        <f t="shared" si="45"/>
        <v>0</v>
      </c>
      <c r="AF152" s="29" t="str">
        <f t="shared" si="52"/>
        <v>SRSA</v>
      </c>
      <c r="AG152" s="28">
        <f t="shared" si="46"/>
        <v>0</v>
      </c>
      <c r="AH152" s="28">
        <f t="shared" si="53"/>
        <v>0</v>
      </c>
      <c r="AI152" s="28">
        <f t="shared" si="54"/>
        <v>0</v>
      </c>
      <c r="AJ152" s="28">
        <f t="shared" si="47"/>
        <v>0</v>
      </c>
      <c r="AK152" s="28">
        <f t="shared" si="55"/>
        <v>1</v>
      </c>
      <c r="AL152" s="28">
        <f t="shared" si="56"/>
        <v>0</v>
      </c>
      <c r="AM152" s="28">
        <f t="shared" si="57"/>
        <v>0</v>
      </c>
      <c r="AN152" s="29" t="str">
        <f t="shared" si="48"/>
        <v>-</v>
      </c>
      <c r="AO152" s="28">
        <f t="shared" si="58"/>
        <v>0</v>
      </c>
      <c r="AP152" s="28">
        <f t="shared" si="59"/>
        <v>0</v>
      </c>
      <c r="AQ152" s="28">
        <f t="shared" si="60"/>
        <v>0</v>
      </c>
    </row>
    <row r="153" spans="1:43" ht="12.75">
      <c r="A153" s="26">
        <v>3306720</v>
      </c>
      <c r="B153" s="26">
        <v>534</v>
      </c>
      <c r="C153" s="26" t="s">
        <v>364</v>
      </c>
      <c r="D153" s="26" t="s">
        <v>191</v>
      </c>
      <c r="E153" s="26" t="s">
        <v>192</v>
      </c>
      <c r="F153" s="26">
        <v>3865</v>
      </c>
      <c r="G153" s="27">
        <v>2762</v>
      </c>
      <c r="H153" s="30">
        <v>6033826119</v>
      </c>
      <c r="I153" s="55" t="s">
        <v>333</v>
      </c>
      <c r="J153" s="29" t="s">
        <v>48</v>
      </c>
      <c r="K153" s="26"/>
      <c r="L153" s="31" t="s">
        <v>48</v>
      </c>
      <c r="M153" s="56">
        <v>4354.4</v>
      </c>
      <c r="N153" s="31" t="s">
        <v>48</v>
      </c>
      <c r="O153" s="59" t="s">
        <v>48</v>
      </c>
      <c r="P153" s="76">
        <v>2.6969632618390316</v>
      </c>
      <c r="Q153" s="22" t="str">
        <f t="shared" si="49"/>
        <v>NO</v>
      </c>
      <c r="R153" s="32">
        <v>2.7</v>
      </c>
      <c r="S153" s="98" t="str">
        <f t="shared" si="49"/>
        <v>NO</v>
      </c>
      <c r="T153" s="29" t="s">
        <v>48</v>
      </c>
      <c r="U153" s="29" t="s">
        <v>48</v>
      </c>
      <c r="V153" s="29"/>
      <c r="W153" s="53" t="s">
        <v>48</v>
      </c>
      <c r="X153" s="83">
        <v>199416.02</v>
      </c>
      <c r="Y153" s="84">
        <v>11238.77</v>
      </c>
      <c r="Z153" s="84">
        <v>26547.61</v>
      </c>
      <c r="AA153" s="85">
        <v>30447</v>
      </c>
      <c r="AB153" s="58">
        <f t="shared" si="50"/>
        <v>0</v>
      </c>
      <c r="AC153" s="28">
        <f t="shared" si="51"/>
        <v>0</v>
      </c>
      <c r="AD153" s="28">
        <f t="shared" si="44"/>
        <v>0</v>
      </c>
      <c r="AE153" s="28">
        <f t="shared" si="45"/>
        <v>0</v>
      </c>
      <c r="AF153" s="29" t="str">
        <f t="shared" si="52"/>
        <v>-</v>
      </c>
      <c r="AG153" s="28">
        <f t="shared" si="46"/>
        <v>0</v>
      </c>
      <c r="AH153" s="28">
        <f t="shared" si="53"/>
        <v>0</v>
      </c>
      <c r="AI153" s="28">
        <f t="shared" si="54"/>
        <v>0</v>
      </c>
      <c r="AJ153" s="28">
        <f t="shared" si="47"/>
        <v>0</v>
      </c>
      <c r="AK153" s="28">
        <f t="shared" si="55"/>
        <v>0</v>
      </c>
      <c r="AL153" s="28">
        <f t="shared" si="56"/>
        <v>0</v>
      </c>
      <c r="AM153" s="28">
        <f t="shared" si="57"/>
        <v>0</v>
      </c>
      <c r="AN153" s="29" t="str">
        <f t="shared" si="48"/>
        <v>-</v>
      </c>
      <c r="AO153" s="28">
        <f t="shared" si="58"/>
        <v>0</v>
      </c>
      <c r="AP153" s="28">
        <f t="shared" si="59"/>
        <v>0</v>
      </c>
      <c r="AQ153" s="28">
        <f t="shared" si="60"/>
        <v>0</v>
      </c>
    </row>
    <row r="154" spans="1:43" ht="12.75">
      <c r="A154" s="26">
        <v>3306750</v>
      </c>
      <c r="B154" s="26">
        <v>539</v>
      </c>
      <c r="C154" s="26" t="s">
        <v>365</v>
      </c>
      <c r="D154" s="26" t="s">
        <v>110</v>
      </c>
      <c r="E154" s="26" t="s">
        <v>111</v>
      </c>
      <c r="F154" s="26">
        <v>3743</v>
      </c>
      <c r="G154" s="27">
        <v>2624</v>
      </c>
      <c r="H154" s="30">
        <v>6035434200</v>
      </c>
      <c r="I154" s="55">
        <v>6</v>
      </c>
      <c r="J154" s="29" t="s">
        <v>48</v>
      </c>
      <c r="K154" s="26"/>
      <c r="L154" s="31" t="s">
        <v>48</v>
      </c>
      <c r="M154" s="56">
        <v>140.2</v>
      </c>
      <c r="N154" s="31" t="s">
        <v>49</v>
      </c>
      <c r="O154" s="59" t="s">
        <v>48</v>
      </c>
      <c r="P154" s="76">
        <v>9.821428571428571</v>
      </c>
      <c r="Q154" s="22" t="str">
        <f t="shared" si="49"/>
        <v>NO</v>
      </c>
      <c r="R154" s="32">
        <v>18.76</v>
      </c>
      <c r="S154" s="98" t="str">
        <f t="shared" si="49"/>
        <v>NO</v>
      </c>
      <c r="T154" s="29" t="s">
        <v>48</v>
      </c>
      <c r="U154" s="29" t="s">
        <v>50</v>
      </c>
      <c r="V154" s="29"/>
      <c r="W154" s="53" t="s">
        <v>48</v>
      </c>
      <c r="X154" s="83">
        <v>18793.4</v>
      </c>
      <c r="Y154" s="84">
        <v>2561.18</v>
      </c>
      <c r="Z154" s="84">
        <v>1843.74</v>
      </c>
      <c r="AA154" s="85">
        <v>2194.47</v>
      </c>
      <c r="AB154" s="58">
        <f t="shared" si="50"/>
        <v>0</v>
      </c>
      <c r="AC154" s="28">
        <f t="shared" si="51"/>
        <v>1</v>
      </c>
      <c r="AD154" s="28">
        <f t="shared" si="44"/>
        <v>0</v>
      </c>
      <c r="AE154" s="28">
        <f t="shared" si="45"/>
        <v>0</v>
      </c>
      <c r="AF154" s="29" t="str">
        <f t="shared" si="52"/>
        <v>-</v>
      </c>
      <c r="AG154" s="28">
        <f t="shared" si="46"/>
        <v>0</v>
      </c>
      <c r="AH154" s="28">
        <f t="shared" si="53"/>
        <v>0</v>
      </c>
      <c r="AI154" s="28">
        <f t="shared" si="54"/>
        <v>0</v>
      </c>
      <c r="AJ154" s="28">
        <f t="shared" si="47"/>
        <v>0</v>
      </c>
      <c r="AK154" s="28">
        <f t="shared" si="55"/>
        <v>1</v>
      </c>
      <c r="AL154" s="28">
        <f t="shared" si="56"/>
        <v>0</v>
      </c>
      <c r="AM154" s="28">
        <f t="shared" si="57"/>
        <v>0</v>
      </c>
      <c r="AN154" s="29" t="str">
        <f t="shared" si="48"/>
        <v>-</v>
      </c>
      <c r="AO154" s="28">
        <f t="shared" si="58"/>
        <v>0</v>
      </c>
      <c r="AP154" s="28">
        <f t="shared" si="59"/>
        <v>0</v>
      </c>
      <c r="AQ154" s="28">
        <f t="shared" si="60"/>
        <v>0</v>
      </c>
    </row>
    <row r="155" spans="1:43" ht="12.75">
      <c r="A155" s="26">
        <v>3306780</v>
      </c>
      <c r="B155" s="26">
        <v>543</v>
      </c>
      <c r="C155" s="26" t="s">
        <v>366</v>
      </c>
      <c r="D155" s="26" t="s">
        <v>274</v>
      </c>
      <c r="E155" s="26" t="s">
        <v>275</v>
      </c>
      <c r="F155" s="26">
        <v>3887</v>
      </c>
      <c r="G155" s="27">
        <v>9708</v>
      </c>
      <c r="H155" s="30">
        <v>6034732326</v>
      </c>
      <c r="I155" s="55">
        <v>7</v>
      </c>
      <c r="J155" s="29" t="s">
        <v>50</v>
      </c>
      <c r="K155" s="26"/>
      <c r="L155" s="31" t="s">
        <v>49</v>
      </c>
      <c r="M155" s="56">
        <v>534.3</v>
      </c>
      <c r="N155" s="31" t="s">
        <v>49</v>
      </c>
      <c r="O155" s="59" t="s">
        <v>50</v>
      </c>
      <c r="P155" s="76">
        <v>8.492822966507177</v>
      </c>
      <c r="Q155" s="22" t="str">
        <f t="shared" si="49"/>
        <v>NO</v>
      </c>
      <c r="R155" s="32">
        <v>19.19</v>
      </c>
      <c r="S155" s="98" t="str">
        <f t="shared" si="49"/>
        <v>NO</v>
      </c>
      <c r="T155" s="29" t="s">
        <v>48</v>
      </c>
      <c r="U155" s="29" t="s">
        <v>50</v>
      </c>
      <c r="V155" s="29"/>
      <c r="W155" s="53" t="s">
        <v>48</v>
      </c>
      <c r="X155" s="83">
        <v>78723.94</v>
      </c>
      <c r="Y155" s="84">
        <v>9666.06</v>
      </c>
      <c r="Z155" s="84">
        <v>10014.46</v>
      </c>
      <c r="AA155" s="85">
        <v>4880.67</v>
      </c>
      <c r="AB155" s="58">
        <f t="shared" si="50"/>
        <v>1</v>
      </c>
      <c r="AC155" s="28">
        <f t="shared" si="51"/>
        <v>1</v>
      </c>
      <c r="AD155" s="28">
        <f t="shared" si="44"/>
        <v>0</v>
      </c>
      <c r="AE155" s="28">
        <f t="shared" si="45"/>
        <v>0</v>
      </c>
      <c r="AF155" s="29" t="str">
        <f t="shared" si="52"/>
        <v>SRSA</v>
      </c>
      <c r="AG155" s="28">
        <f t="shared" si="46"/>
        <v>0</v>
      </c>
      <c r="AH155" s="28">
        <f t="shared" si="53"/>
        <v>0</v>
      </c>
      <c r="AI155" s="28">
        <f t="shared" si="54"/>
        <v>0</v>
      </c>
      <c r="AJ155" s="28">
        <f t="shared" si="47"/>
        <v>0</v>
      </c>
      <c r="AK155" s="28">
        <f t="shared" si="55"/>
        <v>1</v>
      </c>
      <c r="AL155" s="28">
        <f t="shared" si="56"/>
        <v>0</v>
      </c>
      <c r="AM155" s="28">
        <f t="shared" si="57"/>
        <v>0</v>
      </c>
      <c r="AN155" s="29" t="str">
        <f t="shared" si="48"/>
        <v>-</v>
      </c>
      <c r="AO155" s="28">
        <f t="shared" si="58"/>
        <v>0</v>
      </c>
      <c r="AP155" s="28">
        <f t="shared" si="59"/>
        <v>0</v>
      </c>
      <c r="AQ155" s="28">
        <f t="shared" si="60"/>
        <v>0</v>
      </c>
    </row>
    <row r="156" spans="1:43" ht="12.75">
      <c r="A156" s="26">
        <v>3306870</v>
      </c>
      <c r="B156" s="26">
        <v>549</v>
      </c>
      <c r="C156" s="26" t="s">
        <v>367</v>
      </c>
      <c r="D156" s="26" t="s">
        <v>76</v>
      </c>
      <c r="E156" s="26" t="s">
        <v>77</v>
      </c>
      <c r="F156" s="26">
        <v>3774</v>
      </c>
      <c r="G156" s="27">
        <v>4535</v>
      </c>
      <c r="H156" s="30">
        <v>6037872113</v>
      </c>
      <c r="I156" s="55">
        <v>7</v>
      </c>
      <c r="J156" s="29" t="s">
        <v>50</v>
      </c>
      <c r="K156" s="26"/>
      <c r="L156" s="31" t="s">
        <v>49</v>
      </c>
      <c r="M156" s="56">
        <v>67.8</v>
      </c>
      <c r="N156" s="31" t="s">
        <v>49</v>
      </c>
      <c r="O156" s="59" t="s">
        <v>50</v>
      </c>
      <c r="P156" s="76">
        <v>10.778443113772456</v>
      </c>
      <c r="Q156" s="22" t="str">
        <f t="shared" si="49"/>
        <v>NO</v>
      </c>
      <c r="R156" s="32">
        <v>30.21</v>
      </c>
      <c r="S156" s="98" t="str">
        <f t="shared" si="49"/>
        <v>YES</v>
      </c>
      <c r="T156" s="29" t="s">
        <v>48</v>
      </c>
      <c r="U156" s="29" t="s">
        <v>50</v>
      </c>
      <c r="V156" s="29"/>
      <c r="W156" s="53" t="s">
        <v>48</v>
      </c>
      <c r="X156" s="83">
        <v>14458.57</v>
      </c>
      <c r="Y156" s="84">
        <v>1978.12</v>
      </c>
      <c r="Z156" s="84">
        <v>1472.98</v>
      </c>
      <c r="AA156" s="85">
        <v>1761.38</v>
      </c>
      <c r="AB156" s="58">
        <f t="shared" si="50"/>
        <v>1</v>
      </c>
      <c r="AC156" s="28">
        <f t="shared" si="51"/>
        <v>1</v>
      </c>
      <c r="AD156" s="28">
        <f t="shared" si="44"/>
        <v>0</v>
      </c>
      <c r="AE156" s="28">
        <f t="shared" si="45"/>
        <v>0</v>
      </c>
      <c r="AF156" s="29" t="str">
        <f t="shared" si="52"/>
        <v>SRSA</v>
      </c>
      <c r="AG156" s="28">
        <f t="shared" si="46"/>
        <v>0</v>
      </c>
      <c r="AH156" s="28">
        <f t="shared" si="53"/>
        <v>0</v>
      </c>
      <c r="AI156" s="28">
        <f t="shared" si="54"/>
        <v>0</v>
      </c>
      <c r="AJ156" s="28">
        <f t="shared" si="47"/>
        <v>0</v>
      </c>
      <c r="AK156" s="28">
        <f t="shared" si="55"/>
        <v>1</v>
      </c>
      <c r="AL156" s="28">
        <f t="shared" si="56"/>
        <v>1</v>
      </c>
      <c r="AM156" s="28" t="str">
        <f t="shared" si="57"/>
        <v>Initial</v>
      </c>
      <c r="AN156" s="29" t="str">
        <f t="shared" si="48"/>
        <v>-</v>
      </c>
      <c r="AO156" s="28" t="str">
        <f t="shared" si="58"/>
        <v>SRSA</v>
      </c>
      <c r="AP156" s="28">
        <f t="shared" si="59"/>
        <v>0</v>
      </c>
      <c r="AQ156" s="28">
        <f t="shared" si="60"/>
        <v>0</v>
      </c>
    </row>
    <row r="157" spans="1:43" ht="12.75">
      <c r="A157" s="26">
        <v>3306900</v>
      </c>
      <c r="B157" s="26">
        <v>551</v>
      </c>
      <c r="C157" s="26" t="s">
        <v>368</v>
      </c>
      <c r="D157" s="26" t="s">
        <v>205</v>
      </c>
      <c r="E157" s="26" t="s">
        <v>206</v>
      </c>
      <c r="F157" s="26">
        <v>3244</v>
      </c>
      <c r="G157" s="27">
        <v>2190</v>
      </c>
      <c r="H157" s="30">
        <v>6034644466</v>
      </c>
      <c r="I157" s="55">
        <v>7</v>
      </c>
      <c r="J157" s="29" t="s">
        <v>50</v>
      </c>
      <c r="K157" s="26"/>
      <c r="L157" s="31" t="s">
        <v>49</v>
      </c>
      <c r="M157" s="56">
        <v>69.2</v>
      </c>
      <c r="N157" s="31" t="s">
        <v>49</v>
      </c>
      <c r="O157" s="59" t="s">
        <v>50</v>
      </c>
      <c r="P157" s="76">
        <v>5.369127516778524</v>
      </c>
      <c r="Q157" s="22" t="str">
        <f t="shared" si="49"/>
        <v>NO</v>
      </c>
      <c r="R157" s="32">
        <v>21.05</v>
      </c>
      <c r="S157" s="98" t="str">
        <f t="shared" si="49"/>
        <v>YES</v>
      </c>
      <c r="T157" s="29" t="s">
        <v>48</v>
      </c>
      <c r="U157" s="29" t="s">
        <v>50</v>
      </c>
      <c r="V157" s="29"/>
      <c r="W157" s="53" t="s">
        <v>48</v>
      </c>
      <c r="X157" s="83">
        <v>11277.91</v>
      </c>
      <c r="Y157" s="84">
        <v>1259.5</v>
      </c>
      <c r="Z157" s="84">
        <v>1298.26</v>
      </c>
      <c r="AA157" s="85">
        <v>1551.96</v>
      </c>
      <c r="AB157" s="58">
        <f t="shared" si="50"/>
        <v>1</v>
      </c>
      <c r="AC157" s="28">
        <f t="shared" si="51"/>
        <v>1</v>
      </c>
      <c r="AD157" s="28">
        <f t="shared" si="44"/>
        <v>0</v>
      </c>
      <c r="AE157" s="28">
        <f t="shared" si="45"/>
        <v>0</v>
      </c>
      <c r="AF157" s="29" t="str">
        <f t="shared" si="52"/>
        <v>SRSA</v>
      </c>
      <c r="AG157" s="28">
        <f t="shared" si="46"/>
        <v>0</v>
      </c>
      <c r="AH157" s="28">
        <f t="shared" si="53"/>
        <v>0</v>
      </c>
      <c r="AI157" s="28">
        <f t="shared" si="54"/>
        <v>0</v>
      </c>
      <c r="AJ157" s="28">
        <f t="shared" si="47"/>
        <v>0</v>
      </c>
      <c r="AK157" s="28">
        <f t="shared" si="55"/>
        <v>1</v>
      </c>
      <c r="AL157" s="28">
        <f t="shared" si="56"/>
        <v>1</v>
      </c>
      <c r="AM157" s="28" t="str">
        <f t="shared" si="57"/>
        <v>Initial</v>
      </c>
      <c r="AN157" s="29" t="str">
        <f t="shared" si="48"/>
        <v>-</v>
      </c>
      <c r="AO157" s="28" t="str">
        <f t="shared" si="58"/>
        <v>SRSA</v>
      </c>
      <c r="AP157" s="28">
        <f t="shared" si="59"/>
        <v>0</v>
      </c>
      <c r="AQ157" s="28">
        <f t="shared" si="60"/>
        <v>0</v>
      </c>
    </row>
    <row r="158" spans="1:43" ht="12.75">
      <c r="A158" s="26">
        <v>3306910</v>
      </c>
      <c r="B158" s="26">
        <v>553</v>
      </c>
      <c r="C158" s="26" t="s">
        <v>369</v>
      </c>
      <c r="D158" s="26" t="s">
        <v>99</v>
      </c>
      <c r="E158" s="26" t="s">
        <v>100</v>
      </c>
      <c r="F158" s="26">
        <v>3264</v>
      </c>
      <c r="G158" s="27">
        <v>1296</v>
      </c>
      <c r="H158" s="30">
        <v>6035361254</v>
      </c>
      <c r="I158" s="55">
        <v>7</v>
      </c>
      <c r="J158" s="29" t="s">
        <v>50</v>
      </c>
      <c r="K158" s="26"/>
      <c r="L158" s="31" t="s">
        <v>49</v>
      </c>
      <c r="M158" s="56">
        <v>34.2</v>
      </c>
      <c r="N158" s="31" t="s">
        <v>49</v>
      </c>
      <c r="O158" s="59" t="s">
        <v>50</v>
      </c>
      <c r="P158" s="76">
        <v>6.976744186046512</v>
      </c>
      <c r="Q158" s="22" t="str">
        <f t="shared" si="49"/>
        <v>NO</v>
      </c>
      <c r="R158" s="32">
        <v>2.11</v>
      </c>
      <c r="S158" s="98" t="str">
        <f t="shared" si="49"/>
        <v>NO</v>
      </c>
      <c r="T158" s="29" t="s">
        <v>48</v>
      </c>
      <c r="U158" s="29" t="s">
        <v>50</v>
      </c>
      <c r="V158" s="29"/>
      <c r="W158" s="53" t="s">
        <v>48</v>
      </c>
      <c r="X158" s="83">
        <v>1741.86</v>
      </c>
      <c r="Y158" s="84">
        <v>0</v>
      </c>
      <c r="Z158" s="84">
        <v>104.57</v>
      </c>
      <c r="AA158" s="85">
        <v>1188.9</v>
      </c>
      <c r="AB158" s="58">
        <f t="shared" si="50"/>
        <v>1</v>
      </c>
      <c r="AC158" s="28">
        <f t="shared" si="51"/>
        <v>1</v>
      </c>
      <c r="AD158" s="28">
        <f t="shared" si="44"/>
        <v>0</v>
      </c>
      <c r="AE158" s="28">
        <f t="shared" si="45"/>
        <v>0</v>
      </c>
      <c r="AF158" s="29" t="str">
        <f t="shared" si="52"/>
        <v>SRSA</v>
      </c>
      <c r="AG158" s="28">
        <f t="shared" si="46"/>
        <v>0</v>
      </c>
      <c r="AH158" s="28">
        <f t="shared" si="53"/>
        <v>0</v>
      </c>
      <c r="AI158" s="28">
        <f t="shared" si="54"/>
        <v>0</v>
      </c>
      <c r="AJ158" s="28">
        <f t="shared" si="47"/>
        <v>0</v>
      </c>
      <c r="AK158" s="28">
        <f t="shared" si="55"/>
        <v>1</v>
      </c>
      <c r="AL158" s="28">
        <f t="shared" si="56"/>
        <v>0</v>
      </c>
      <c r="AM158" s="28">
        <f t="shared" si="57"/>
        <v>0</v>
      </c>
      <c r="AN158" s="29" t="str">
        <f t="shared" si="48"/>
        <v>-</v>
      </c>
      <c r="AO158" s="28">
        <f t="shared" si="58"/>
        <v>0</v>
      </c>
      <c r="AP158" s="28">
        <f t="shared" si="59"/>
        <v>0</v>
      </c>
      <c r="AQ158" s="28">
        <f t="shared" si="60"/>
        <v>0</v>
      </c>
    </row>
    <row r="159" spans="1:43" ht="12.75">
      <c r="A159" s="26">
        <v>3306930</v>
      </c>
      <c r="B159" s="26">
        <v>555</v>
      </c>
      <c r="C159" s="26" t="s">
        <v>370</v>
      </c>
      <c r="D159" s="26" t="s">
        <v>201</v>
      </c>
      <c r="E159" s="26" t="s">
        <v>202</v>
      </c>
      <c r="F159" s="26">
        <v>3242</v>
      </c>
      <c r="G159" s="27">
        <v>2417</v>
      </c>
      <c r="H159" s="30">
        <v>6034283269</v>
      </c>
      <c r="I159" s="55">
        <v>8</v>
      </c>
      <c r="J159" s="29" t="s">
        <v>50</v>
      </c>
      <c r="K159" s="26"/>
      <c r="L159" s="31" t="s">
        <v>49</v>
      </c>
      <c r="M159" s="56">
        <v>1197.4</v>
      </c>
      <c r="N159" s="31" t="s">
        <v>48</v>
      </c>
      <c r="O159" s="59" t="s">
        <v>48</v>
      </c>
      <c r="P159" s="76">
        <v>0.9135628952916374</v>
      </c>
      <c r="Q159" s="22" t="str">
        <f t="shared" si="49"/>
        <v>NO</v>
      </c>
      <c r="R159" s="32">
        <v>7.5</v>
      </c>
      <c r="S159" s="98" t="str">
        <f t="shared" si="49"/>
        <v>NO</v>
      </c>
      <c r="T159" s="29" t="s">
        <v>48</v>
      </c>
      <c r="U159" s="29" t="s">
        <v>50</v>
      </c>
      <c r="V159" s="29"/>
      <c r="W159" s="53" t="s">
        <v>48</v>
      </c>
      <c r="X159" s="83">
        <v>52163.08</v>
      </c>
      <c r="Y159" s="84">
        <v>0</v>
      </c>
      <c r="Z159" s="84">
        <v>7449.99</v>
      </c>
      <c r="AA159" s="85">
        <v>8182.28</v>
      </c>
      <c r="AB159" s="58">
        <f t="shared" si="50"/>
        <v>1</v>
      </c>
      <c r="AC159" s="28">
        <f t="shared" si="51"/>
        <v>0</v>
      </c>
      <c r="AD159" s="28">
        <f t="shared" si="44"/>
        <v>0</v>
      </c>
      <c r="AE159" s="28">
        <f t="shared" si="45"/>
        <v>0</v>
      </c>
      <c r="AF159" s="29" t="str">
        <f t="shared" si="52"/>
        <v>-</v>
      </c>
      <c r="AG159" s="28">
        <f t="shared" si="46"/>
        <v>0</v>
      </c>
      <c r="AH159" s="28">
        <f t="shared" si="53"/>
        <v>0</v>
      </c>
      <c r="AI159" s="28">
        <f t="shared" si="54"/>
        <v>0</v>
      </c>
      <c r="AJ159" s="28">
        <f t="shared" si="47"/>
        <v>0</v>
      </c>
      <c r="AK159" s="28">
        <f t="shared" si="55"/>
        <v>1</v>
      </c>
      <c r="AL159" s="28">
        <f t="shared" si="56"/>
        <v>0</v>
      </c>
      <c r="AM159" s="28">
        <f t="shared" si="57"/>
        <v>0</v>
      </c>
      <c r="AN159" s="29" t="str">
        <f t="shared" si="48"/>
        <v>-</v>
      </c>
      <c r="AO159" s="28">
        <f t="shared" si="58"/>
        <v>0</v>
      </c>
      <c r="AP159" s="28">
        <f t="shared" si="59"/>
        <v>0</v>
      </c>
      <c r="AQ159" s="28">
        <f t="shared" si="60"/>
        <v>0</v>
      </c>
    </row>
    <row r="160" spans="1:43" ht="12.75">
      <c r="A160" s="26">
        <v>3306990</v>
      </c>
      <c r="B160" s="26">
        <v>559</v>
      </c>
      <c r="C160" s="26" t="s">
        <v>371</v>
      </c>
      <c r="D160" s="26" t="s">
        <v>99</v>
      </c>
      <c r="E160" s="26" t="s">
        <v>100</v>
      </c>
      <c r="F160" s="26">
        <v>3264</v>
      </c>
      <c r="G160" s="27">
        <v>1296</v>
      </c>
      <c r="H160" s="30">
        <v>6035361254</v>
      </c>
      <c r="I160" s="55">
        <v>7</v>
      </c>
      <c r="J160" s="29" t="s">
        <v>50</v>
      </c>
      <c r="K160" s="26"/>
      <c r="L160" s="31" t="s">
        <v>49</v>
      </c>
      <c r="M160" s="56">
        <v>102.3</v>
      </c>
      <c r="N160" s="31" t="s">
        <v>49</v>
      </c>
      <c r="O160" s="59" t="s">
        <v>50</v>
      </c>
      <c r="P160" s="76">
        <v>9.6</v>
      </c>
      <c r="Q160" s="22" t="str">
        <f t="shared" si="49"/>
        <v>NO</v>
      </c>
      <c r="R160" s="32">
        <v>21.37</v>
      </c>
      <c r="S160" s="98" t="str">
        <f t="shared" si="49"/>
        <v>YES</v>
      </c>
      <c r="T160" s="29" t="s">
        <v>48</v>
      </c>
      <c r="U160" s="29" t="s">
        <v>50</v>
      </c>
      <c r="V160" s="29"/>
      <c r="W160" s="53" t="s">
        <v>48</v>
      </c>
      <c r="X160" s="83">
        <v>12197.58</v>
      </c>
      <c r="Y160" s="84">
        <v>1423.15</v>
      </c>
      <c r="Z160" s="84">
        <v>1483.93</v>
      </c>
      <c r="AA160" s="85">
        <v>1753.94</v>
      </c>
      <c r="AB160" s="58">
        <f t="shared" si="50"/>
        <v>1</v>
      </c>
      <c r="AC160" s="28">
        <f t="shared" si="51"/>
        <v>1</v>
      </c>
      <c r="AD160" s="28">
        <f t="shared" si="44"/>
        <v>0</v>
      </c>
      <c r="AE160" s="28">
        <f t="shared" si="45"/>
        <v>0</v>
      </c>
      <c r="AF160" s="29" t="str">
        <f t="shared" si="52"/>
        <v>SRSA</v>
      </c>
      <c r="AG160" s="28">
        <f t="shared" si="46"/>
        <v>0</v>
      </c>
      <c r="AH160" s="28">
        <f t="shared" si="53"/>
        <v>0</v>
      </c>
      <c r="AI160" s="28">
        <f t="shared" si="54"/>
        <v>0</v>
      </c>
      <c r="AJ160" s="28">
        <f t="shared" si="47"/>
        <v>0</v>
      </c>
      <c r="AK160" s="28">
        <f t="shared" si="55"/>
        <v>1</v>
      </c>
      <c r="AL160" s="28">
        <f t="shared" si="56"/>
        <v>1</v>
      </c>
      <c r="AM160" s="28" t="str">
        <f t="shared" si="57"/>
        <v>Initial</v>
      </c>
      <c r="AN160" s="29" t="str">
        <f t="shared" si="48"/>
        <v>-</v>
      </c>
      <c r="AO160" s="28" t="str">
        <f t="shared" si="58"/>
        <v>SRSA</v>
      </c>
      <c r="AP160" s="28">
        <f t="shared" si="59"/>
        <v>0</v>
      </c>
      <c r="AQ160" s="28">
        <f t="shared" si="60"/>
        <v>0</v>
      </c>
    </row>
    <row r="161" spans="1:43" ht="12.75">
      <c r="A161" s="26">
        <v>3307020</v>
      </c>
      <c r="B161" s="26">
        <v>563</v>
      </c>
      <c r="C161" s="26" t="s">
        <v>372</v>
      </c>
      <c r="D161" s="26" t="s">
        <v>106</v>
      </c>
      <c r="E161" s="26" t="s">
        <v>107</v>
      </c>
      <c r="F161" s="26">
        <v>3431</v>
      </c>
      <c r="G161" s="27">
        <v>3392</v>
      </c>
      <c r="H161" s="30">
        <v>6033579002</v>
      </c>
      <c r="I161" s="55">
        <v>7</v>
      </c>
      <c r="J161" s="29" t="s">
        <v>50</v>
      </c>
      <c r="K161" s="26"/>
      <c r="L161" s="31" t="s">
        <v>49</v>
      </c>
      <c r="M161" s="56">
        <v>158.4</v>
      </c>
      <c r="N161" s="31" t="s">
        <v>49</v>
      </c>
      <c r="O161" s="59" t="s">
        <v>50</v>
      </c>
      <c r="P161" s="76">
        <v>0.7220216606498195</v>
      </c>
      <c r="Q161" s="22" t="str">
        <f t="shared" si="49"/>
        <v>NO</v>
      </c>
      <c r="R161" s="32">
        <v>7.63</v>
      </c>
      <c r="S161" s="98" t="str">
        <f t="shared" si="49"/>
        <v>NO</v>
      </c>
      <c r="T161" s="29" t="s">
        <v>48</v>
      </c>
      <c r="U161" s="29" t="s">
        <v>50</v>
      </c>
      <c r="V161" s="29"/>
      <c r="W161" s="53" t="s">
        <v>48</v>
      </c>
      <c r="X161" s="83">
        <v>11506.62</v>
      </c>
      <c r="Y161" s="84">
        <v>0</v>
      </c>
      <c r="Z161" s="84">
        <v>1476.42</v>
      </c>
      <c r="AA161" s="85">
        <v>1962.05</v>
      </c>
      <c r="AB161" s="58">
        <f t="shared" si="50"/>
        <v>1</v>
      </c>
      <c r="AC161" s="28">
        <f t="shared" si="51"/>
        <v>1</v>
      </c>
      <c r="AD161" s="28">
        <f t="shared" si="44"/>
        <v>0</v>
      </c>
      <c r="AE161" s="28">
        <f t="shared" si="45"/>
        <v>0</v>
      </c>
      <c r="AF161" s="29" t="str">
        <f t="shared" si="52"/>
        <v>SRSA</v>
      </c>
      <c r="AG161" s="28">
        <f t="shared" si="46"/>
        <v>0</v>
      </c>
      <c r="AH161" s="28">
        <f t="shared" si="53"/>
        <v>0</v>
      </c>
      <c r="AI161" s="28">
        <f t="shared" si="54"/>
        <v>0</v>
      </c>
      <c r="AJ161" s="28">
        <f t="shared" si="47"/>
        <v>0</v>
      </c>
      <c r="AK161" s="28">
        <f t="shared" si="55"/>
        <v>1</v>
      </c>
      <c r="AL161" s="28">
        <f t="shared" si="56"/>
        <v>0</v>
      </c>
      <c r="AM161" s="28">
        <f t="shared" si="57"/>
        <v>0</v>
      </c>
      <c r="AN161" s="29" t="str">
        <f t="shared" si="48"/>
        <v>-</v>
      </c>
      <c r="AO161" s="28">
        <f t="shared" si="58"/>
        <v>0</v>
      </c>
      <c r="AP161" s="28">
        <f t="shared" si="59"/>
        <v>0</v>
      </c>
      <c r="AQ161" s="28">
        <f t="shared" si="60"/>
        <v>0</v>
      </c>
    </row>
    <row r="162" spans="1:43" ht="12.75">
      <c r="A162" s="26">
        <v>3307050</v>
      </c>
      <c r="B162" s="26">
        <v>568</v>
      </c>
      <c r="C162" s="26" t="s">
        <v>373</v>
      </c>
      <c r="D162" s="26" t="s">
        <v>374</v>
      </c>
      <c r="E162" s="26" t="s">
        <v>375</v>
      </c>
      <c r="F162" s="26">
        <v>3598</v>
      </c>
      <c r="G162" s="27">
        <v>1098</v>
      </c>
      <c r="H162" s="30">
        <v>6038379363</v>
      </c>
      <c r="I162" s="55">
        <v>7</v>
      </c>
      <c r="J162" s="29" t="s">
        <v>50</v>
      </c>
      <c r="K162" s="26"/>
      <c r="L162" s="31" t="s">
        <v>49</v>
      </c>
      <c r="M162" s="56">
        <v>1474.2</v>
      </c>
      <c r="N162" s="31" t="s">
        <v>48</v>
      </c>
      <c r="O162" s="59" t="s">
        <v>48</v>
      </c>
      <c r="P162" s="76">
        <v>8.073654390934843</v>
      </c>
      <c r="Q162" s="22" t="str">
        <f t="shared" si="49"/>
        <v>NO</v>
      </c>
      <c r="R162" s="32">
        <v>27.31</v>
      </c>
      <c r="S162" s="98" t="str">
        <f t="shared" si="49"/>
        <v>YES</v>
      </c>
      <c r="T162" s="29" t="s">
        <v>48</v>
      </c>
      <c r="U162" s="29" t="s">
        <v>50</v>
      </c>
      <c r="V162" s="29"/>
      <c r="W162" s="53" t="s">
        <v>50</v>
      </c>
      <c r="X162" s="83">
        <v>120220.6</v>
      </c>
      <c r="Y162" s="84">
        <v>13777.35</v>
      </c>
      <c r="Z162" s="84">
        <v>15257.24</v>
      </c>
      <c r="AA162" s="85">
        <v>12596.03</v>
      </c>
      <c r="AB162" s="58">
        <f t="shared" si="50"/>
        <v>1</v>
      </c>
      <c r="AC162" s="28">
        <f t="shared" si="51"/>
        <v>0</v>
      </c>
      <c r="AD162" s="28">
        <f t="shared" si="44"/>
        <v>0</v>
      </c>
      <c r="AE162" s="28">
        <f t="shared" si="45"/>
        <v>0</v>
      </c>
      <c r="AF162" s="29" t="str">
        <f t="shared" si="52"/>
        <v>-</v>
      </c>
      <c r="AG162" s="28">
        <f t="shared" si="46"/>
        <v>0</v>
      </c>
      <c r="AH162" s="28">
        <f t="shared" si="53"/>
        <v>0</v>
      </c>
      <c r="AI162" s="28">
        <f t="shared" si="54"/>
        <v>0</v>
      </c>
      <c r="AJ162" s="28">
        <f t="shared" si="47"/>
        <v>0</v>
      </c>
      <c r="AK162" s="28">
        <f t="shared" si="55"/>
        <v>1</v>
      </c>
      <c r="AL162" s="28">
        <f t="shared" si="56"/>
        <v>1</v>
      </c>
      <c r="AM162" s="28" t="str">
        <f t="shared" si="57"/>
        <v>Initial</v>
      </c>
      <c r="AN162" s="29" t="str">
        <f t="shared" si="48"/>
        <v>RLIS</v>
      </c>
      <c r="AO162" s="28">
        <f t="shared" si="58"/>
        <v>0</v>
      </c>
      <c r="AP162" s="28">
        <f t="shared" si="59"/>
        <v>0</v>
      </c>
      <c r="AQ162" s="28">
        <f t="shared" si="60"/>
        <v>0</v>
      </c>
    </row>
    <row r="163" spans="1:43" ht="12.75">
      <c r="A163" s="26">
        <v>3307110</v>
      </c>
      <c r="B163" s="26">
        <v>571</v>
      </c>
      <c r="C163" s="26" t="s">
        <v>376</v>
      </c>
      <c r="D163" s="26" t="s">
        <v>252</v>
      </c>
      <c r="E163" s="26" t="s">
        <v>253</v>
      </c>
      <c r="F163" s="26">
        <v>3071</v>
      </c>
      <c r="G163" s="27">
        <v>3738</v>
      </c>
      <c r="H163" s="30">
        <v>6038781026</v>
      </c>
      <c r="I163" s="55">
        <v>8</v>
      </c>
      <c r="J163" s="29" t="s">
        <v>50</v>
      </c>
      <c r="K163" s="26"/>
      <c r="L163" s="31" t="s">
        <v>49</v>
      </c>
      <c r="M163" s="56">
        <v>302.8</v>
      </c>
      <c r="N163" s="31" t="s">
        <v>49</v>
      </c>
      <c r="O163" s="59" t="s">
        <v>50</v>
      </c>
      <c r="P163" s="76">
        <v>3.418803418803419</v>
      </c>
      <c r="Q163" s="22" t="str">
        <f t="shared" si="49"/>
        <v>NO</v>
      </c>
      <c r="R163" s="32">
        <v>10.01</v>
      </c>
      <c r="S163" s="98" t="str">
        <f t="shared" si="49"/>
        <v>NO</v>
      </c>
      <c r="T163" s="29" t="s">
        <v>48</v>
      </c>
      <c r="U163" s="29" t="s">
        <v>50</v>
      </c>
      <c r="V163" s="29"/>
      <c r="W163" s="53" t="s">
        <v>48</v>
      </c>
      <c r="X163" s="83">
        <v>25269.07</v>
      </c>
      <c r="Y163" s="84">
        <v>1777.75</v>
      </c>
      <c r="Z163" s="84">
        <v>3045.88</v>
      </c>
      <c r="AA163" s="85">
        <v>2363.56</v>
      </c>
      <c r="AB163" s="58">
        <f t="shared" si="50"/>
        <v>1</v>
      </c>
      <c r="AC163" s="28">
        <f t="shared" si="51"/>
        <v>1</v>
      </c>
      <c r="AD163" s="28">
        <f t="shared" si="44"/>
        <v>0</v>
      </c>
      <c r="AE163" s="28">
        <f t="shared" si="45"/>
        <v>0</v>
      </c>
      <c r="AF163" s="29" t="str">
        <f t="shared" si="52"/>
        <v>SRSA</v>
      </c>
      <c r="AG163" s="28">
        <f t="shared" si="46"/>
        <v>0</v>
      </c>
      <c r="AH163" s="28">
        <f t="shared" si="53"/>
        <v>0</v>
      </c>
      <c r="AI163" s="28">
        <f t="shared" si="54"/>
        <v>0</v>
      </c>
      <c r="AJ163" s="28">
        <f t="shared" si="47"/>
        <v>0</v>
      </c>
      <c r="AK163" s="28">
        <f t="shared" si="55"/>
        <v>1</v>
      </c>
      <c r="AL163" s="28">
        <f t="shared" si="56"/>
        <v>0</v>
      </c>
      <c r="AM163" s="28">
        <f t="shared" si="57"/>
        <v>0</v>
      </c>
      <c r="AN163" s="29" t="str">
        <f t="shared" si="48"/>
        <v>-</v>
      </c>
      <c r="AO163" s="28">
        <f t="shared" si="58"/>
        <v>0</v>
      </c>
      <c r="AP163" s="28">
        <f t="shared" si="59"/>
        <v>0</v>
      </c>
      <c r="AQ163" s="28">
        <f t="shared" si="60"/>
        <v>0</v>
      </c>
    </row>
    <row r="164" spans="1:43" ht="12.75">
      <c r="A164" s="26">
        <v>3307115</v>
      </c>
      <c r="B164" s="26">
        <v>572</v>
      </c>
      <c r="C164" s="26" t="s">
        <v>377</v>
      </c>
      <c r="D164" s="26" t="s">
        <v>252</v>
      </c>
      <c r="E164" s="26" t="s">
        <v>253</v>
      </c>
      <c r="F164" s="26">
        <v>3071</v>
      </c>
      <c r="G164" s="27">
        <v>3738</v>
      </c>
      <c r="H164" s="30">
        <v>6038781026</v>
      </c>
      <c r="I164" s="55">
        <v>8</v>
      </c>
      <c r="J164" s="29" t="s">
        <v>50</v>
      </c>
      <c r="K164" s="26"/>
      <c r="L164" s="31" t="s">
        <v>49</v>
      </c>
      <c r="M164" s="56">
        <v>366.7</v>
      </c>
      <c r="N164" s="31" t="s">
        <v>49</v>
      </c>
      <c r="O164" s="59" t="s">
        <v>50</v>
      </c>
      <c r="P164" s="76">
        <v>2.2522522522522523</v>
      </c>
      <c r="Q164" s="22" t="str">
        <f t="shared" si="49"/>
        <v>NO</v>
      </c>
      <c r="R164" s="32">
        <v>8.78</v>
      </c>
      <c r="S164" s="98" t="str">
        <f t="shared" si="49"/>
        <v>NO</v>
      </c>
      <c r="T164" s="29" t="s">
        <v>48</v>
      </c>
      <c r="U164" s="29" t="s">
        <v>50</v>
      </c>
      <c r="V164" s="29"/>
      <c r="W164" s="53" t="s">
        <v>48</v>
      </c>
      <c r="X164" s="83">
        <v>20958.24</v>
      </c>
      <c r="Y164" s="84">
        <v>1060.21</v>
      </c>
      <c r="Z164" s="84">
        <v>2336.03</v>
      </c>
      <c r="AA164" s="85">
        <v>3444.92</v>
      </c>
      <c r="AB164" s="58">
        <f t="shared" si="50"/>
        <v>1</v>
      </c>
      <c r="AC164" s="28">
        <f t="shared" si="51"/>
        <v>1</v>
      </c>
      <c r="AD164" s="28">
        <f t="shared" si="44"/>
        <v>0</v>
      </c>
      <c r="AE164" s="28">
        <f t="shared" si="45"/>
        <v>0</v>
      </c>
      <c r="AF164" s="29" t="str">
        <f t="shared" si="52"/>
        <v>SRSA</v>
      </c>
      <c r="AG164" s="28">
        <f t="shared" si="46"/>
        <v>0</v>
      </c>
      <c r="AH164" s="28">
        <f t="shared" si="53"/>
        <v>0</v>
      </c>
      <c r="AI164" s="28">
        <f t="shared" si="54"/>
        <v>0</v>
      </c>
      <c r="AJ164" s="28">
        <f t="shared" si="47"/>
        <v>0</v>
      </c>
      <c r="AK164" s="28">
        <f t="shared" si="55"/>
        <v>1</v>
      </c>
      <c r="AL164" s="28">
        <f t="shared" si="56"/>
        <v>0</v>
      </c>
      <c r="AM164" s="28">
        <f t="shared" si="57"/>
        <v>0</v>
      </c>
      <c r="AN164" s="29" t="str">
        <f t="shared" si="48"/>
        <v>-</v>
      </c>
      <c r="AO164" s="28">
        <f t="shared" si="58"/>
        <v>0</v>
      </c>
      <c r="AP164" s="28">
        <f t="shared" si="59"/>
        <v>0</v>
      </c>
      <c r="AQ164" s="28">
        <f t="shared" si="60"/>
        <v>0</v>
      </c>
    </row>
    <row r="165" spans="1:43" ht="12.75">
      <c r="A165" s="26">
        <v>3307140</v>
      </c>
      <c r="B165" s="26">
        <v>573</v>
      </c>
      <c r="C165" s="26" t="s">
        <v>378</v>
      </c>
      <c r="D165" s="26" t="s">
        <v>208</v>
      </c>
      <c r="E165" s="26" t="s">
        <v>209</v>
      </c>
      <c r="F165" s="26">
        <v>3446</v>
      </c>
      <c r="G165" s="27">
        <v>2310</v>
      </c>
      <c r="H165" s="30">
        <v>6033526955</v>
      </c>
      <c r="I165" s="55">
        <v>7</v>
      </c>
      <c r="J165" s="29" t="s">
        <v>50</v>
      </c>
      <c r="K165" s="26"/>
      <c r="L165" s="31" t="s">
        <v>49</v>
      </c>
      <c r="M165" s="56">
        <v>682.3</v>
      </c>
      <c r="N165" s="31" t="s">
        <v>48</v>
      </c>
      <c r="O165" s="59" t="s">
        <v>48</v>
      </c>
      <c r="P165" s="76">
        <v>9.529860228716645</v>
      </c>
      <c r="Q165" s="22" t="str">
        <f t="shared" si="49"/>
        <v>NO</v>
      </c>
      <c r="R165" s="32">
        <v>30.9</v>
      </c>
      <c r="S165" s="98" t="str">
        <f t="shared" si="49"/>
        <v>YES</v>
      </c>
      <c r="T165" s="29" t="s">
        <v>48</v>
      </c>
      <c r="U165" s="29" t="s">
        <v>50</v>
      </c>
      <c r="V165" s="29"/>
      <c r="W165" s="53" t="s">
        <v>50</v>
      </c>
      <c r="X165" s="83">
        <v>87256.5</v>
      </c>
      <c r="Y165" s="84">
        <v>11171.34</v>
      </c>
      <c r="Z165" s="84">
        <v>10655.97</v>
      </c>
      <c r="AA165" s="85">
        <v>5830.7</v>
      </c>
      <c r="AB165" s="58">
        <f t="shared" si="50"/>
        <v>1</v>
      </c>
      <c r="AC165" s="28">
        <f t="shared" si="51"/>
        <v>0</v>
      </c>
      <c r="AD165" s="28">
        <f t="shared" si="44"/>
        <v>0</v>
      </c>
      <c r="AE165" s="28">
        <f t="shared" si="45"/>
        <v>0</v>
      </c>
      <c r="AF165" s="29" t="str">
        <f t="shared" si="52"/>
        <v>-</v>
      </c>
      <c r="AG165" s="28">
        <f>IF(AND(AF165="-",O165="YES"),"Trouble",0)</f>
        <v>0</v>
      </c>
      <c r="AH165" s="28">
        <f t="shared" si="53"/>
        <v>0</v>
      </c>
      <c r="AI165" s="28">
        <f t="shared" si="54"/>
        <v>0</v>
      </c>
      <c r="AJ165" s="28">
        <f t="shared" si="47"/>
        <v>0</v>
      </c>
      <c r="AK165" s="28">
        <f t="shared" si="55"/>
        <v>1</v>
      </c>
      <c r="AL165" s="28">
        <f t="shared" si="56"/>
        <v>1</v>
      </c>
      <c r="AM165" s="28" t="str">
        <f t="shared" si="57"/>
        <v>Initial</v>
      </c>
      <c r="AN165" s="29" t="str">
        <f>IF(AND(AND(AM165="Initial",AO165=0),AND(ISNUMBER(M165),M165&gt;0)),"RLIS","-")</f>
        <v>RLIS</v>
      </c>
      <c r="AO165" s="28">
        <f t="shared" si="58"/>
        <v>0</v>
      </c>
      <c r="AP165" s="28">
        <f t="shared" si="59"/>
        <v>0</v>
      </c>
      <c r="AQ165" s="28">
        <f t="shared" si="60"/>
        <v>0</v>
      </c>
    </row>
    <row r="166" spans="1:43" ht="12.75">
      <c r="A166" s="26">
        <v>3307170</v>
      </c>
      <c r="B166" s="26">
        <v>575</v>
      </c>
      <c r="C166" s="26" t="s">
        <v>379</v>
      </c>
      <c r="D166" s="26" t="s">
        <v>312</v>
      </c>
      <c r="E166" s="26" t="s">
        <v>313</v>
      </c>
      <c r="F166" s="26">
        <v>3087</v>
      </c>
      <c r="G166" s="27">
        <v>510</v>
      </c>
      <c r="H166" s="30">
        <v>6034251976</v>
      </c>
      <c r="I166" s="55">
        <v>8</v>
      </c>
      <c r="J166" s="29" t="s">
        <v>50</v>
      </c>
      <c r="K166" s="26"/>
      <c r="L166" s="31" t="s">
        <v>49</v>
      </c>
      <c r="M166" s="56">
        <v>1584.7</v>
      </c>
      <c r="N166" s="31" t="s">
        <v>48</v>
      </c>
      <c r="O166" s="59" t="s">
        <v>48</v>
      </c>
      <c r="P166" s="76">
        <v>1.1608623548922055</v>
      </c>
      <c r="Q166" s="22" t="str">
        <f t="shared" si="49"/>
        <v>NO</v>
      </c>
      <c r="R166" s="32">
        <v>2.22</v>
      </c>
      <c r="S166" s="98" t="str">
        <f t="shared" si="49"/>
        <v>NO</v>
      </c>
      <c r="T166" s="29" t="s">
        <v>48</v>
      </c>
      <c r="U166" s="29" t="s">
        <v>50</v>
      </c>
      <c r="V166" s="29"/>
      <c r="W166" s="53" t="s">
        <v>48</v>
      </c>
      <c r="X166" s="83">
        <v>61688.12</v>
      </c>
      <c r="Y166" s="84">
        <v>0</v>
      </c>
      <c r="Z166" s="84">
        <v>7268.03</v>
      </c>
      <c r="AA166" s="85">
        <v>10542.18</v>
      </c>
      <c r="AB166" s="58">
        <f t="shared" si="50"/>
        <v>1</v>
      </c>
      <c r="AC166" s="28">
        <f t="shared" si="51"/>
        <v>0</v>
      </c>
      <c r="AD166" s="28">
        <f t="shared" si="44"/>
        <v>0</v>
      </c>
      <c r="AE166" s="28">
        <f t="shared" si="45"/>
        <v>0</v>
      </c>
      <c r="AF166" s="29" t="str">
        <f t="shared" si="52"/>
        <v>-</v>
      </c>
      <c r="AG166" s="28">
        <f>IF(AND(AF166="-",O166="YES"),"Trouble",0)</f>
        <v>0</v>
      </c>
      <c r="AH166" s="28">
        <f t="shared" si="53"/>
        <v>0</v>
      </c>
      <c r="AI166" s="28">
        <f t="shared" si="54"/>
        <v>0</v>
      </c>
      <c r="AJ166" s="28">
        <f t="shared" si="47"/>
        <v>0</v>
      </c>
      <c r="AK166" s="28">
        <f t="shared" si="55"/>
        <v>1</v>
      </c>
      <c r="AL166" s="28">
        <f t="shared" si="56"/>
        <v>0</v>
      </c>
      <c r="AM166" s="28">
        <f t="shared" si="57"/>
        <v>0</v>
      </c>
      <c r="AN166" s="29" t="str">
        <f>IF(AND(AND(AM166="Initial",AO166=0),AND(ISNUMBER(M166),M166&gt;0)),"RLIS","-")</f>
        <v>-</v>
      </c>
      <c r="AO166" s="28">
        <f t="shared" si="58"/>
        <v>0</v>
      </c>
      <c r="AP166" s="28">
        <f t="shared" si="59"/>
        <v>0</v>
      </c>
      <c r="AQ166" s="28">
        <f t="shared" si="60"/>
        <v>0</v>
      </c>
    </row>
    <row r="167" spans="1:43" ht="12.75">
      <c r="A167" s="26">
        <v>3307230</v>
      </c>
      <c r="B167" s="26">
        <v>581</v>
      </c>
      <c r="C167" s="26" t="s">
        <v>380</v>
      </c>
      <c r="D167" s="26" t="s">
        <v>194</v>
      </c>
      <c r="E167" s="26" t="s">
        <v>195</v>
      </c>
      <c r="F167" s="26">
        <v>3842</v>
      </c>
      <c r="G167" s="27">
        <v>2284</v>
      </c>
      <c r="H167" s="30">
        <v>6039268992</v>
      </c>
      <c r="I167" s="55">
        <v>4</v>
      </c>
      <c r="J167" s="29" t="s">
        <v>48</v>
      </c>
      <c r="K167" s="26"/>
      <c r="L167" s="31" t="s">
        <v>48</v>
      </c>
      <c r="M167" s="56">
        <v>1179.6</v>
      </c>
      <c r="N167" s="31" t="s">
        <v>48</v>
      </c>
      <c r="O167" s="59" t="s">
        <v>48</v>
      </c>
      <c r="P167" s="76">
        <v>2.807017543859649</v>
      </c>
      <c r="Q167" s="22" t="str">
        <f t="shared" si="49"/>
        <v>NO</v>
      </c>
      <c r="R167" s="32">
        <v>2.81</v>
      </c>
      <c r="S167" s="98" t="str">
        <f t="shared" si="49"/>
        <v>NO</v>
      </c>
      <c r="T167" s="29" t="s">
        <v>48</v>
      </c>
      <c r="U167" s="29" t="s">
        <v>48</v>
      </c>
      <c r="V167" s="29"/>
      <c r="W167" s="53" t="s">
        <v>48</v>
      </c>
      <c r="X167" s="83">
        <v>69180.39</v>
      </c>
      <c r="Y167" s="84">
        <v>7324.13</v>
      </c>
      <c r="Z167" s="84">
        <v>9327.3</v>
      </c>
      <c r="AA167" s="85">
        <v>8955.58</v>
      </c>
      <c r="AB167" s="58">
        <f t="shared" si="50"/>
        <v>0</v>
      </c>
      <c r="AC167" s="28">
        <f t="shared" si="51"/>
        <v>0</v>
      </c>
      <c r="AD167" s="28">
        <f t="shared" si="44"/>
        <v>0</v>
      </c>
      <c r="AE167" s="28">
        <f t="shared" si="45"/>
        <v>0</v>
      </c>
      <c r="AF167" s="29" t="str">
        <f t="shared" si="52"/>
        <v>-</v>
      </c>
      <c r="AG167" s="28">
        <f>IF(AND(AF167="-",O167="YES"),"Trouble",0)</f>
        <v>0</v>
      </c>
      <c r="AH167" s="28">
        <f t="shared" si="53"/>
        <v>0</v>
      </c>
      <c r="AI167" s="28">
        <f t="shared" si="54"/>
        <v>0</v>
      </c>
      <c r="AJ167" s="28">
        <f t="shared" si="47"/>
        <v>0</v>
      </c>
      <c r="AK167" s="28">
        <f t="shared" si="55"/>
        <v>0</v>
      </c>
      <c r="AL167" s="28">
        <f t="shared" si="56"/>
        <v>0</v>
      </c>
      <c r="AM167" s="28">
        <f t="shared" si="57"/>
        <v>0</v>
      </c>
      <c r="AN167" s="29" t="str">
        <f>IF(AND(AND(AM167="Initial",AO167=0),AND(ISNUMBER(M167),M167&gt;0)),"RLIS","-")</f>
        <v>-</v>
      </c>
      <c r="AO167" s="28">
        <f t="shared" si="58"/>
        <v>0</v>
      </c>
      <c r="AP167" s="28">
        <f t="shared" si="59"/>
        <v>0</v>
      </c>
      <c r="AQ167" s="28">
        <f t="shared" si="60"/>
        <v>0</v>
      </c>
    </row>
    <row r="168" spans="1:43" ht="12.75">
      <c r="A168" s="26">
        <v>3307300</v>
      </c>
      <c r="B168" s="26">
        <v>582</v>
      </c>
      <c r="C168" s="26" t="s">
        <v>381</v>
      </c>
      <c r="D168" s="26" t="s">
        <v>382</v>
      </c>
      <c r="E168" s="26" t="s">
        <v>383</v>
      </c>
      <c r="F168" s="26">
        <v>3276</v>
      </c>
      <c r="G168" s="27">
        <v>4021</v>
      </c>
      <c r="H168" s="30">
        <v>6032864416</v>
      </c>
      <c r="I168" s="55" t="s">
        <v>85</v>
      </c>
      <c r="J168" s="29" t="s">
        <v>48</v>
      </c>
      <c r="K168" s="26"/>
      <c r="L168" s="31" t="s">
        <v>48</v>
      </c>
      <c r="M168" s="56">
        <v>1739.6</v>
      </c>
      <c r="N168" s="31" t="s">
        <v>48</v>
      </c>
      <c r="O168" s="59" t="s">
        <v>48</v>
      </c>
      <c r="P168" s="76">
        <v>3.5697728326379226</v>
      </c>
      <c r="Q168" s="22" t="str">
        <f t="shared" si="49"/>
        <v>NO</v>
      </c>
      <c r="R168" s="32">
        <v>19.67</v>
      </c>
      <c r="S168" s="98" t="str">
        <f t="shared" si="49"/>
        <v>NO</v>
      </c>
      <c r="T168" s="29" t="s">
        <v>48</v>
      </c>
      <c r="U168" s="29" t="s">
        <v>50</v>
      </c>
      <c r="V168" s="29"/>
      <c r="W168" s="53" t="s">
        <v>48</v>
      </c>
      <c r="X168" s="83">
        <v>132532.9</v>
      </c>
      <c r="Y168" s="84">
        <v>16605.57</v>
      </c>
      <c r="Z168" s="84">
        <v>19970.38</v>
      </c>
      <c r="AA168" s="85">
        <v>13350.79</v>
      </c>
      <c r="AB168" s="58">
        <f t="shared" si="50"/>
        <v>0</v>
      </c>
      <c r="AC168" s="28">
        <f t="shared" si="51"/>
        <v>0</v>
      </c>
      <c r="AD168" s="28">
        <f t="shared" si="44"/>
        <v>0</v>
      </c>
      <c r="AE168" s="28">
        <f t="shared" si="45"/>
        <v>0</v>
      </c>
      <c r="AF168" s="29" t="str">
        <f t="shared" si="52"/>
        <v>-</v>
      </c>
      <c r="AG168" s="28">
        <f>IF(AND(AF168="-",O168="YES"),"Trouble",0)</f>
        <v>0</v>
      </c>
      <c r="AH168" s="28">
        <f t="shared" si="53"/>
        <v>0</v>
      </c>
      <c r="AI168" s="28">
        <f t="shared" si="54"/>
        <v>0</v>
      </c>
      <c r="AJ168" s="28">
        <f t="shared" si="47"/>
        <v>0</v>
      </c>
      <c r="AK168" s="28">
        <f t="shared" si="55"/>
        <v>1</v>
      </c>
      <c r="AL168" s="28">
        <f t="shared" si="56"/>
        <v>0</v>
      </c>
      <c r="AM168" s="28">
        <f t="shared" si="57"/>
        <v>0</v>
      </c>
      <c r="AN168" s="29" t="str">
        <f>IF(AND(AND(AM168="Initial",AO168=0),AND(ISNUMBER(M168),M168&gt;0)),"RLIS","-")</f>
        <v>-</v>
      </c>
      <c r="AO168" s="28">
        <f t="shared" si="58"/>
        <v>0</v>
      </c>
      <c r="AP168" s="28">
        <f t="shared" si="59"/>
        <v>0</v>
      </c>
      <c r="AQ168" s="28">
        <f t="shared" si="60"/>
        <v>0</v>
      </c>
    </row>
    <row r="169" spans="1:19" ht="12.75">
      <c r="A169" s="34"/>
      <c r="B169" s="34"/>
      <c r="I169" s="42"/>
      <c r="J169" s="42"/>
      <c r="R169" s="38"/>
      <c r="S169" s="46"/>
    </row>
    <row r="170" spans="1:19" ht="12.75">
      <c r="A170" s="34"/>
      <c r="B170" s="34"/>
      <c r="I170" s="42"/>
      <c r="J170" s="42"/>
      <c r="R170" s="38"/>
      <c r="S170" s="46"/>
    </row>
    <row r="171" spans="1:19" ht="12.75">
      <c r="A171" s="34"/>
      <c r="B171" s="34"/>
      <c r="I171" s="42"/>
      <c r="J171" s="42"/>
      <c r="R171" s="38"/>
      <c r="S171" s="46"/>
    </row>
    <row r="172" spans="1:19" ht="12.75">
      <c r="A172" s="34"/>
      <c r="B172" s="34"/>
      <c r="I172" s="42"/>
      <c r="J172" s="42"/>
      <c r="R172" s="38"/>
      <c r="S172" s="46"/>
    </row>
    <row r="173" spans="1:19" ht="9.75" customHeight="1">
      <c r="A173" s="34"/>
      <c r="B173" s="34"/>
      <c r="I173" s="42"/>
      <c r="J173" s="42"/>
      <c r="R173" s="38"/>
      <c r="S173" s="46"/>
    </row>
    <row r="174" spans="1:19" ht="12.75">
      <c r="A174" s="34"/>
      <c r="B174" s="34"/>
      <c r="I174" s="42"/>
      <c r="J174" s="42"/>
      <c r="R174" s="38"/>
      <c r="S174" s="46"/>
    </row>
    <row r="175" spans="1:19" ht="12.75">
      <c r="A175" s="34"/>
      <c r="B175" s="34"/>
      <c r="I175" s="42"/>
      <c r="J175" s="42"/>
      <c r="R175" s="38"/>
      <c r="S175" s="46"/>
    </row>
    <row r="176" spans="1:19" ht="12.75">
      <c r="A176" s="34"/>
      <c r="B176" s="34"/>
      <c r="I176" s="42"/>
      <c r="J176" s="42"/>
      <c r="R176" s="38"/>
      <c r="S176" s="46"/>
    </row>
    <row r="177" spans="1:19" ht="12.75">
      <c r="A177" s="34"/>
      <c r="B177" s="34"/>
      <c r="I177" s="42"/>
      <c r="J177" s="42"/>
      <c r="R177" s="38"/>
      <c r="S177" s="46"/>
    </row>
    <row r="178" spans="1:19" ht="12.75">
      <c r="A178" s="34"/>
      <c r="B178" s="34"/>
      <c r="I178" s="42"/>
      <c r="J178" s="42"/>
      <c r="R178" s="38"/>
      <c r="S178" s="46"/>
    </row>
    <row r="179" spans="1:19" ht="12.75">
      <c r="A179" s="34"/>
      <c r="B179" s="34"/>
      <c r="I179" s="42"/>
      <c r="J179" s="42"/>
      <c r="R179" s="38"/>
      <c r="S179" s="46"/>
    </row>
    <row r="180" spans="1:19" ht="12.75">
      <c r="A180" s="34"/>
      <c r="B180" s="34"/>
      <c r="I180" s="42"/>
      <c r="J180" s="42"/>
      <c r="R180" s="38"/>
      <c r="S180" s="46"/>
    </row>
    <row r="181" spans="1:19" ht="12.75">
      <c r="A181" s="34"/>
      <c r="B181" s="34"/>
      <c r="I181" s="42"/>
      <c r="J181" s="42"/>
      <c r="R181" s="38"/>
      <c r="S181" s="46"/>
    </row>
    <row r="182" spans="1:19" ht="12.75">
      <c r="A182" s="34"/>
      <c r="B182" s="34"/>
      <c r="I182" s="42"/>
      <c r="J182" s="42"/>
      <c r="R182" s="38"/>
      <c r="S182" s="46"/>
    </row>
    <row r="183" spans="1:19" ht="12.75">
      <c r="A183" s="34"/>
      <c r="B183" s="34"/>
      <c r="I183" s="42"/>
      <c r="J183" s="42"/>
      <c r="R183" s="38"/>
      <c r="S183" s="46"/>
    </row>
    <row r="184" spans="1:19" ht="12.75">
      <c r="A184" s="34"/>
      <c r="B184" s="34"/>
      <c r="I184" s="42"/>
      <c r="J184" s="42"/>
      <c r="R184" s="38"/>
      <c r="S184" s="46"/>
    </row>
    <row r="185" spans="1:19" ht="12.75">
      <c r="A185" s="34"/>
      <c r="B185" s="34"/>
      <c r="I185" s="42"/>
      <c r="J185" s="42"/>
      <c r="R185" s="38"/>
      <c r="S185" s="46"/>
    </row>
    <row r="186" spans="1:19" ht="12.75">
      <c r="A186" s="34"/>
      <c r="B186" s="34"/>
      <c r="I186" s="42"/>
      <c r="J186" s="42"/>
      <c r="R186" s="38"/>
      <c r="S186" s="46"/>
    </row>
    <row r="187" spans="1:19" ht="12.75">
      <c r="A187" s="34"/>
      <c r="B187" s="34"/>
      <c r="I187" s="42"/>
      <c r="J187" s="42"/>
      <c r="R187" s="38"/>
      <c r="S187" s="46"/>
    </row>
    <row r="188" spans="1:19" ht="12.75">
      <c r="A188" s="34"/>
      <c r="B188" s="34"/>
      <c r="I188" s="42"/>
      <c r="J188" s="42"/>
      <c r="R188" s="38"/>
      <c r="S188" s="46"/>
    </row>
    <row r="189" spans="1:19" ht="12.75">
      <c r="A189" s="34"/>
      <c r="B189" s="34"/>
      <c r="I189" s="42"/>
      <c r="J189" s="42"/>
      <c r="R189" s="38"/>
      <c r="S189" s="46"/>
    </row>
    <row r="190" spans="1:19" ht="12.75">
      <c r="A190" s="34"/>
      <c r="B190" s="34"/>
      <c r="I190" s="42"/>
      <c r="J190" s="42"/>
      <c r="R190" s="38"/>
      <c r="S190" s="46"/>
    </row>
    <row r="191" spans="1:19" ht="12.75">
      <c r="A191" s="34"/>
      <c r="B191" s="34"/>
      <c r="I191" s="42"/>
      <c r="J191" s="42"/>
      <c r="R191" s="38"/>
      <c r="S191" s="46"/>
    </row>
    <row r="192" spans="1:19" ht="12.75">
      <c r="A192" s="34"/>
      <c r="B192" s="34"/>
      <c r="I192" s="42"/>
      <c r="J192" s="42"/>
      <c r="R192" s="38"/>
      <c r="S192" s="46"/>
    </row>
    <row r="193" spans="1:19" ht="12.75">
      <c r="A193" s="34"/>
      <c r="B193" s="34"/>
      <c r="I193" s="42"/>
      <c r="J193" s="42"/>
      <c r="R193" s="38"/>
      <c r="S193" s="46"/>
    </row>
    <row r="194" spans="1:19" ht="12.75">
      <c r="A194" s="34"/>
      <c r="B194" s="34"/>
      <c r="I194" s="42"/>
      <c r="J194" s="42"/>
      <c r="R194" s="38"/>
      <c r="S194" s="46"/>
    </row>
    <row r="195" spans="1:19" ht="12.75">
      <c r="A195" s="34"/>
      <c r="B195" s="34"/>
      <c r="I195" s="42"/>
      <c r="J195" s="42"/>
      <c r="R195" s="38"/>
      <c r="S195" s="46"/>
    </row>
    <row r="196" spans="1:19" ht="12.75">
      <c r="A196" s="34"/>
      <c r="B196" s="34"/>
      <c r="I196" s="42"/>
      <c r="J196" s="42"/>
      <c r="R196" s="38"/>
      <c r="S196" s="46"/>
    </row>
    <row r="197" spans="1:19" ht="12.75">
      <c r="A197" s="34"/>
      <c r="B197" s="34"/>
      <c r="I197" s="42"/>
      <c r="J197" s="42"/>
      <c r="R197" s="38"/>
      <c r="S197" s="46"/>
    </row>
    <row r="198" spans="1:19" ht="12.75">
      <c r="A198" s="34"/>
      <c r="B198" s="34"/>
      <c r="I198" s="42"/>
      <c r="J198" s="42"/>
      <c r="R198" s="38"/>
      <c r="S198" s="46"/>
    </row>
    <row r="199" spans="1:19" ht="12.75">
      <c r="A199" s="34"/>
      <c r="B199" s="34"/>
      <c r="I199" s="42"/>
      <c r="J199" s="42"/>
      <c r="R199" s="38"/>
      <c r="S199" s="46"/>
    </row>
    <row r="200" spans="1:19" ht="12.75">
      <c r="A200" s="34"/>
      <c r="B200" s="34"/>
      <c r="I200" s="42"/>
      <c r="J200" s="42"/>
      <c r="R200" s="38"/>
      <c r="S200" s="46"/>
    </row>
    <row r="201" spans="1:19" ht="12.75">
      <c r="A201" s="34"/>
      <c r="B201" s="34"/>
      <c r="I201" s="42"/>
      <c r="J201" s="42"/>
      <c r="R201" s="38"/>
      <c r="S201" s="46"/>
    </row>
    <row r="202" spans="1:19" ht="12.75">
      <c r="A202" s="34"/>
      <c r="B202" s="34"/>
      <c r="I202" s="42"/>
      <c r="J202" s="42"/>
      <c r="R202" s="38"/>
      <c r="S202" s="46"/>
    </row>
    <row r="203" spans="1:19" ht="12.75">
      <c r="A203" s="34"/>
      <c r="B203" s="34"/>
      <c r="I203" s="42"/>
      <c r="J203" s="42"/>
      <c r="R203" s="38"/>
      <c r="S203" s="46"/>
    </row>
    <row r="204" spans="1:19" ht="12.75">
      <c r="A204" s="34"/>
      <c r="B204" s="34"/>
      <c r="I204" s="42"/>
      <c r="J204" s="42"/>
      <c r="R204" s="38"/>
      <c r="S204" s="46"/>
    </row>
    <row r="205" spans="1:19" ht="12.75">
      <c r="A205" s="34"/>
      <c r="B205" s="34"/>
      <c r="I205" s="42"/>
      <c r="J205" s="42"/>
      <c r="R205" s="38"/>
      <c r="S205" s="46"/>
    </row>
    <row r="206" spans="1:19" ht="12.75">
      <c r="A206" s="34"/>
      <c r="B206" s="34"/>
      <c r="I206" s="42"/>
      <c r="J206" s="42"/>
      <c r="R206" s="38"/>
      <c r="S206" s="46"/>
    </row>
    <row r="207" spans="1:19" ht="12.75">
      <c r="A207" s="34"/>
      <c r="B207" s="34"/>
      <c r="I207" s="42"/>
      <c r="J207" s="42"/>
      <c r="R207" s="38"/>
      <c r="S207" s="46"/>
    </row>
    <row r="208" spans="1:19" ht="12.75">
      <c r="A208" s="34"/>
      <c r="B208" s="34"/>
      <c r="I208" s="42"/>
      <c r="J208" s="42"/>
      <c r="R208" s="38"/>
      <c r="S208" s="46"/>
    </row>
    <row r="209" spans="1:19" ht="12.75">
      <c r="A209" s="34"/>
      <c r="B209" s="34"/>
      <c r="I209" s="42"/>
      <c r="J209" s="42"/>
      <c r="R209" s="38"/>
      <c r="S209" s="46"/>
    </row>
    <row r="210" spans="1:19" ht="12.75">
      <c r="A210" s="34"/>
      <c r="B210" s="34"/>
      <c r="I210" s="42"/>
      <c r="J210" s="42"/>
      <c r="R210" s="38"/>
      <c r="S210" s="46"/>
    </row>
    <row r="211" spans="1:19" ht="12.75">
      <c r="A211" s="34"/>
      <c r="B211" s="34"/>
      <c r="I211" s="42"/>
      <c r="J211" s="42"/>
      <c r="R211" s="38"/>
      <c r="S211" s="46"/>
    </row>
    <row r="212" spans="1:19" ht="12.75">
      <c r="A212" s="34"/>
      <c r="B212" s="34"/>
      <c r="I212" s="42"/>
      <c r="J212" s="42"/>
      <c r="R212" s="38"/>
      <c r="S212" s="46"/>
    </row>
    <row r="213" spans="1:19" ht="12.75">
      <c r="A213" s="34"/>
      <c r="B213" s="34"/>
      <c r="I213" s="42"/>
      <c r="J213" s="42"/>
      <c r="R213" s="38"/>
      <c r="S213" s="46"/>
    </row>
    <row r="214" spans="1:19" ht="12.75">
      <c r="A214" s="34"/>
      <c r="B214" s="34"/>
      <c r="I214" s="42"/>
      <c r="J214" s="42"/>
      <c r="R214" s="38"/>
      <c r="S214" s="46"/>
    </row>
    <row r="215" spans="1:19" ht="12.75">
      <c r="A215" s="34"/>
      <c r="B215" s="34"/>
      <c r="I215" s="42"/>
      <c r="J215" s="42"/>
      <c r="R215" s="38"/>
      <c r="S215" s="46"/>
    </row>
    <row r="216" spans="1:19" ht="12.75">
      <c r="A216" s="34"/>
      <c r="B216" s="34"/>
      <c r="I216" s="42"/>
      <c r="J216" s="42"/>
      <c r="R216" s="38"/>
      <c r="S216" s="46"/>
    </row>
    <row r="217" spans="1:19" ht="12.75">
      <c r="A217" s="34"/>
      <c r="B217" s="34"/>
      <c r="I217" s="42"/>
      <c r="J217" s="42"/>
      <c r="R217" s="38"/>
      <c r="S217" s="46"/>
    </row>
    <row r="218" spans="1:19" ht="12.75">
      <c r="A218" s="34"/>
      <c r="B218" s="34"/>
      <c r="I218" s="42"/>
      <c r="J218" s="42"/>
      <c r="R218" s="38"/>
      <c r="S218" s="46"/>
    </row>
    <row r="219" spans="1:19" ht="12.75">
      <c r="A219" s="34"/>
      <c r="B219" s="34"/>
      <c r="I219" s="42"/>
      <c r="J219" s="42"/>
      <c r="R219" s="38"/>
      <c r="S219" s="46"/>
    </row>
    <row r="220" spans="1:19" ht="12.75">
      <c r="A220" s="34"/>
      <c r="B220" s="34"/>
      <c r="I220" s="42"/>
      <c r="J220" s="42"/>
      <c r="R220" s="38"/>
      <c r="S220" s="46"/>
    </row>
    <row r="221" spans="1:19" ht="12.75">
      <c r="A221" s="34"/>
      <c r="B221" s="34"/>
      <c r="I221" s="42"/>
      <c r="J221" s="42"/>
      <c r="R221" s="38"/>
      <c r="S221" s="46"/>
    </row>
    <row r="222" spans="1:19" ht="12.75">
      <c r="A222" s="34"/>
      <c r="B222" s="34"/>
      <c r="I222" s="42"/>
      <c r="J222" s="42"/>
      <c r="R222" s="38"/>
      <c r="S222" s="46"/>
    </row>
    <row r="223" spans="1:19" ht="12.75">
      <c r="A223" s="34"/>
      <c r="B223" s="34"/>
      <c r="I223" s="42"/>
      <c r="J223" s="42"/>
      <c r="R223" s="38"/>
      <c r="S223" s="46"/>
    </row>
    <row r="224" spans="1:19" ht="12.75">
      <c r="A224" s="34"/>
      <c r="B224" s="34"/>
      <c r="I224" s="42"/>
      <c r="J224" s="42"/>
      <c r="R224" s="38"/>
      <c r="S224" s="46"/>
    </row>
    <row r="225" spans="1:19" ht="12.75">
      <c r="A225" s="34"/>
      <c r="B225" s="34"/>
      <c r="I225" s="42"/>
      <c r="J225" s="42"/>
      <c r="R225" s="38"/>
      <c r="S225" s="46"/>
    </row>
    <row r="226" spans="1:19" ht="12.75">
      <c r="A226" s="34"/>
      <c r="B226" s="34"/>
      <c r="I226" s="42"/>
      <c r="J226" s="42"/>
      <c r="R226" s="38"/>
      <c r="S226" s="46"/>
    </row>
    <row r="227" spans="1:19" ht="12.75">
      <c r="A227" s="34"/>
      <c r="B227" s="34"/>
      <c r="I227" s="42"/>
      <c r="J227" s="42"/>
      <c r="R227" s="38"/>
      <c r="S227" s="46"/>
    </row>
    <row r="228" spans="1:19" ht="12.75">
      <c r="A228" s="34"/>
      <c r="B228" s="34"/>
      <c r="I228" s="42"/>
      <c r="J228" s="42"/>
      <c r="R228" s="38"/>
      <c r="S228" s="46"/>
    </row>
    <row r="229" spans="1:19" ht="12.75">
      <c r="A229" s="34"/>
      <c r="B229" s="34"/>
      <c r="I229" s="42"/>
      <c r="J229" s="42"/>
      <c r="R229" s="38"/>
      <c r="S229" s="46"/>
    </row>
    <row r="230" spans="1:19" ht="12.75">
      <c r="A230" s="34"/>
      <c r="B230" s="34"/>
      <c r="I230" s="42"/>
      <c r="J230" s="42"/>
      <c r="R230" s="38"/>
      <c r="S230" s="46"/>
    </row>
    <row r="231" spans="1:19" ht="12.75">
      <c r="A231" s="34"/>
      <c r="B231" s="34"/>
      <c r="I231" s="42"/>
      <c r="J231" s="42"/>
      <c r="R231" s="38"/>
      <c r="S231" s="46"/>
    </row>
    <row r="232" spans="1:19" ht="12.75">
      <c r="A232" s="34"/>
      <c r="B232" s="34"/>
      <c r="I232" s="42"/>
      <c r="J232" s="42"/>
      <c r="R232" s="38"/>
      <c r="S232" s="46"/>
    </row>
    <row r="233" spans="1:19" ht="12.75">
      <c r="A233" s="34"/>
      <c r="B233" s="34"/>
      <c r="I233" s="42"/>
      <c r="J233" s="42"/>
      <c r="R233" s="38"/>
      <c r="S233" s="46"/>
    </row>
    <row r="234" spans="1:19" ht="12.75">
      <c r="A234" s="34"/>
      <c r="B234" s="34"/>
      <c r="I234" s="42"/>
      <c r="J234" s="42"/>
      <c r="R234" s="38"/>
      <c r="S234" s="46"/>
    </row>
    <row r="235" spans="1:19" ht="12.75">
      <c r="A235" s="34"/>
      <c r="B235" s="34"/>
      <c r="I235" s="42"/>
      <c r="J235" s="42"/>
      <c r="R235" s="38"/>
      <c r="S235" s="46"/>
    </row>
    <row r="236" spans="1:19" ht="12.75">
      <c r="A236" s="34"/>
      <c r="B236" s="34"/>
      <c r="I236" s="42"/>
      <c r="J236" s="42"/>
      <c r="R236" s="38"/>
      <c r="S236" s="46"/>
    </row>
    <row r="237" spans="1:19" ht="12.75">
      <c r="A237" s="34"/>
      <c r="B237" s="34"/>
      <c r="I237" s="42"/>
      <c r="J237" s="42"/>
      <c r="R237" s="38"/>
      <c r="S237" s="46"/>
    </row>
    <row r="238" spans="1:19" ht="12.75">
      <c r="A238" s="34"/>
      <c r="B238" s="34"/>
      <c r="I238" s="42"/>
      <c r="J238" s="42"/>
      <c r="R238" s="38"/>
      <c r="S238" s="46"/>
    </row>
    <row r="239" spans="1:19" ht="12.75">
      <c r="A239" s="34"/>
      <c r="B239" s="34"/>
      <c r="I239" s="42"/>
      <c r="J239" s="42"/>
      <c r="R239" s="38"/>
      <c r="S239" s="46"/>
    </row>
    <row r="240" spans="1:19" ht="12.75">
      <c r="A240" s="34"/>
      <c r="B240" s="34"/>
      <c r="I240" s="42"/>
      <c r="J240" s="42"/>
      <c r="R240" s="38"/>
      <c r="S240" s="46"/>
    </row>
    <row r="241" spans="1:19" ht="12.75">
      <c r="A241" s="34"/>
      <c r="B241" s="34"/>
      <c r="I241" s="42"/>
      <c r="J241" s="42"/>
      <c r="R241" s="38"/>
      <c r="S241" s="46"/>
    </row>
    <row r="242" spans="1:19" ht="12.75">
      <c r="A242" s="34"/>
      <c r="B242" s="34"/>
      <c r="I242" s="42"/>
      <c r="J242" s="42"/>
      <c r="R242" s="38"/>
      <c r="S242" s="38"/>
    </row>
    <row r="243" spans="1:19" ht="12.75">
      <c r="A243" s="34"/>
      <c r="B243" s="34"/>
      <c r="I243" s="42"/>
      <c r="J243" s="42"/>
      <c r="R243" s="38"/>
      <c r="S243" s="38"/>
    </row>
    <row r="244" spans="1:19" ht="12.75">
      <c r="A244" s="34"/>
      <c r="B244" s="34"/>
      <c r="I244" s="42"/>
      <c r="J244" s="42"/>
      <c r="R244" s="38"/>
      <c r="S244" s="38"/>
    </row>
    <row r="245" spans="1:19" ht="12.75">
      <c r="A245" s="34"/>
      <c r="B245" s="34"/>
      <c r="I245" s="42"/>
      <c r="J245" s="42"/>
      <c r="R245" s="38"/>
      <c r="S245" s="38"/>
    </row>
    <row r="246" spans="1:19" ht="12.75">
      <c r="A246" s="34"/>
      <c r="B246" s="34"/>
      <c r="I246" s="42"/>
      <c r="J246" s="42"/>
      <c r="R246" s="38"/>
      <c r="S246" s="38"/>
    </row>
    <row r="247" spans="1:19" ht="12.75">
      <c r="A247" s="34"/>
      <c r="B247" s="34"/>
      <c r="I247" s="42"/>
      <c r="J247" s="42"/>
      <c r="R247" s="38"/>
      <c r="S247" s="38"/>
    </row>
    <row r="248" spans="1:19" ht="12.75">
      <c r="A248" s="34"/>
      <c r="B248" s="34"/>
      <c r="I248" s="42"/>
      <c r="J248" s="42"/>
      <c r="R248" s="38"/>
      <c r="S248" s="38"/>
    </row>
    <row r="249" spans="1:19" ht="12.75">
      <c r="A249" s="34"/>
      <c r="B249" s="34"/>
      <c r="I249" s="42"/>
      <c r="J249" s="42"/>
      <c r="R249" s="38"/>
      <c r="S249" s="38"/>
    </row>
    <row r="250" spans="1:19" ht="12.75">
      <c r="A250" s="34"/>
      <c r="B250" s="34"/>
      <c r="I250" s="42"/>
      <c r="J250" s="42"/>
      <c r="R250" s="38"/>
      <c r="S250" s="38"/>
    </row>
    <row r="251" spans="1:19" ht="12.75">
      <c r="A251" s="34"/>
      <c r="B251" s="34"/>
      <c r="I251" s="42"/>
      <c r="J251" s="42"/>
      <c r="R251" s="38"/>
      <c r="S251" s="38"/>
    </row>
    <row r="252" spans="1:19" ht="12.75">
      <c r="A252" s="34"/>
      <c r="B252" s="34"/>
      <c r="I252" s="42"/>
      <c r="J252" s="42"/>
      <c r="R252" s="38"/>
      <c r="S252" s="38"/>
    </row>
    <row r="253" spans="1:19" ht="12.75">
      <c r="A253" s="34"/>
      <c r="B253" s="34"/>
      <c r="I253" s="42"/>
      <c r="J253" s="42"/>
      <c r="R253" s="38"/>
      <c r="S253" s="38"/>
    </row>
    <row r="254" spans="1:19" ht="12.75">
      <c r="A254" s="34"/>
      <c r="B254" s="34"/>
      <c r="I254" s="42"/>
      <c r="J254" s="42"/>
      <c r="R254" s="38"/>
      <c r="S254" s="38"/>
    </row>
    <row r="255" spans="1:19" ht="12.75">
      <c r="A255" s="34"/>
      <c r="B255" s="34"/>
      <c r="I255" s="42"/>
      <c r="J255" s="42"/>
      <c r="R255" s="38"/>
      <c r="S255" s="38"/>
    </row>
    <row r="256" spans="1:19" ht="12.75">
      <c r="A256" s="34"/>
      <c r="B256" s="34"/>
      <c r="I256" s="42"/>
      <c r="J256" s="42"/>
      <c r="R256" s="38"/>
      <c r="S256" s="38"/>
    </row>
    <row r="257" spans="1:19" ht="12.75">
      <c r="A257" s="34"/>
      <c r="B257" s="34"/>
      <c r="I257" s="42"/>
      <c r="J257" s="42"/>
      <c r="R257" s="38"/>
      <c r="S257" s="38"/>
    </row>
    <row r="258" spans="1:19" ht="12.75">
      <c r="A258" s="34"/>
      <c r="B258" s="34"/>
      <c r="I258" s="42"/>
      <c r="J258" s="42"/>
      <c r="R258" s="38"/>
      <c r="S258" s="38"/>
    </row>
    <row r="259" spans="1:19" ht="12.75">
      <c r="A259" s="34"/>
      <c r="B259" s="34"/>
      <c r="I259" s="42"/>
      <c r="J259" s="42"/>
      <c r="R259" s="38"/>
      <c r="S259" s="38"/>
    </row>
    <row r="260" spans="1:19" ht="12.75">
      <c r="A260" s="34"/>
      <c r="B260" s="34"/>
      <c r="I260" s="42"/>
      <c r="J260" s="42"/>
      <c r="R260" s="38"/>
      <c r="S260" s="38"/>
    </row>
    <row r="261" spans="1:19" ht="12.75">
      <c r="A261" s="34"/>
      <c r="B261" s="34"/>
      <c r="I261" s="42"/>
      <c r="J261" s="42"/>
      <c r="R261" s="38"/>
      <c r="S261" s="38"/>
    </row>
    <row r="262" spans="1:19" ht="12.75">
      <c r="A262" s="34"/>
      <c r="B262" s="34"/>
      <c r="I262" s="42"/>
      <c r="J262" s="42"/>
      <c r="R262" s="38"/>
      <c r="S262" s="38"/>
    </row>
    <row r="263" spans="1:19" ht="12.75">
      <c r="A263" s="34"/>
      <c r="B263" s="34"/>
      <c r="I263" s="42"/>
      <c r="J263" s="42"/>
      <c r="R263" s="38"/>
      <c r="S263" s="38"/>
    </row>
    <row r="264" spans="1:19" ht="12.75">
      <c r="A264" s="34"/>
      <c r="B264" s="34"/>
      <c r="I264" s="42"/>
      <c r="J264" s="42"/>
      <c r="R264" s="38"/>
      <c r="S264" s="38"/>
    </row>
    <row r="265" spans="1:19" ht="12.75">
      <c r="A265" s="34"/>
      <c r="B265" s="34"/>
      <c r="I265" s="42"/>
      <c r="J265" s="42"/>
      <c r="R265" s="38"/>
      <c r="S265" s="38"/>
    </row>
    <row r="266" spans="1:19" ht="12.75">
      <c r="A266" s="34"/>
      <c r="B266" s="34"/>
      <c r="I266" s="42"/>
      <c r="J266" s="42"/>
      <c r="R266" s="38"/>
      <c r="S266" s="38"/>
    </row>
    <row r="267" spans="1:19" ht="12.75">
      <c r="A267" s="34"/>
      <c r="B267" s="34"/>
      <c r="I267" s="42"/>
      <c r="J267" s="42"/>
      <c r="R267" s="38"/>
      <c r="S267" s="38"/>
    </row>
    <row r="268" spans="1:19" ht="12.75">
      <c r="A268" s="34"/>
      <c r="B268" s="34"/>
      <c r="I268" s="42"/>
      <c r="J268" s="42"/>
      <c r="R268" s="38"/>
      <c r="S268" s="38"/>
    </row>
    <row r="269" spans="1:19" ht="12.75">
      <c r="A269" s="34"/>
      <c r="B269" s="34"/>
      <c r="I269" s="42"/>
      <c r="J269" s="42"/>
      <c r="R269" s="38"/>
      <c r="S269" s="38"/>
    </row>
    <row r="270" spans="1:19" ht="12.75">
      <c r="A270" s="34"/>
      <c r="B270" s="34"/>
      <c r="I270" s="42"/>
      <c r="J270" s="42"/>
      <c r="R270" s="38"/>
      <c r="S270" s="38"/>
    </row>
    <row r="271" spans="1:19" ht="12.75">
      <c r="A271" s="34"/>
      <c r="B271" s="34"/>
      <c r="I271" s="42"/>
      <c r="J271" s="42"/>
      <c r="R271" s="38"/>
      <c r="S271" s="38"/>
    </row>
    <row r="272" spans="1:19" ht="12.75">
      <c r="A272" s="34"/>
      <c r="B272" s="34"/>
      <c r="I272" s="42"/>
      <c r="J272" s="42"/>
      <c r="R272" s="38"/>
      <c r="S272" s="38"/>
    </row>
    <row r="273" spans="1:19" ht="12.75">
      <c r="A273" s="34"/>
      <c r="B273" s="34"/>
      <c r="I273" s="42"/>
      <c r="J273" s="42"/>
      <c r="R273" s="38"/>
      <c r="S273" s="38"/>
    </row>
    <row r="274" spans="1:19" ht="12.75">
      <c r="A274" s="34"/>
      <c r="B274" s="34"/>
      <c r="I274" s="42"/>
      <c r="J274" s="42"/>
      <c r="R274" s="38"/>
      <c r="S274" s="38"/>
    </row>
    <row r="275" spans="1:19" ht="12.75">
      <c r="A275" s="34"/>
      <c r="B275" s="34"/>
      <c r="I275" s="42"/>
      <c r="J275" s="42"/>
      <c r="R275" s="38"/>
      <c r="S275" s="38"/>
    </row>
    <row r="276" spans="1:19" ht="12.75">
      <c r="A276" s="34"/>
      <c r="B276" s="34"/>
      <c r="I276" s="42"/>
      <c r="J276" s="42"/>
      <c r="R276" s="38"/>
      <c r="S276" s="38"/>
    </row>
    <row r="277" spans="1:19" ht="12.75">
      <c r="A277" s="34"/>
      <c r="B277" s="34"/>
      <c r="I277" s="42"/>
      <c r="J277" s="42"/>
      <c r="R277" s="38"/>
      <c r="S277" s="38"/>
    </row>
    <row r="278" spans="1:19" ht="12.75">
      <c r="A278" s="34"/>
      <c r="B278" s="34"/>
      <c r="I278" s="42"/>
      <c r="J278" s="42"/>
      <c r="R278" s="38"/>
      <c r="S278" s="38"/>
    </row>
    <row r="279" spans="1:19" ht="12.75">
      <c r="A279" s="34"/>
      <c r="B279" s="34"/>
      <c r="I279" s="42"/>
      <c r="J279" s="42"/>
      <c r="R279" s="38"/>
      <c r="S279" s="38"/>
    </row>
    <row r="280" spans="1:19" ht="12.75">
      <c r="A280" s="34"/>
      <c r="B280" s="34"/>
      <c r="I280" s="42"/>
      <c r="J280" s="42"/>
      <c r="R280" s="38"/>
      <c r="S280" s="38"/>
    </row>
    <row r="281" spans="1:19" ht="12.75">
      <c r="A281" s="34"/>
      <c r="B281" s="34"/>
      <c r="I281" s="42"/>
      <c r="J281" s="42"/>
      <c r="R281" s="38"/>
      <c r="S281" s="38"/>
    </row>
    <row r="282" spans="1:19" ht="12.75">
      <c r="A282" s="34"/>
      <c r="B282" s="34"/>
      <c r="I282" s="42"/>
      <c r="J282" s="42"/>
      <c r="R282" s="38"/>
      <c r="S282" s="38"/>
    </row>
    <row r="283" spans="1:19" ht="12.75">
      <c r="A283" s="34"/>
      <c r="B283" s="34"/>
      <c r="I283" s="42"/>
      <c r="J283" s="42"/>
      <c r="R283" s="38"/>
      <c r="S283" s="38"/>
    </row>
    <row r="284" spans="1:19" ht="12.75">
      <c r="A284" s="34"/>
      <c r="B284" s="34"/>
      <c r="I284" s="42"/>
      <c r="J284" s="42"/>
      <c r="R284" s="38"/>
      <c r="S284" s="38"/>
    </row>
    <row r="285" spans="1:19" ht="12.75">
      <c r="A285" s="34"/>
      <c r="B285" s="34"/>
      <c r="I285" s="42"/>
      <c r="J285" s="42"/>
      <c r="R285" s="38"/>
      <c r="S285" s="38"/>
    </row>
    <row r="286" spans="1:19" ht="12.75">
      <c r="A286" s="34"/>
      <c r="B286" s="34"/>
      <c r="I286" s="42"/>
      <c r="J286" s="42"/>
      <c r="R286" s="38"/>
      <c r="S286" s="38"/>
    </row>
    <row r="287" spans="1:19" ht="12.75">
      <c r="A287" s="34"/>
      <c r="B287" s="34"/>
      <c r="I287" s="42"/>
      <c r="J287" s="42"/>
      <c r="R287" s="38"/>
      <c r="S287" s="38"/>
    </row>
    <row r="288" spans="1:19" ht="12.75">
      <c r="A288" s="34"/>
      <c r="B288" s="34"/>
      <c r="I288" s="42"/>
      <c r="J288" s="42"/>
      <c r="R288" s="38"/>
      <c r="S288" s="38"/>
    </row>
    <row r="289" spans="1:19" ht="12.75">
      <c r="A289" s="34"/>
      <c r="B289" s="34"/>
      <c r="I289" s="42"/>
      <c r="J289" s="42"/>
      <c r="R289" s="38"/>
      <c r="S289" s="38"/>
    </row>
    <row r="290" spans="1:19" ht="12.75">
      <c r="A290" s="34"/>
      <c r="B290" s="34"/>
      <c r="I290" s="42"/>
      <c r="J290" s="42"/>
      <c r="R290" s="38"/>
      <c r="S290" s="38"/>
    </row>
    <row r="291" spans="1:19" ht="12.75">
      <c r="A291" s="34"/>
      <c r="B291" s="34"/>
      <c r="I291" s="42"/>
      <c r="J291" s="42"/>
      <c r="R291" s="38"/>
      <c r="S291" s="38"/>
    </row>
    <row r="292" spans="1:19" ht="12.75">
      <c r="A292" s="34"/>
      <c r="B292" s="34"/>
      <c r="I292" s="42"/>
      <c r="J292" s="42"/>
      <c r="R292" s="38"/>
      <c r="S292" s="38"/>
    </row>
    <row r="293" spans="1:19" ht="12.75">
      <c r="A293" s="34"/>
      <c r="B293" s="34"/>
      <c r="I293" s="42"/>
      <c r="J293" s="42"/>
      <c r="R293" s="38"/>
      <c r="S293" s="38"/>
    </row>
    <row r="294" spans="1:19" ht="12.75">
      <c r="A294" s="34"/>
      <c r="B294" s="34"/>
      <c r="I294" s="42"/>
      <c r="J294" s="42"/>
      <c r="R294" s="38"/>
      <c r="S294" s="38"/>
    </row>
    <row r="295" spans="1:19" ht="12.75">
      <c r="A295" s="34"/>
      <c r="B295" s="34"/>
      <c r="I295" s="42"/>
      <c r="J295" s="42"/>
      <c r="R295" s="38"/>
      <c r="S295" s="38"/>
    </row>
    <row r="296" spans="1:19" ht="12.75">
      <c r="A296" s="34"/>
      <c r="B296" s="34"/>
      <c r="I296" s="42"/>
      <c r="J296" s="42"/>
      <c r="R296" s="38"/>
      <c r="S296" s="38"/>
    </row>
    <row r="297" spans="1:19" ht="12.75">
      <c r="A297" s="34"/>
      <c r="B297" s="34"/>
      <c r="I297" s="42"/>
      <c r="J297" s="42"/>
      <c r="R297" s="38"/>
      <c r="S297" s="38"/>
    </row>
    <row r="298" spans="1:19" ht="12.75">
      <c r="A298" s="34"/>
      <c r="B298" s="34"/>
      <c r="I298" s="42"/>
      <c r="J298" s="42"/>
      <c r="R298" s="38"/>
      <c r="S298" s="38"/>
    </row>
    <row r="299" spans="1:19" ht="12.75">
      <c r="A299" s="34"/>
      <c r="B299" s="34"/>
      <c r="I299" s="42"/>
      <c r="J299" s="42"/>
      <c r="R299" s="38"/>
      <c r="S299" s="38"/>
    </row>
    <row r="300" spans="1:19" ht="12.75">
      <c r="A300" s="34"/>
      <c r="B300" s="34"/>
      <c r="I300" s="42"/>
      <c r="J300" s="42"/>
      <c r="R300" s="38"/>
      <c r="S300" s="38"/>
    </row>
    <row r="301" spans="1:19" ht="12.75">
      <c r="A301" s="34"/>
      <c r="B301" s="34"/>
      <c r="I301" s="42"/>
      <c r="J301" s="42"/>
      <c r="R301" s="38"/>
      <c r="S301" s="38"/>
    </row>
    <row r="302" spans="1:19" ht="12.75">
      <c r="A302" s="34"/>
      <c r="B302" s="34"/>
      <c r="I302" s="42"/>
      <c r="J302" s="42"/>
      <c r="R302" s="38"/>
      <c r="S302" s="38"/>
    </row>
    <row r="303" spans="1:19" ht="12.75">
      <c r="A303" s="34"/>
      <c r="B303" s="34"/>
      <c r="I303" s="42"/>
      <c r="J303" s="42"/>
      <c r="R303" s="38"/>
      <c r="S303" s="38"/>
    </row>
    <row r="304" spans="1:19" ht="12.75">
      <c r="A304" s="34"/>
      <c r="B304" s="34"/>
      <c r="I304" s="42"/>
      <c r="J304" s="42"/>
      <c r="R304" s="38"/>
      <c r="S304" s="38"/>
    </row>
    <row r="305" spans="1:19" ht="12.75">
      <c r="A305" s="34"/>
      <c r="B305" s="34"/>
      <c r="I305" s="42"/>
      <c r="J305" s="42"/>
      <c r="R305" s="38"/>
      <c r="S305" s="38"/>
    </row>
    <row r="306" spans="1:19" ht="12.75">
      <c r="A306" s="34"/>
      <c r="B306" s="34"/>
      <c r="I306" s="42"/>
      <c r="J306" s="42"/>
      <c r="R306" s="38"/>
      <c r="S306" s="38"/>
    </row>
    <row r="307" spans="1:19" ht="12.75">
      <c r="A307" s="34"/>
      <c r="B307" s="34"/>
      <c r="I307" s="42"/>
      <c r="J307" s="42"/>
      <c r="R307" s="38"/>
      <c r="S307" s="38"/>
    </row>
    <row r="308" spans="1:19" ht="12.75">
      <c r="A308" s="34"/>
      <c r="B308" s="34"/>
      <c r="I308" s="42"/>
      <c r="J308" s="42"/>
      <c r="R308" s="38"/>
      <c r="S308" s="38"/>
    </row>
    <row r="309" spans="1:19" ht="12.75">
      <c r="A309" s="34"/>
      <c r="B309" s="34"/>
      <c r="I309" s="42"/>
      <c r="J309" s="42"/>
      <c r="R309" s="38"/>
      <c r="S309" s="38"/>
    </row>
    <row r="310" spans="1:19" ht="12.75">
      <c r="A310" s="34"/>
      <c r="B310" s="34"/>
      <c r="I310" s="42"/>
      <c r="J310" s="42"/>
      <c r="R310" s="38"/>
      <c r="S310" s="38"/>
    </row>
    <row r="311" spans="1:19" ht="12.75">
      <c r="A311" s="34"/>
      <c r="B311" s="34"/>
      <c r="I311" s="42"/>
      <c r="J311" s="42"/>
      <c r="R311" s="38"/>
      <c r="S311" s="38"/>
    </row>
    <row r="312" spans="1:19" ht="12.75">
      <c r="A312" s="34"/>
      <c r="B312" s="34"/>
      <c r="I312" s="42"/>
      <c r="J312" s="42"/>
      <c r="R312" s="38"/>
      <c r="S312" s="38"/>
    </row>
    <row r="313" spans="1:19" ht="12.75">
      <c r="A313" s="34"/>
      <c r="B313" s="34"/>
      <c r="I313" s="42"/>
      <c r="J313" s="42"/>
      <c r="R313" s="38"/>
      <c r="S313" s="38"/>
    </row>
    <row r="314" spans="1:19" ht="12.75">
      <c r="A314" s="34"/>
      <c r="B314" s="34"/>
      <c r="I314" s="42"/>
      <c r="J314" s="42"/>
      <c r="R314" s="38"/>
      <c r="S314" s="38"/>
    </row>
    <row r="315" spans="1:19" ht="12.75">
      <c r="A315" s="34"/>
      <c r="B315" s="34"/>
      <c r="I315" s="42"/>
      <c r="J315" s="42"/>
      <c r="R315" s="38"/>
      <c r="S315" s="38"/>
    </row>
    <row r="316" spans="1:19" ht="12.75">
      <c r="A316" s="34"/>
      <c r="B316" s="34"/>
      <c r="I316" s="42"/>
      <c r="J316" s="42"/>
      <c r="R316" s="38"/>
      <c r="S316" s="38"/>
    </row>
    <row r="317" spans="1:19" ht="12.75">
      <c r="A317" s="34"/>
      <c r="B317" s="34"/>
      <c r="I317" s="42"/>
      <c r="J317" s="42"/>
      <c r="R317" s="38"/>
      <c r="S317" s="38"/>
    </row>
    <row r="318" spans="1:19" ht="12.75">
      <c r="A318" s="34"/>
      <c r="B318" s="34"/>
      <c r="I318" s="42"/>
      <c r="J318" s="42"/>
      <c r="R318" s="38"/>
      <c r="S318" s="38"/>
    </row>
    <row r="319" spans="1:19" ht="12.75">
      <c r="A319" s="34"/>
      <c r="B319" s="34"/>
      <c r="I319" s="42"/>
      <c r="J319" s="42"/>
      <c r="R319" s="38"/>
      <c r="S319" s="38"/>
    </row>
    <row r="320" spans="1:19" ht="12.75">
      <c r="A320" s="34"/>
      <c r="B320" s="34"/>
      <c r="I320" s="42"/>
      <c r="J320" s="42"/>
      <c r="R320" s="38"/>
      <c r="S320" s="38"/>
    </row>
    <row r="321" spans="1:19" ht="12.75">
      <c r="A321" s="34"/>
      <c r="B321" s="34"/>
      <c r="I321" s="42"/>
      <c r="J321" s="42"/>
      <c r="R321" s="38"/>
      <c r="S321" s="38"/>
    </row>
    <row r="322" spans="1:19" ht="12.75">
      <c r="A322" s="34"/>
      <c r="B322" s="34"/>
      <c r="I322" s="42"/>
      <c r="J322" s="42"/>
      <c r="R322" s="38"/>
      <c r="S322" s="38"/>
    </row>
    <row r="323" spans="1:19" ht="12.75">
      <c r="A323" s="34"/>
      <c r="B323" s="34"/>
      <c r="I323" s="42"/>
      <c r="J323" s="42"/>
      <c r="R323" s="38"/>
      <c r="S323" s="38"/>
    </row>
    <row r="324" spans="1:19" ht="12.75">
      <c r="A324" s="34"/>
      <c r="B324" s="34"/>
      <c r="I324" s="42"/>
      <c r="J324" s="42"/>
      <c r="R324" s="38"/>
      <c r="S324" s="38"/>
    </row>
    <row r="325" spans="1:19" ht="12.75">
      <c r="A325" s="34"/>
      <c r="B325" s="34"/>
      <c r="I325" s="42"/>
      <c r="J325" s="42"/>
      <c r="R325" s="38"/>
      <c r="S325" s="38"/>
    </row>
    <row r="326" spans="1:19" ht="12.75">
      <c r="A326" s="34"/>
      <c r="B326" s="34"/>
      <c r="I326" s="42"/>
      <c r="J326" s="42"/>
      <c r="R326" s="38"/>
      <c r="S326" s="38"/>
    </row>
    <row r="327" spans="1:19" ht="12.75">
      <c r="A327" s="34"/>
      <c r="B327" s="34"/>
      <c r="I327" s="42"/>
      <c r="J327" s="42"/>
      <c r="R327" s="38"/>
      <c r="S327" s="38"/>
    </row>
    <row r="328" spans="1:19" ht="12.75">
      <c r="A328" s="34"/>
      <c r="B328" s="34"/>
      <c r="I328" s="42"/>
      <c r="J328" s="42"/>
      <c r="R328" s="38"/>
      <c r="S328" s="38"/>
    </row>
    <row r="329" spans="1:19" ht="12.75">
      <c r="A329" s="34"/>
      <c r="B329" s="34"/>
      <c r="I329" s="42"/>
      <c r="J329" s="42"/>
      <c r="R329" s="38"/>
      <c r="S329" s="38"/>
    </row>
    <row r="330" spans="1:19" ht="12.75">
      <c r="A330" s="34"/>
      <c r="B330" s="34"/>
      <c r="I330" s="42"/>
      <c r="J330" s="42"/>
      <c r="R330" s="38"/>
      <c r="S330" s="38"/>
    </row>
    <row r="331" spans="1:19" ht="12.75">
      <c r="A331" s="34"/>
      <c r="B331" s="34"/>
      <c r="I331" s="42"/>
      <c r="J331" s="42"/>
      <c r="R331" s="38"/>
      <c r="S331" s="38"/>
    </row>
    <row r="332" spans="1:19" ht="12.75">
      <c r="A332" s="34"/>
      <c r="B332" s="34"/>
      <c r="I332" s="42"/>
      <c r="J332" s="42"/>
      <c r="R332" s="38"/>
      <c r="S332" s="38"/>
    </row>
    <row r="333" spans="1:19" ht="12.75">
      <c r="A333" s="34"/>
      <c r="B333" s="34"/>
      <c r="I333" s="42"/>
      <c r="J333" s="42"/>
      <c r="R333" s="38"/>
      <c r="S333" s="38"/>
    </row>
    <row r="334" spans="1:19" ht="12.75">
      <c r="A334" s="34"/>
      <c r="B334" s="34"/>
      <c r="I334" s="42"/>
      <c r="J334" s="42"/>
      <c r="R334" s="38"/>
      <c r="S334" s="38"/>
    </row>
    <row r="335" spans="1:19" ht="12.75">
      <c r="A335" s="34"/>
      <c r="B335" s="34"/>
      <c r="I335" s="42"/>
      <c r="J335" s="42"/>
      <c r="R335" s="38"/>
      <c r="S335" s="38"/>
    </row>
    <row r="336" spans="1:19" ht="12.75">
      <c r="A336" s="34"/>
      <c r="B336" s="34"/>
      <c r="I336" s="42"/>
      <c r="J336" s="42"/>
      <c r="R336" s="38"/>
      <c r="S336" s="38"/>
    </row>
    <row r="337" spans="1:19" ht="12.75">
      <c r="A337" s="34"/>
      <c r="B337" s="34"/>
      <c r="I337" s="42"/>
      <c r="J337" s="42"/>
      <c r="R337" s="38"/>
      <c r="S337" s="38"/>
    </row>
    <row r="338" spans="1:19" ht="12.75">
      <c r="A338" s="34"/>
      <c r="B338" s="34"/>
      <c r="I338" s="42"/>
      <c r="J338" s="42"/>
      <c r="R338" s="38"/>
      <c r="S338" s="38"/>
    </row>
    <row r="339" spans="1:19" ht="12.75">
      <c r="A339" s="34"/>
      <c r="B339" s="34"/>
      <c r="I339" s="42"/>
      <c r="J339" s="42"/>
      <c r="R339" s="38"/>
      <c r="S339" s="38"/>
    </row>
    <row r="340" spans="1:19" ht="12.75">
      <c r="A340" s="34"/>
      <c r="B340" s="34"/>
      <c r="I340" s="42"/>
      <c r="J340" s="42"/>
      <c r="R340" s="38"/>
      <c r="S340" s="38"/>
    </row>
    <row r="341" spans="1:19" ht="12.75">
      <c r="A341" s="34"/>
      <c r="B341" s="34"/>
      <c r="I341" s="42"/>
      <c r="J341" s="42"/>
      <c r="R341" s="38"/>
      <c r="S341" s="38"/>
    </row>
    <row r="342" spans="1:19" ht="12.75">
      <c r="A342" s="34"/>
      <c r="B342" s="34"/>
      <c r="I342" s="42"/>
      <c r="J342" s="42"/>
      <c r="R342" s="38"/>
      <c r="S342" s="38"/>
    </row>
    <row r="343" spans="1:19" ht="12.75">
      <c r="A343" s="34"/>
      <c r="B343" s="34"/>
      <c r="I343" s="42"/>
      <c r="J343" s="42"/>
      <c r="R343" s="38"/>
      <c r="S343" s="38"/>
    </row>
    <row r="344" spans="1:19" ht="12.75">
      <c r="A344" s="34"/>
      <c r="B344" s="34"/>
      <c r="I344" s="42"/>
      <c r="J344" s="42"/>
      <c r="R344" s="38"/>
      <c r="S344" s="38"/>
    </row>
    <row r="345" spans="1:19" ht="12.75">
      <c r="A345" s="34"/>
      <c r="B345" s="34"/>
      <c r="I345" s="42"/>
      <c r="J345" s="42"/>
      <c r="R345" s="38"/>
      <c r="S345" s="38"/>
    </row>
    <row r="346" spans="1:19" ht="12.75">
      <c r="A346" s="34"/>
      <c r="B346" s="34"/>
      <c r="I346" s="42"/>
      <c r="J346" s="42"/>
      <c r="R346" s="38"/>
      <c r="S346" s="38"/>
    </row>
    <row r="347" spans="1:19" ht="12.75">
      <c r="A347" s="34"/>
      <c r="B347" s="34"/>
      <c r="I347" s="42"/>
      <c r="J347" s="42"/>
      <c r="R347" s="38"/>
      <c r="S347" s="38"/>
    </row>
    <row r="348" spans="1:19" ht="12.75">
      <c r="A348" s="34"/>
      <c r="B348" s="34"/>
      <c r="I348" s="42"/>
      <c r="J348" s="42"/>
      <c r="R348" s="38"/>
      <c r="S348" s="38"/>
    </row>
    <row r="349" spans="1:19" ht="12.75">
      <c r="A349" s="34"/>
      <c r="B349" s="34"/>
      <c r="I349" s="42"/>
      <c r="J349" s="42"/>
      <c r="R349" s="38"/>
      <c r="S349" s="38"/>
    </row>
    <row r="350" spans="1:19" ht="12.75">
      <c r="A350" s="34"/>
      <c r="B350" s="34"/>
      <c r="I350" s="42"/>
      <c r="J350" s="42"/>
      <c r="R350" s="38"/>
      <c r="S350" s="38"/>
    </row>
    <row r="351" spans="1:19" ht="12.75">
      <c r="A351" s="34"/>
      <c r="B351" s="34"/>
      <c r="I351" s="42"/>
      <c r="J351" s="42"/>
      <c r="R351" s="38"/>
      <c r="S351" s="38"/>
    </row>
    <row r="352" spans="1:19" ht="12.75">
      <c r="A352" s="34"/>
      <c r="B352" s="34"/>
      <c r="I352" s="42"/>
      <c r="J352" s="42"/>
      <c r="R352" s="38"/>
      <c r="S352" s="38"/>
    </row>
    <row r="353" spans="1:19" ht="12.75">
      <c r="A353" s="34"/>
      <c r="B353" s="34"/>
      <c r="I353" s="42"/>
      <c r="J353" s="42"/>
      <c r="R353" s="38"/>
      <c r="S353" s="38"/>
    </row>
    <row r="354" spans="1:19" ht="12.75">
      <c r="A354" s="34"/>
      <c r="B354" s="34"/>
      <c r="I354" s="42"/>
      <c r="J354" s="42"/>
      <c r="R354" s="38"/>
      <c r="S354" s="38"/>
    </row>
    <row r="355" spans="1:19" ht="12.75">
      <c r="A355" s="34"/>
      <c r="B355" s="34"/>
      <c r="I355" s="42"/>
      <c r="J355" s="42"/>
      <c r="R355" s="38"/>
      <c r="S355" s="38"/>
    </row>
    <row r="356" spans="1:19" ht="12.75">
      <c r="A356" s="34"/>
      <c r="B356" s="34"/>
      <c r="I356" s="42"/>
      <c r="J356" s="42"/>
      <c r="R356" s="38"/>
      <c r="S356" s="38"/>
    </row>
    <row r="357" spans="1:19" ht="12.75">
      <c r="A357" s="34"/>
      <c r="B357" s="34"/>
      <c r="I357" s="42"/>
      <c r="J357" s="42"/>
      <c r="R357" s="38"/>
      <c r="S357" s="38"/>
    </row>
    <row r="358" spans="1:19" ht="12.75">
      <c r="A358" s="34"/>
      <c r="B358" s="34"/>
      <c r="I358" s="42"/>
      <c r="J358" s="42"/>
      <c r="R358" s="38"/>
      <c r="S358" s="38"/>
    </row>
    <row r="359" spans="1:19" ht="12.75">
      <c r="A359" s="34"/>
      <c r="B359" s="34"/>
      <c r="I359" s="42"/>
      <c r="J359" s="42"/>
      <c r="R359" s="38"/>
      <c r="S359" s="38"/>
    </row>
    <row r="360" spans="1:19" ht="12.75">
      <c r="A360" s="34"/>
      <c r="B360" s="34"/>
      <c r="I360" s="42"/>
      <c r="J360" s="42"/>
      <c r="R360" s="38"/>
      <c r="S360" s="38"/>
    </row>
    <row r="361" spans="1:19" ht="12.75">
      <c r="A361" s="34"/>
      <c r="B361" s="34"/>
      <c r="I361" s="42"/>
      <c r="J361" s="42"/>
      <c r="R361" s="38"/>
      <c r="S361" s="38"/>
    </row>
    <row r="362" spans="1:19" ht="12.75">
      <c r="A362" s="34"/>
      <c r="B362" s="34"/>
      <c r="I362" s="42"/>
      <c r="J362" s="42"/>
      <c r="R362" s="38"/>
      <c r="S362" s="38"/>
    </row>
    <row r="363" spans="1:19" ht="12.75">
      <c r="A363" s="34"/>
      <c r="B363" s="34"/>
      <c r="I363" s="42"/>
      <c r="J363" s="42"/>
      <c r="R363" s="38"/>
      <c r="S363" s="38"/>
    </row>
    <row r="364" spans="1:19" ht="12.75">
      <c r="A364" s="34"/>
      <c r="B364" s="34"/>
      <c r="I364" s="42"/>
      <c r="J364" s="42"/>
      <c r="R364" s="38"/>
      <c r="S364" s="38"/>
    </row>
    <row r="365" spans="1:19" ht="12.75">
      <c r="A365" s="34"/>
      <c r="B365" s="34"/>
      <c r="I365" s="42"/>
      <c r="J365" s="42"/>
      <c r="R365" s="38"/>
      <c r="S365" s="38"/>
    </row>
    <row r="366" spans="1:19" ht="12.75">
      <c r="A366" s="34"/>
      <c r="B366" s="34"/>
      <c r="I366" s="42"/>
      <c r="J366" s="42"/>
      <c r="R366" s="38"/>
      <c r="S366" s="38"/>
    </row>
    <row r="367" spans="1:19" ht="12.75">
      <c r="A367" s="34"/>
      <c r="B367" s="34"/>
      <c r="I367" s="42"/>
      <c r="J367" s="42"/>
      <c r="R367" s="38"/>
      <c r="S367" s="38"/>
    </row>
    <row r="368" spans="1:19" ht="12.75">
      <c r="A368" s="34"/>
      <c r="B368" s="34"/>
      <c r="I368" s="42"/>
      <c r="J368" s="42"/>
      <c r="R368" s="38"/>
      <c r="S368" s="38"/>
    </row>
    <row r="369" spans="1:19" ht="12.75">
      <c r="A369" s="34"/>
      <c r="B369" s="34"/>
      <c r="I369" s="42"/>
      <c r="J369" s="42"/>
      <c r="R369" s="38"/>
      <c r="S369" s="38"/>
    </row>
    <row r="370" spans="1:19" ht="12.75">
      <c r="A370" s="34"/>
      <c r="B370" s="34"/>
      <c r="I370" s="42"/>
      <c r="J370" s="42"/>
      <c r="R370" s="38"/>
      <c r="S370" s="38"/>
    </row>
    <row r="371" spans="1:19" ht="12.75">
      <c r="A371" s="34"/>
      <c r="B371" s="34"/>
      <c r="I371" s="42"/>
      <c r="J371" s="42"/>
      <c r="R371" s="38"/>
      <c r="S371" s="38"/>
    </row>
    <row r="372" spans="1:19" ht="12.75">
      <c r="A372" s="34"/>
      <c r="B372" s="34"/>
      <c r="I372" s="42"/>
      <c r="J372" s="42"/>
      <c r="R372" s="38"/>
      <c r="S372" s="38"/>
    </row>
    <row r="373" spans="1:19" ht="12.75">
      <c r="A373" s="34"/>
      <c r="B373" s="34"/>
      <c r="I373" s="42"/>
      <c r="J373" s="42"/>
      <c r="R373" s="38"/>
      <c r="S373" s="38"/>
    </row>
    <row r="374" spans="1:19" ht="12.75">
      <c r="A374" s="34"/>
      <c r="B374" s="34"/>
      <c r="I374" s="42"/>
      <c r="J374" s="42"/>
      <c r="R374" s="38"/>
      <c r="S374" s="38"/>
    </row>
    <row r="375" spans="1:19" ht="12.75">
      <c r="A375" s="34"/>
      <c r="B375" s="34"/>
      <c r="I375" s="42"/>
      <c r="J375" s="42"/>
      <c r="R375" s="38"/>
      <c r="S375" s="38"/>
    </row>
    <row r="376" spans="1:19" ht="12.75">
      <c r="A376" s="34"/>
      <c r="B376" s="34"/>
      <c r="I376" s="42"/>
      <c r="J376" s="42"/>
      <c r="R376" s="38"/>
      <c r="S376" s="38"/>
    </row>
    <row r="377" spans="1:19" ht="12.75">
      <c r="A377" s="34"/>
      <c r="B377" s="34"/>
      <c r="I377" s="42"/>
      <c r="J377" s="42"/>
      <c r="R377" s="38"/>
      <c r="S377" s="38"/>
    </row>
    <row r="378" spans="1:19" ht="12.75">
      <c r="A378" s="34"/>
      <c r="B378" s="34"/>
      <c r="I378" s="42"/>
      <c r="J378" s="42"/>
      <c r="R378" s="38"/>
      <c r="S378" s="38"/>
    </row>
    <row r="379" spans="1:19" ht="12.75">
      <c r="A379" s="34"/>
      <c r="B379" s="34"/>
      <c r="I379" s="42"/>
      <c r="J379" s="42"/>
      <c r="R379" s="38"/>
      <c r="S379" s="38"/>
    </row>
    <row r="380" spans="1:19" ht="12.75">
      <c r="A380" s="34"/>
      <c r="B380" s="34"/>
      <c r="I380" s="42"/>
      <c r="J380" s="42"/>
      <c r="R380" s="38"/>
      <c r="S380" s="38"/>
    </row>
    <row r="381" spans="1:19" ht="12.75">
      <c r="A381" s="34"/>
      <c r="B381" s="34"/>
      <c r="I381" s="42"/>
      <c r="J381" s="42"/>
      <c r="R381" s="38"/>
      <c r="S381" s="38"/>
    </row>
    <row r="382" spans="1:19" ht="12.75">
      <c r="A382" s="34"/>
      <c r="B382" s="34"/>
      <c r="I382" s="42"/>
      <c r="J382" s="42"/>
      <c r="R382" s="38"/>
      <c r="S382" s="38"/>
    </row>
    <row r="383" spans="1:19" ht="12.75">
      <c r="A383" s="34"/>
      <c r="B383" s="34"/>
      <c r="I383" s="42"/>
      <c r="J383" s="42"/>
      <c r="R383" s="38"/>
      <c r="S383" s="38"/>
    </row>
    <row r="384" spans="1:19" ht="12.75">
      <c r="A384" s="34"/>
      <c r="B384" s="34"/>
      <c r="I384" s="42"/>
      <c r="J384" s="42"/>
      <c r="R384" s="38"/>
      <c r="S384" s="38"/>
    </row>
    <row r="385" spans="1:19" ht="12.75">
      <c r="A385" s="34"/>
      <c r="B385" s="34"/>
      <c r="I385" s="42"/>
      <c r="J385" s="42"/>
      <c r="R385" s="38"/>
      <c r="S385" s="38"/>
    </row>
    <row r="386" spans="1:19" ht="12.75">
      <c r="A386" s="34"/>
      <c r="B386" s="34"/>
      <c r="I386" s="42"/>
      <c r="J386" s="42"/>
      <c r="R386" s="38"/>
      <c r="S386" s="38"/>
    </row>
    <row r="387" spans="1:19" ht="12.75">
      <c r="A387" s="34"/>
      <c r="B387" s="34"/>
      <c r="I387" s="42"/>
      <c r="J387" s="42"/>
      <c r="R387" s="38"/>
      <c r="S387" s="38"/>
    </row>
    <row r="388" spans="1:19" ht="12.75">
      <c r="A388" s="34"/>
      <c r="B388" s="34"/>
      <c r="I388" s="42"/>
      <c r="J388" s="42"/>
      <c r="R388" s="38"/>
      <c r="S388" s="38"/>
    </row>
    <row r="389" spans="1:19" ht="12.75">
      <c r="A389" s="34"/>
      <c r="B389" s="34"/>
      <c r="I389" s="42"/>
      <c r="J389" s="42"/>
      <c r="R389" s="38"/>
      <c r="S389" s="38"/>
    </row>
    <row r="390" spans="1:19" ht="12.75">
      <c r="A390" s="34"/>
      <c r="B390" s="34"/>
      <c r="I390" s="42"/>
      <c r="J390" s="42"/>
      <c r="R390" s="38"/>
      <c r="S390" s="38"/>
    </row>
    <row r="391" spans="1:19" ht="12.75">
      <c r="A391" s="34"/>
      <c r="B391" s="34"/>
      <c r="I391" s="42"/>
      <c r="J391" s="42"/>
      <c r="R391" s="38"/>
      <c r="S391" s="38"/>
    </row>
    <row r="392" spans="1:19" ht="12.75">
      <c r="A392" s="34"/>
      <c r="B392" s="34"/>
      <c r="I392" s="42"/>
      <c r="J392" s="42"/>
      <c r="R392" s="38"/>
      <c r="S392" s="38"/>
    </row>
    <row r="393" spans="1:19" ht="12.75">
      <c r="A393" s="34"/>
      <c r="B393" s="34"/>
      <c r="I393" s="42"/>
      <c r="J393" s="42"/>
      <c r="R393" s="38"/>
      <c r="S393" s="38"/>
    </row>
    <row r="394" spans="1:19" ht="12.75">
      <c r="A394" s="34"/>
      <c r="B394" s="34"/>
      <c r="I394" s="42"/>
      <c r="J394" s="42"/>
      <c r="R394" s="38"/>
      <c r="S394" s="38"/>
    </row>
    <row r="395" spans="1:19" ht="12.75">
      <c r="A395" s="34"/>
      <c r="B395" s="34"/>
      <c r="I395" s="42"/>
      <c r="J395" s="42"/>
      <c r="R395" s="38"/>
      <c r="S395" s="38"/>
    </row>
    <row r="396" spans="1:19" ht="12.75">
      <c r="A396" s="34"/>
      <c r="B396" s="34"/>
      <c r="I396" s="42"/>
      <c r="J396" s="42"/>
      <c r="R396" s="38"/>
      <c r="S396" s="38"/>
    </row>
    <row r="397" spans="1:19" ht="12.75">
      <c r="A397" s="34"/>
      <c r="B397" s="34"/>
      <c r="I397" s="42"/>
      <c r="J397" s="42"/>
      <c r="R397" s="38"/>
      <c r="S397" s="38"/>
    </row>
    <row r="398" spans="1:19" ht="12.75">
      <c r="A398" s="34"/>
      <c r="B398" s="34"/>
      <c r="I398" s="42"/>
      <c r="J398" s="42"/>
      <c r="R398" s="38"/>
      <c r="S398" s="38"/>
    </row>
    <row r="399" spans="1:19" ht="12.75">
      <c r="A399" s="34"/>
      <c r="B399" s="34"/>
      <c r="I399" s="42"/>
      <c r="J399" s="42"/>
      <c r="R399" s="38"/>
      <c r="S399" s="38"/>
    </row>
    <row r="400" spans="1:19" ht="12.75">
      <c r="A400" s="34"/>
      <c r="B400" s="34"/>
      <c r="I400" s="42"/>
      <c r="J400" s="42"/>
      <c r="R400" s="38"/>
      <c r="S400" s="38"/>
    </row>
    <row r="401" spans="1:19" ht="12.75">
      <c r="A401" s="34"/>
      <c r="B401" s="34"/>
      <c r="I401" s="42"/>
      <c r="J401" s="42"/>
      <c r="R401" s="38"/>
      <c r="S401" s="38"/>
    </row>
    <row r="402" spans="1:19" ht="12.75">
      <c r="A402" s="34"/>
      <c r="B402" s="34"/>
      <c r="I402" s="42"/>
      <c r="J402" s="42"/>
      <c r="R402" s="38"/>
      <c r="S402" s="38"/>
    </row>
    <row r="403" spans="1:19" ht="12.75">
      <c r="A403" s="34"/>
      <c r="B403" s="34"/>
      <c r="I403" s="42"/>
      <c r="J403" s="42"/>
      <c r="R403" s="38"/>
      <c r="S403" s="38"/>
    </row>
    <row r="404" spans="1:19" ht="12.75">
      <c r="A404" s="34"/>
      <c r="B404" s="34"/>
      <c r="I404" s="42"/>
      <c r="J404" s="42"/>
      <c r="R404" s="38"/>
      <c r="S404" s="38"/>
    </row>
    <row r="405" spans="1:19" ht="12.75">
      <c r="A405" s="34"/>
      <c r="B405" s="34"/>
      <c r="I405" s="42"/>
      <c r="J405" s="42"/>
      <c r="R405" s="38"/>
      <c r="S405" s="38"/>
    </row>
    <row r="406" spans="1:19" ht="12.75">
      <c r="A406" s="34"/>
      <c r="B406" s="34"/>
      <c r="I406" s="42"/>
      <c r="J406" s="42"/>
      <c r="R406" s="38"/>
      <c r="S406" s="38"/>
    </row>
    <row r="407" spans="1:19" ht="12.75">
      <c r="A407" s="34"/>
      <c r="B407" s="34"/>
      <c r="I407" s="42"/>
      <c r="J407" s="42"/>
      <c r="R407" s="38"/>
      <c r="S407" s="38"/>
    </row>
    <row r="408" spans="1:19" ht="12.75">
      <c r="A408" s="34"/>
      <c r="B408" s="34"/>
      <c r="I408" s="42"/>
      <c r="J408" s="42"/>
      <c r="R408" s="38"/>
      <c r="S408" s="38"/>
    </row>
    <row r="409" spans="1:19" ht="12.75">
      <c r="A409" s="34"/>
      <c r="B409" s="34"/>
      <c r="I409" s="42"/>
      <c r="J409" s="42"/>
      <c r="R409" s="38"/>
      <c r="S409" s="38"/>
    </row>
    <row r="410" spans="1:19" ht="12.75">
      <c r="A410" s="34"/>
      <c r="B410" s="34"/>
      <c r="I410" s="42"/>
      <c r="J410" s="42"/>
      <c r="R410" s="38"/>
      <c r="S410" s="38"/>
    </row>
    <row r="411" spans="1:19" ht="12.75">
      <c r="A411" s="34"/>
      <c r="B411" s="34"/>
      <c r="I411" s="42"/>
      <c r="J411" s="42"/>
      <c r="R411" s="38"/>
      <c r="S411" s="38"/>
    </row>
    <row r="412" spans="1:19" ht="12.75">
      <c r="A412" s="34"/>
      <c r="B412" s="34"/>
      <c r="I412" s="42"/>
      <c r="J412" s="42"/>
      <c r="R412" s="38"/>
      <c r="S412" s="38"/>
    </row>
    <row r="413" spans="1:19" ht="12.75">
      <c r="A413" s="34"/>
      <c r="B413" s="34"/>
      <c r="I413" s="42"/>
      <c r="J413" s="42"/>
      <c r="R413" s="38"/>
      <c r="S413" s="38"/>
    </row>
    <row r="414" spans="1:19" ht="12.75">
      <c r="A414" s="34"/>
      <c r="B414" s="34"/>
      <c r="I414" s="42"/>
      <c r="J414" s="42"/>
      <c r="R414" s="38"/>
      <c r="S414" s="38"/>
    </row>
    <row r="415" spans="1:19" ht="12.75">
      <c r="A415" s="34"/>
      <c r="B415" s="34"/>
      <c r="I415" s="42"/>
      <c r="J415" s="42"/>
      <c r="R415" s="38"/>
      <c r="S415" s="38"/>
    </row>
    <row r="416" spans="1:19" ht="12.75">
      <c r="A416" s="34"/>
      <c r="B416" s="34"/>
      <c r="I416" s="42"/>
      <c r="J416" s="42"/>
      <c r="R416" s="38"/>
      <c r="S416" s="38"/>
    </row>
    <row r="417" spans="1:19" ht="12.75">
      <c r="A417" s="34"/>
      <c r="B417" s="34"/>
      <c r="I417" s="42"/>
      <c r="J417" s="42"/>
      <c r="R417" s="38"/>
      <c r="S417" s="38"/>
    </row>
    <row r="418" spans="1:19" ht="12.75">
      <c r="A418" s="34"/>
      <c r="B418" s="34"/>
      <c r="I418" s="42"/>
      <c r="J418" s="42"/>
      <c r="R418" s="38"/>
      <c r="S418" s="38"/>
    </row>
    <row r="419" spans="1:19" ht="12.75">
      <c r="A419" s="34"/>
      <c r="B419" s="34"/>
      <c r="I419" s="42"/>
      <c r="J419" s="42"/>
      <c r="R419" s="38"/>
      <c r="S419" s="38"/>
    </row>
    <row r="420" spans="1:19" ht="12.75">
      <c r="A420" s="34"/>
      <c r="B420" s="34"/>
      <c r="I420" s="42"/>
      <c r="J420" s="42"/>
      <c r="R420" s="38"/>
      <c r="S420" s="38"/>
    </row>
    <row r="421" spans="1:19" ht="12.75">
      <c r="A421" s="34"/>
      <c r="B421" s="34"/>
      <c r="I421" s="42"/>
      <c r="J421" s="42"/>
      <c r="R421" s="38"/>
      <c r="S421" s="38"/>
    </row>
    <row r="422" spans="1:19" ht="12.75">
      <c r="A422" s="34"/>
      <c r="B422" s="34"/>
      <c r="I422" s="42"/>
      <c r="J422" s="42"/>
      <c r="R422" s="38"/>
      <c r="S422" s="38"/>
    </row>
    <row r="423" spans="1:19" ht="12.75">
      <c r="A423" s="34"/>
      <c r="B423" s="34"/>
      <c r="I423" s="42"/>
      <c r="J423" s="42"/>
      <c r="R423" s="38"/>
      <c r="S423" s="38"/>
    </row>
    <row r="424" spans="1:19" ht="12.75">
      <c r="A424" s="34"/>
      <c r="B424" s="34"/>
      <c r="I424" s="42"/>
      <c r="J424" s="42"/>
      <c r="R424" s="38"/>
      <c r="S424" s="38"/>
    </row>
    <row r="425" spans="1:19" ht="12.75">
      <c r="A425" s="34"/>
      <c r="B425" s="34"/>
      <c r="I425" s="42"/>
      <c r="J425" s="42"/>
      <c r="R425" s="38"/>
      <c r="S425" s="38"/>
    </row>
    <row r="426" spans="1:19" ht="12.75">
      <c r="A426" s="34"/>
      <c r="B426" s="34"/>
      <c r="I426" s="42"/>
      <c r="J426" s="42"/>
      <c r="R426" s="38"/>
      <c r="S426" s="38"/>
    </row>
    <row r="427" spans="1:19" ht="12.75">
      <c r="A427" s="34"/>
      <c r="B427" s="34"/>
      <c r="I427" s="42"/>
      <c r="J427" s="42"/>
      <c r="R427" s="38"/>
      <c r="S427" s="38"/>
    </row>
    <row r="428" spans="1:19" ht="12.75">
      <c r="A428" s="34"/>
      <c r="B428" s="34"/>
      <c r="I428" s="42"/>
      <c r="J428" s="42"/>
      <c r="R428" s="38"/>
      <c r="S428" s="38"/>
    </row>
    <row r="429" spans="1:19" ht="12.75">
      <c r="A429" s="34"/>
      <c r="B429" s="34"/>
      <c r="I429" s="42"/>
      <c r="J429" s="42"/>
      <c r="R429" s="38"/>
      <c r="S429" s="38"/>
    </row>
    <row r="430" spans="1:19" ht="12.75">
      <c r="A430" s="34"/>
      <c r="B430" s="34"/>
      <c r="I430" s="42"/>
      <c r="J430" s="42"/>
      <c r="R430" s="38"/>
      <c r="S430" s="38"/>
    </row>
    <row r="431" spans="1:19" ht="12.75">
      <c r="A431" s="34"/>
      <c r="B431" s="34"/>
      <c r="I431" s="42"/>
      <c r="J431" s="42"/>
      <c r="R431" s="38"/>
      <c r="S431" s="38"/>
    </row>
    <row r="432" spans="1:19" ht="12.75">
      <c r="A432" s="34"/>
      <c r="B432" s="34"/>
      <c r="I432" s="42"/>
      <c r="J432" s="42"/>
      <c r="R432" s="38"/>
      <c r="S432" s="38"/>
    </row>
    <row r="433" spans="1:19" ht="12.75">
      <c r="A433" s="34"/>
      <c r="B433" s="34"/>
      <c r="I433" s="42"/>
      <c r="J433" s="42"/>
      <c r="R433" s="38"/>
      <c r="S433" s="38"/>
    </row>
    <row r="434" spans="1:19" ht="12.75">
      <c r="A434" s="34"/>
      <c r="B434" s="34"/>
      <c r="I434" s="42"/>
      <c r="J434" s="42"/>
      <c r="R434" s="38"/>
      <c r="S434" s="38"/>
    </row>
    <row r="435" spans="1:19" ht="12.75">
      <c r="A435" s="34"/>
      <c r="B435" s="34"/>
      <c r="I435" s="42"/>
      <c r="J435" s="42"/>
      <c r="R435" s="38"/>
      <c r="S435" s="38"/>
    </row>
    <row r="436" spans="1:19" ht="12.75">
      <c r="A436" s="34"/>
      <c r="B436" s="34"/>
      <c r="I436" s="42"/>
      <c r="J436" s="42"/>
      <c r="R436" s="38"/>
      <c r="S436" s="38"/>
    </row>
    <row r="437" spans="1:19" ht="12.75">
      <c r="A437" s="34"/>
      <c r="B437" s="34"/>
      <c r="I437" s="42"/>
      <c r="J437" s="42"/>
      <c r="R437" s="38"/>
      <c r="S437" s="38"/>
    </row>
    <row r="438" spans="1:19" ht="12.75">
      <c r="A438" s="34"/>
      <c r="B438" s="34"/>
      <c r="I438" s="42"/>
      <c r="J438" s="42"/>
      <c r="R438" s="38"/>
      <c r="S438" s="38"/>
    </row>
    <row r="439" spans="1:19" ht="12.75">
      <c r="A439" s="34"/>
      <c r="B439" s="34"/>
      <c r="I439" s="42"/>
      <c r="J439" s="42"/>
      <c r="R439" s="38"/>
      <c r="S439" s="38"/>
    </row>
    <row r="440" spans="1:19" ht="12.75">
      <c r="A440" s="34"/>
      <c r="B440" s="34"/>
      <c r="I440" s="42"/>
      <c r="J440" s="42"/>
      <c r="R440" s="38"/>
      <c r="S440" s="38"/>
    </row>
    <row r="441" spans="1:19" ht="12.75">
      <c r="A441" s="34"/>
      <c r="B441" s="34"/>
      <c r="I441" s="42"/>
      <c r="J441" s="42"/>
      <c r="R441" s="38"/>
      <c r="S441" s="38"/>
    </row>
    <row r="442" spans="1:19" ht="12.75">
      <c r="A442" s="34"/>
      <c r="B442" s="34"/>
      <c r="I442" s="42"/>
      <c r="J442" s="42"/>
      <c r="R442" s="38"/>
      <c r="S442" s="38"/>
    </row>
    <row r="443" spans="1:19" ht="12.75">
      <c r="A443" s="34"/>
      <c r="B443" s="34"/>
      <c r="I443" s="42"/>
      <c r="J443" s="42"/>
      <c r="R443" s="38"/>
      <c r="S443" s="38"/>
    </row>
    <row r="444" spans="1:19" ht="12.75">
      <c r="A444" s="34"/>
      <c r="B444" s="34"/>
      <c r="I444" s="42"/>
      <c r="J444" s="42"/>
      <c r="R444" s="38"/>
      <c r="S444" s="38"/>
    </row>
    <row r="445" spans="1:19" ht="12.75">
      <c r="A445" s="34"/>
      <c r="B445" s="34"/>
      <c r="I445" s="42"/>
      <c r="J445" s="42"/>
      <c r="R445" s="38"/>
      <c r="S445" s="38"/>
    </row>
    <row r="446" spans="1:19" ht="12.75">
      <c r="A446" s="34"/>
      <c r="B446" s="34"/>
      <c r="I446" s="42"/>
      <c r="J446" s="42"/>
      <c r="R446" s="38"/>
      <c r="S446" s="38"/>
    </row>
    <row r="447" spans="1:19" ht="12.75">
      <c r="A447" s="34"/>
      <c r="B447" s="34"/>
      <c r="I447" s="42"/>
      <c r="J447" s="42"/>
      <c r="R447" s="38"/>
      <c r="S447" s="38"/>
    </row>
    <row r="448" spans="1:19" ht="12.75">
      <c r="A448" s="34"/>
      <c r="B448" s="34"/>
      <c r="I448" s="42"/>
      <c r="J448" s="42"/>
      <c r="R448" s="38"/>
      <c r="S448" s="38"/>
    </row>
    <row r="449" spans="1:19" ht="12.75">
      <c r="A449" s="34"/>
      <c r="B449" s="34"/>
      <c r="I449" s="42"/>
      <c r="J449" s="42"/>
      <c r="R449" s="38"/>
      <c r="S449" s="38"/>
    </row>
    <row r="450" spans="1:19" ht="12.75">
      <c r="A450" s="34"/>
      <c r="B450" s="34"/>
      <c r="I450" s="42"/>
      <c r="J450" s="42"/>
      <c r="R450" s="38"/>
      <c r="S450" s="38"/>
    </row>
    <row r="451" spans="1:19" ht="12.75">
      <c r="A451" s="34"/>
      <c r="B451" s="34"/>
      <c r="I451" s="42"/>
      <c r="J451" s="42"/>
      <c r="R451" s="38"/>
      <c r="S451" s="38"/>
    </row>
    <row r="452" spans="1:19" ht="12.75">
      <c r="A452" s="34"/>
      <c r="B452" s="34"/>
      <c r="I452" s="42"/>
      <c r="J452" s="42"/>
      <c r="R452" s="38"/>
      <c r="S452" s="38"/>
    </row>
    <row r="453" spans="1:19" ht="12.75">
      <c r="A453" s="34"/>
      <c r="B453" s="34"/>
      <c r="I453" s="42"/>
      <c r="J453" s="42"/>
      <c r="R453" s="38"/>
      <c r="S453" s="38"/>
    </row>
    <row r="454" spans="1:19" ht="12.75">
      <c r="A454" s="34"/>
      <c r="B454" s="34"/>
      <c r="I454" s="42"/>
      <c r="J454" s="42"/>
      <c r="R454" s="38"/>
      <c r="S454" s="38"/>
    </row>
    <row r="455" spans="1:19" ht="12.75">
      <c r="A455" s="34"/>
      <c r="B455" s="34"/>
      <c r="I455" s="42"/>
      <c r="J455" s="42"/>
      <c r="R455" s="38"/>
      <c r="S455" s="38"/>
    </row>
    <row r="456" spans="1:19" ht="12.75">
      <c r="A456" s="34"/>
      <c r="B456" s="34"/>
      <c r="I456" s="42"/>
      <c r="J456" s="42"/>
      <c r="R456" s="38"/>
      <c r="S456" s="38"/>
    </row>
    <row r="457" spans="1:19" ht="12.75">
      <c r="A457" s="34"/>
      <c r="B457" s="34"/>
      <c r="I457" s="42"/>
      <c r="J457" s="42"/>
      <c r="R457" s="38"/>
      <c r="S457" s="38"/>
    </row>
    <row r="458" spans="1:19" ht="12.75">
      <c r="A458" s="34"/>
      <c r="B458" s="34"/>
      <c r="I458" s="42"/>
      <c r="J458" s="42"/>
      <c r="R458" s="38"/>
      <c r="S458" s="38"/>
    </row>
    <row r="459" spans="1:19" ht="12.75">
      <c r="A459" s="34"/>
      <c r="B459" s="34"/>
      <c r="I459" s="42"/>
      <c r="J459" s="42"/>
      <c r="R459" s="38"/>
      <c r="S459" s="38"/>
    </row>
    <row r="460" spans="1:19" ht="12.75">
      <c r="A460" s="34"/>
      <c r="B460" s="34"/>
      <c r="I460" s="42"/>
      <c r="J460" s="42"/>
      <c r="R460" s="38"/>
      <c r="S460" s="38"/>
    </row>
    <row r="461" spans="1:19" ht="12.75">
      <c r="A461" s="34"/>
      <c r="B461" s="34"/>
      <c r="I461" s="42"/>
      <c r="J461" s="42"/>
      <c r="R461" s="38"/>
      <c r="S461" s="38"/>
    </row>
    <row r="462" spans="1:19" ht="12.75">
      <c r="A462" s="34"/>
      <c r="B462" s="34"/>
      <c r="I462" s="42"/>
      <c r="J462" s="42"/>
      <c r="R462" s="38"/>
      <c r="S462" s="38"/>
    </row>
    <row r="463" spans="1:19" ht="12.75">
      <c r="A463" s="34"/>
      <c r="B463" s="34"/>
      <c r="I463" s="42"/>
      <c r="J463" s="42"/>
      <c r="R463" s="38"/>
      <c r="S463" s="38"/>
    </row>
    <row r="464" spans="1:19" ht="12.75">
      <c r="A464" s="34"/>
      <c r="B464" s="34"/>
      <c r="I464" s="42"/>
      <c r="J464" s="42"/>
      <c r="R464" s="38"/>
      <c r="S464" s="38"/>
    </row>
    <row r="465" spans="1:19" ht="12.75">
      <c r="A465" s="34"/>
      <c r="B465" s="34"/>
      <c r="I465" s="42"/>
      <c r="J465" s="42"/>
      <c r="R465" s="38"/>
      <c r="S465" s="38"/>
    </row>
    <row r="466" spans="1:19" ht="12.75">
      <c r="A466" s="34"/>
      <c r="B466" s="34"/>
      <c r="I466" s="42"/>
      <c r="J466" s="42"/>
      <c r="R466" s="38"/>
      <c r="S466" s="38"/>
    </row>
    <row r="467" spans="1:19" ht="12.75">
      <c r="A467" s="34"/>
      <c r="B467" s="34"/>
      <c r="I467" s="42"/>
      <c r="J467" s="42"/>
      <c r="R467" s="38"/>
      <c r="S467" s="38"/>
    </row>
    <row r="468" spans="1:19" ht="12.75">
      <c r="A468" s="34"/>
      <c r="B468" s="34"/>
      <c r="I468" s="42"/>
      <c r="J468" s="42"/>
      <c r="R468" s="38"/>
      <c r="S468" s="38"/>
    </row>
    <row r="469" spans="1:19" ht="12.75">
      <c r="A469" s="34"/>
      <c r="B469" s="34"/>
      <c r="I469" s="42"/>
      <c r="J469" s="42"/>
      <c r="R469" s="38"/>
      <c r="S469" s="38"/>
    </row>
    <row r="470" spans="1:19" ht="12.75">
      <c r="A470" s="34"/>
      <c r="B470" s="34"/>
      <c r="I470" s="42"/>
      <c r="J470" s="42"/>
      <c r="R470" s="38"/>
      <c r="S470" s="38"/>
    </row>
    <row r="471" spans="1:19" ht="12.75">
      <c r="A471" s="34"/>
      <c r="B471" s="34"/>
      <c r="I471" s="42"/>
      <c r="J471" s="42"/>
      <c r="R471" s="38"/>
      <c r="S471" s="38"/>
    </row>
    <row r="472" spans="1:19" ht="12.75">
      <c r="A472" s="34"/>
      <c r="B472" s="34"/>
      <c r="I472" s="42"/>
      <c r="J472" s="42"/>
      <c r="R472" s="38"/>
      <c r="S472" s="38"/>
    </row>
    <row r="473" spans="1:19" ht="12.75">
      <c r="A473" s="34"/>
      <c r="B473" s="34"/>
      <c r="I473" s="42"/>
      <c r="J473" s="42"/>
      <c r="R473" s="38"/>
      <c r="S473" s="38"/>
    </row>
    <row r="474" spans="1:19" ht="12.75">
      <c r="A474" s="34"/>
      <c r="B474" s="34"/>
      <c r="I474" s="42"/>
      <c r="J474" s="42"/>
      <c r="R474" s="38"/>
      <c r="S474" s="38"/>
    </row>
    <row r="475" spans="1:19" ht="12.75">
      <c r="A475" s="34"/>
      <c r="B475" s="34"/>
      <c r="I475" s="42"/>
      <c r="J475" s="42"/>
      <c r="R475" s="38"/>
      <c r="S475" s="38"/>
    </row>
    <row r="476" spans="1:19" ht="12.75">
      <c r="A476" s="34"/>
      <c r="B476" s="34"/>
      <c r="I476" s="42"/>
      <c r="J476" s="42"/>
      <c r="R476" s="38"/>
      <c r="S476" s="38"/>
    </row>
    <row r="477" spans="1:19" ht="12.75">
      <c r="A477" s="34"/>
      <c r="B477" s="34"/>
      <c r="I477" s="42"/>
      <c r="J477" s="42"/>
      <c r="R477" s="38"/>
      <c r="S477" s="38"/>
    </row>
    <row r="478" spans="1:19" ht="12.75">
      <c r="A478" s="34"/>
      <c r="B478" s="34"/>
      <c r="I478" s="42"/>
      <c r="J478" s="42"/>
      <c r="R478" s="38"/>
      <c r="S478" s="38"/>
    </row>
    <row r="479" spans="1:19" ht="12.75">
      <c r="A479" s="34"/>
      <c r="B479" s="34"/>
      <c r="I479" s="42"/>
      <c r="J479" s="42"/>
      <c r="R479" s="38"/>
      <c r="S479" s="38"/>
    </row>
    <row r="480" spans="1:19" ht="12.75">
      <c r="A480" s="34"/>
      <c r="B480" s="34"/>
      <c r="I480" s="42"/>
      <c r="J480" s="42"/>
      <c r="R480" s="38"/>
      <c r="S480" s="38"/>
    </row>
    <row r="481" spans="1:19" ht="12.75">
      <c r="A481" s="34"/>
      <c r="B481" s="34"/>
      <c r="I481" s="42"/>
      <c r="J481" s="42"/>
      <c r="R481" s="38"/>
      <c r="S481" s="38"/>
    </row>
    <row r="482" spans="1:19" ht="12.75">
      <c r="A482" s="34"/>
      <c r="B482" s="34"/>
      <c r="I482" s="42"/>
      <c r="J482" s="42"/>
      <c r="R482" s="38"/>
      <c r="S482" s="38"/>
    </row>
    <row r="483" spans="1:19" ht="12.75">
      <c r="A483" s="34"/>
      <c r="B483" s="34"/>
      <c r="I483" s="42"/>
      <c r="J483" s="42"/>
      <c r="R483" s="38"/>
      <c r="S483" s="38"/>
    </row>
    <row r="484" spans="1:19" ht="12.75">
      <c r="A484" s="34"/>
      <c r="B484" s="34"/>
      <c r="I484" s="42"/>
      <c r="J484" s="42"/>
      <c r="R484" s="38"/>
      <c r="S484" s="38"/>
    </row>
    <row r="485" spans="1:19" ht="12.75">
      <c r="A485" s="34"/>
      <c r="B485" s="34"/>
      <c r="I485" s="42"/>
      <c r="J485" s="42"/>
      <c r="R485" s="38"/>
      <c r="S485" s="38"/>
    </row>
    <row r="486" spans="1:19" ht="12.75">
      <c r="A486" s="34"/>
      <c r="B486" s="34"/>
      <c r="I486" s="42"/>
      <c r="J486" s="42"/>
      <c r="R486" s="38"/>
      <c r="S486" s="38"/>
    </row>
    <row r="487" spans="1:19" ht="12.75">
      <c r="A487" s="34"/>
      <c r="B487" s="34"/>
      <c r="I487" s="42"/>
      <c r="J487" s="42"/>
      <c r="R487" s="38"/>
      <c r="S487" s="38"/>
    </row>
    <row r="488" spans="1:19" ht="12.75">
      <c r="A488" s="34"/>
      <c r="B488" s="34"/>
      <c r="I488" s="42"/>
      <c r="J488" s="42"/>
      <c r="R488" s="38"/>
      <c r="S488" s="38"/>
    </row>
    <row r="489" spans="1:19" ht="12.75">
      <c r="A489" s="34"/>
      <c r="B489" s="34"/>
      <c r="I489" s="42"/>
      <c r="J489" s="42"/>
      <c r="R489" s="38"/>
      <c r="S489" s="38"/>
    </row>
    <row r="490" spans="1:19" ht="12.75">
      <c r="A490" s="34"/>
      <c r="B490" s="34"/>
      <c r="I490" s="42"/>
      <c r="J490" s="42"/>
      <c r="R490" s="38"/>
      <c r="S490" s="38"/>
    </row>
    <row r="491" spans="1:19" ht="12.75">
      <c r="A491" s="34"/>
      <c r="B491" s="34"/>
      <c r="I491" s="42"/>
      <c r="J491" s="42"/>
      <c r="R491" s="38"/>
      <c r="S491" s="38"/>
    </row>
    <row r="492" spans="1:19" ht="12.75">
      <c r="A492" s="34"/>
      <c r="B492" s="34"/>
      <c r="I492" s="42"/>
      <c r="J492" s="42"/>
      <c r="R492" s="38"/>
      <c r="S492" s="38"/>
    </row>
    <row r="493" spans="1:19" ht="12.75">
      <c r="A493" s="34"/>
      <c r="B493" s="34"/>
      <c r="I493" s="42"/>
      <c r="J493" s="42"/>
      <c r="R493" s="38"/>
      <c r="S493" s="38"/>
    </row>
    <row r="494" spans="1:19" ht="12.75">
      <c r="A494" s="34"/>
      <c r="B494" s="34"/>
      <c r="I494" s="42"/>
      <c r="J494" s="42"/>
      <c r="R494" s="38"/>
      <c r="S494" s="38"/>
    </row>
    <row r="495" spans="1:19" ht="12.75">
      <c r="A495" s="34"/>
      <c r="B495" s="34"/>
      <c r="I495" s="42"/>
      <c r="J495" s="42"/>
      <c r="R495" s="38"/>
      <c r="S495" s="38"/>
    </row>
    <row r="496" spans="1:19" ht="12.75">
      <c r="A496" s="34"/>
      <c r="B496" s="34"/>
      <c r="I496" s="42"/>
      <c r="J496" s="42"/>
      <c r="R496" s="38"/>
      <c r="S496" s="38"/>
    </row>
    <row r="497" spans="1:19" ht="12.75">
      <c r="A497" s="34"/>
      <c r="B497" s="34"/>
      <c r="I497" s="42"/>
      <c r="J497" s="42"/>
      <c r="R497" s="38"/>
      <c r="S497" s="38"/>
    </row>
    <row r="498" spans="1:19" ht="12.75">
      <c r="A498" s="34"/>
      <c r="B498" s="34"/>
      <c r="I498" s="42"/>
      <c r="J498" s="42"/>
      <c r="R498" s="38"/>
      <c r="S498" s="38"/>
    </row>
    <row r="499" spans="1:19" ht="12.75">
      <c r="A499" s="34"/>
      <c r="B499" s="34"/>
      <c r="I499" s="42"/>
      <c r="J499" s="42"/>
      <c r="R499" s="38"/>
      <c r="S499" s="38"/>
    </row>
    <row r="500" spans="1:19" ht="12.75">
      <c r="A500" s="34"/>
      <c r="B500" s="34"/>
      <c r="I500" s="42"/>
      <c r="J500" s="42"/>
      <c r="R500" s="38"/>
      <c r="S500" s="38"/>
    </row>
    <row r="501" spans="1:19" ht="12.75">
      <c r="A501" s="34"/>
      <c r="B501" s="34"/>
      <c r="I501" s="42"/>
      <c r="J501" s="42"/>
      <c r="R501" s="38"/>
      <c r="S501" s="38"/>
    </row>
    <row r="502" spans="1:19" ht="12.75">
      <c r="A502" s="34"/>
      <c r="B502" s="34"/>
      <c r="I502" s="42"/>
      <c r="J502" s="42"/>
      <c r="R502" s="38"/>
      <c r="S502" s="38"/>
    </row>
    <row r="503" spans="1:19" ht="12.75">
      <c r="A503" s="34"/>
      <c r="B503" s="34"/>
      <c r="I503" s="42"/>
      <c r="J503" s="42"/>
      <c r="R503" s="38"/>
      <c r="S503" s="38"/>
    </row>
    <row r="504" spans="1:19" ht="12.75">
      <c r="A504" s="34"/>
      <c r="B504" s="34"/>
      <c r="I504" s="42"/>
      <c r="J504" s="42"/>
      <c r="R504" s="38"/>
      <c r="S504" s="38"/>
    </row>
    <row r="505" spans="1:19" ht="12.75">
      <c r="A505" s="34"/>
      <c r="B505" s="34"/>
      <c r="I505" s="42"/>
      <c r="J505" s="42"/>
      <c r="R505" s="38"/>
      <c r="S505" s="38"/>
    </row>
    <row r="506" spans="1:19" ht="12.75">
      <c r="A506" s="34"/>
      <c r="B506" s="34"/>
      <c r="I506" s="42"/>
      <c r="J506" s="42"/>
      <c r="R506" s="38"/>
      <c r="S506" s="38"/>
    </row>
    <row r="507" spans="1:19" ht="12.75">
      <c r="A507" s="34"/>
      <c r="B507" s="34"/>
      <c r="I507" s="42"/>
      <c r="J507" s="42"/>
      <c r="R507" s="38"/>
      <c r="S507" s="38"/>
    </row>
    <row r="508" spans="1:19" ht="12.75">
      <c r="A508" s="34"/>
      <c r="B508" s="34"/>
      <c r="I508" s="42"/>
      <c r="J508" s="42"/>
      <c r="R508" s="38"/>
      <c r="S508" s="38"/>
    </row>
    <row r="509" spans="1:19" ht="12.75">
      <c r="A509" s="34"/>
      <c r="B509" s="34"/>
      <c r="I509" s="42"/>
      <c r="J509" s="42"/>
      <c r="R509" s="38"/>
      <c r="S509" s="38"/>
    </row>
    <row r="510" spans="1:19" ht="12.75">
      <c r="A510" s="34"/>
      <c r="B510" s="34"/>
      <c r="I510" s="42"/>
      <c r="J510" s="42"/>
      <c r="R510" s="38"/>
      <c r="S510" s="38"/>
    </row>
    <row r="511" spans="1:19" ht="12.75">
      <c r="A511" s="34"/>
      <c r="B511" s="34"/>
      <c r="I511" s="42"/>
      <c r="J511" s="42"/>
      <c r="R511" s="38"/>
      <c r="S511" s="38"/>
    </row>
    <row r="512" spans="1:19" ht="12.75">
      <c r="A512" s="34"/>
      <c r="B512" s="34"/>
      <c r="I512" s="42"/>
      <c r="J512" s="42"/>
      <c r="R512" s="38"/>
      <c r="S512" s="38"/>
    </row>
    <row r="513" spans="1:19" ht="12.75">
      <c r="A513" s="34"/>
      <c r="B513" s="34"/>
      <c r="I513" s="42"/>
      <c r="J513" s="42"/>
      <c r="R513" s="38"/>
      <c r="S513" s="38"/>
    </row>
    <row r="514" spans="1:19" ht="12.75">
      <c r="A514" s="34"/>
      <c r="B514" s="34"/>
      <c r="I514" s="42"/>
      <c r="J514" s="42"/>
      <c r="R514" s="38"/>
      <c r="S514" s="38"/>
    </row>
    <row r="515" spans="1:19" ht="12.75">
      <c r="A515" s="34"/>
      <c r="B515" s="34"/>
      <c r="I515" s="42"/>
      <c r="J515" s="42"/>
      <c r="R515" s="38"/>
      <c r="S515" s="38"/>
    </row>
    <row r="516" spans="1:19" ht="12.75">
      <c r="A516" s="34"/>
      <c r="B516" s="34"/>
      <c r="I516" s="42"/>
      <c r="J516" s="42"/>
      <c r="R516" s="38"/>
      <c r="S516" s="38"/>
    </row>
    <row r="517" spans="1:19" ht="12.75">
      <c r="A517" s="34"/>
      <c r="B517" s="34"/>
      <c r="I517" s="42"/>
      <c r="J517" s="42"/>
      <c r="R517" s="38"/>
      <c r="S517" s="38"/>
    </row>
    <row r="518" spans="1:19" ht="12.75">
      <c r="A518" s="34"/>
      <c r="B518" s="34"/>
      <c r="I518" s="42"/>
      <c r="J518" s="42"/>
      <c r="R518" s="38"/>
      <c r="S518" s="38"/>
    </row>
    <row r="519" spans="1:19" ht="12.75">
      <c r="A519" s="34"/>
      <c r="B519" s="34"/>
      <c r="I519" s="42"/>
      <c r="J519" s="42"/>
      <c r="R519" s="38"/>
      <c r="S519" s="38"/>
    </row>
    <row r="520" spans="1:19" ht="12.75">
      <c r="A520" s="34"/>
      <c r="B520" s="34"/>
      <c r="I520" s="42"/>
      <c r="J520" s="42"/>
      <c r="R520" s="38"/>
      <c r="S520" s="38"/>
    </row>
    <row r="521" spans="1:19" ht="12.75">
      <c r="A521" s="34"/>
      <c r="B521" s="34"/>
      <c r="I521" s="42"/>
      <c r="J521" s="42"/>
      <c r="R521" s="38"/>
      <c r="S521" s="38"/>
    </row>
    <row r="522" spans="1:19" ht="12.75">
      <c r="A522" s="34"/>
      <c r="B522" s="34"/>
      <c r="I522" s="42"/>
      <c r="J522" s="42"/>
      <c r="R522" s="38"/>
      <c r="S522" s="38"/>
    </row>
    <row r="523" spans="1:19" ht="12.75">
      <c r="A523" s="34"/>
      <c r="B523" s="34"/>
      <c r="I523" s="42"/>
      <c r="J523" s="42"/>
      <c r="R523" s="38"/>
      <c r="S523" s="38"/>
    </row>
    <row r="524" spans="1:19" ht="12.75">
      <c r="A524" s="34"/>
      <c r="B524" s="34"/>
      <c r="I524" s="42"/>
      <c r="J524" s="42"/>
      <c r="R524" s="38"/>
      <c r="S524" s="38"/>
    </row>
    <row r="525" spans="1:19" ht="12.75">
      <c r="A525" s="34"/>
      <c r="B525" s="34"/>
      <c r="I525" s="42"/>
      <c r="J525" s="42"/>
      <c r="R525" s="38"/>
      <c r="S525" s="38"/>
    </row>
    <row r="526" spans="1:19" ht="12.75">
      <c r="A526" s="34"/>
      <c r="B526" s="34"/>
      <c r="I526" s="42"/>
      <c r="J526" s="42"/>
      <c r="R526" s="38"/>
      <c r="S526" s="38"/>
    </row>
    <row r="527" spans="1:19" ht="12.75">
      <c r="A527" s="34"/>
      <c r="B527" s="34"/>
      <c r="I527" s="42"/>
      <c r="J527" s="42"/>
      <c r="R527" s="38"/>
      <c r="S527" s="38"/>
    </row>
    <row r="528" spans="1:19" ht="12.75">
      <c r="A528" s="34"/>
      <c r="B528" s="34"/>
      <c r="I528" s="42"/>
      <c r="J528" s="42"/>
      <c r="R528" s="38"/>
      <c r="S528" s="38"/>
    </row>
    <row r="529" spans="1:19" ht="12.75">
      <c r="A529" s="34"/>
      <c r="B529" s="34"/>
      <c r="I529" s="42"/>
      <c r="J529" s="42"/>
      <c r="R529" s="38"/>
      <c r="S529" s="38"/>
    </row>
    <row r="530" spans="1:19" ht="12.75">
      <c r="A530" s="34"/>
      <c r="B530" s="34"/>
      <c r="I530" s="42"/>
      <c r="J530" s="42"/>
      <c r="R530" s="38"/>
      <c r="S530" s="38"/>
    </row>
    <row r="531" spans="1:19" ht="12.75">
      <c r="A531" s="34"/>
      <c r="B531" s="34"/>
      <c r="I531" s="42"/>
      <c r="J531" s="42"/>
      <c r="R531" s="38"/>
      <c r="S531" s="38"/>
    </row>
    <row r="532" spans="1:19" ht="12.75">
      <c r="A532" s="34"/>
      <c r="B532" s="34"/>
      <c r="I532" s="42"/>
      <c r="J532" s="42"/>
      <c r="R532" s="38"/>
      <c r="S532" s="38"/>
    </row>
    <row r="533" spans="1:19" ht="12.75">
      <c r="A533" s="34"/>
      <c r="B533" s="34"/>
      <c r="I533" s="42"/>
      <c r="J533" s="42"/>
      <c r="R533" s="38"/>
      <c r="S533" s="38"/>
    </row>
    <row r="534" spans="1:19" ht="12.75">
      <c r="A534" s="34"/>
      <c r="B534" s="34"/>
      <c r="I534" s="42"/>
      <c r="J534" s="42"/>
      <c r="R534" s="38"/>
      <c r="S534" s="38"/>
    </row>
    <row r="535" spans="1:19" ht="12.75">
      <c r="A535" s="34"/>
      <c r="B535" s="34"/>
      <c r="I535" s="42"/>
      <c r="J535" s="42"/>
      <c r="R535" s="38"/>
      <c r="S535" s="38"/>
    </row>
    <row r="536" spans="1:19" ht="12.75">
      <c r="A536" s="34"/>
      <c r="B536" s="34"/>
      <c r="I536" s="42"/>
      <c r="J536" s="42"/>
      <c r="R536" s="38"/>
      <c r="S536" s="38"/>
    </row>
    <row r="537" spans="1:19" ht="12.75">
      <c r="A537" s="34"/>
      <c r="B537" s="34"/>
      <c r="I537" s="42"/>
      <c r="J537" s="42"/>
      <c r="R537" s="38"/>
      <c r="S537" s="38"/>
    </row>
    <row r="538" spans="1:19" ht="12.75">
      <c r="A538" s="34"/>
      <c r="B538" s="34"/>
      <c r="I538" s="42"/>
      <c r="J538" s="42"/>
      <c r="R538" s="38"/>
      <c r="S538" s="38"/>
    </row>
    <row r="539" spans="1:19" ht="12.75">
      <c r="A539" s="34"/>
      <c r="B539" s="34"/>
      <c r="I539" s="42"/>
      <c r="J539" s="42"/>
      <c r="R539" s="38"/>
      <c r="S539" s="38"/>
    </row>
    <row r="540" spans="1:19" ht="12.75">
      <c r="A540" s="34"/>
      <c r="B540" s="34"/>
      <c r="I540" s="42"/>
      <c r="J540" s="42"/>
      <c r="R540" s="38"/>
      <c r="S540" s="38"/>
    </row>
    <row r="541" spans="1:19" ht="12.75">
      <c r="A541" s="34"/>
      <c r="B541" s="34"/>
      <c r="I541" s="42"/>
      <c r="J541" s="42"/>
      <c r="R541" s="38"/>
      <c r="S541" s="38"/>
    </row>
    <row r="542" spans="1:19" ht="12.75">
      <c r="A542" s="34"/>
      <c r="B542" s="34"/>
      <c r="I542" s="42"/>
      <c r="J542" s="42"/>
      <c r="R542" s="38"/>
      <c r="S542" s="38"/>
    </row>
    <row r="543" spans="1:19" ht="12.75">
      <c r="A543" s="34"/>
      <c r="B543" s="34"/>
      <c r="I543" s="42"/>
      <c r="J543" s="42"/>
      <c r="R543" s="38"/>
      <c r="S543" s="38"/>
    </row>
    <row r="544" spans="1:19" ht="12.75">
      <c r="A544" s="34"/>
      <c r="B544" s="34"/>
      <c r="I544" s="42"/>
      <c r="J544" s="42"/>
      <c r="R544" s="38"/>
      <c r="S544" s="38"/>
    </row>
    <row r="545" spans="1:19" ht="12.75">
      <c r="A545" s="34"/>
      <c r="B545" s="34"/>
      <c r="I545" s="42"/>
      <c r="J545" s="42"/>
      <c r="R545" s="38"/>
      <c r="S545" s="38"/>
    </row>
    <row r="546" spans="1:19" ht="12.75">
      <c r="A546" s="34"/>
      <c r="B546" s="34"/>
      <c r="I546" s="42"/>
      <c r="J546" s="42"/>
      <c r="R546" s="38"/>
      <c r="S546" s="38"/>
    </row>
    <row r="547" spans="1:19" ht="12.75">
      <c r="A547" s="34"/>
      <c r="B547" s="34"/>
      <c r="I547" s="42"/>
      <c r="J547" s="42"/>
      <c r="R547" s="38"/>
      <c r="S547" s="38"/>
    </row>
    <row r="548" spans="1:19" ht="12.75">
      <c r="A548" s="34"/>
      <c r="B548" s="34"/>
      <c r="I548" s="42"/>
      <c r="J548" s="42"/>
      <c r="R548" s="38"/>
      <c r="S548" s="38"/>
    </row>
    <row r="549" spans="1:19" ht="12.75">
      <c r="A549" s="34"/>
      <c r="B549" s="34"/>
      <c r="I549" s="42"/>
      <c r="J549" s="42"/>
      <c r="R549" s="38"/>
      <c r="S549" s="38"/>
    </row>
    <row r="550" spans="1:19" ht="12.75">
      <c r="A550" s="34"/>
      <c r="B550" s="34"/>
      <c r="I550" s="42"/>
      <c r="J550" s="42"/>
      <c r="R550" s="38"/>
      <c r="S550" s="38"/>
    </row>
    <row r="551" spans="1:19" ht="12.75">
      <c r="A551" s="34"/>
      <c r="B551" s="34"/>
      <c r="I551" s="42"/>
      <c r="J551" s="42"/>
      <c r="R551" s="38"/>
      <c r="S551" s="38"/>
    </row>
    <row r="552" spans="1:19" ht="12.75">
      <c r="A552" s="34"/>
      <c r="B552" s="34"/>
      <c r="I552" s="42"/>
      <c r="J552" s="42"/>
      <c r="R552" s="38"/>
      <c r="S552" s="38"/>
    </row>
    <row r="553" spans="1:19" ht="12.75">
      <c r="A553" s="34"/>
      <c r="B553" s="34"/>
      <c r="I553" s="42"/>
      <c r="J553" s="42"/>
      <c r="R553" s="38"/>
      <c r="S553" s="38"/>
    </row>
    <row r="554" spans="1:19" ht="12.75">
      <c r="A554" s="34"/>
      <c r="B554" s="34"/>
      <c r="I554" s="42"/>
      <c r="J554" s="42"/>
      <c r="R554" s="38"/>
      <c r="S554" s="38"/>
    </row>
    <row r="555" spans="1:19" ht="12.75">
      <c r="A555" s="34"/>
      <c r="B555" s="34"/>
      <c r="I555" s="42"/>
      <c r="J555" s="42"/>
      <c r="R555" s="38"/>
      <c r="S555" s="38"/>
    </row>
    <row r="556" spans="1:19" ht="12.75">
      <c r="A556" s="34"/>
      <c r="B556" s="34"/>
      <c r="I556" s="42"/>
      <c r="J556" s="42"/>
      <c r="R556" s="38"/>
      <c r="S556" s="38"/>
    </row>
    <row r="557" spans="1:19" ht="12.75">
      <c r="A557" s="34"/>
      <c r="B557" s="34"/>
      <c r="I557" s="42"/>
      <c r="J557" s="42"/>
      <c r="R557" s="38"/>
      <c r="S557" s="38"/>
    </row>
    <row r="558" spans="1:19" ht="12.75">
      <c r="A558" s="34"/>
      <c r="B558" s="34"/>
      <c r="I558" s="42"/>
      <c r="J558" s="42"/>
      <c r="R558" s="38"/>
      <c r="S558" s="38"/>
    </row>
    <row r="559" spans="1:19" ht="12.75">
      <c r="A559" s="34"/>
      <c r="B559" s="34"/>
      <c r="I559" s="42"/>
      <c r="J559" s="42"/>
      <c r="R559" s="38"/>
      <c r="S559" s="38"/>
    </row>
    <row r="560" spans="1:19" ht="12.75">
      <c r="A560" s="34"/>
      <c r="B560" s="34"/>
      <c r="I560" s="42"/>
      <c r="J560" s="42"/>
      <c r="R560" s="38"/>
      <c r="S560" s="38"/>
    </row>
    <row r="561" spans="1:19" ht="12.75">
      <c r="A561" s="34"/>
      <c r="B561" s="34"/>
      <c r="I561" s="42"/>
      <c r="J561" s="42"/>
      <c r="R561" s="38"/>
      <c r="S561" s="38"/>
    </row>
    <row r="562" spans="1:19" ht="12.75">
      <c r="A562" s="34"/>
      <c r="B562" s="34"/>
      <c r="I562" s="42"/>
      <c r="J562" s="42"/>
      <c r="R562" s="38"/>
      <c r="S562" s="38"/>
    </row>
    <row r="563" spans="1:19" ht="12.75">
      <c r="A563" s="34"/>
      <c r="B563" s="34"/>
      <c r="I563" s="42"/>
      <c r="J563" s="42"/>
      <c r="R563" s="38"/>
      <c r="S563" s="38"/>
    </row>
    <row r="564" spans="1:19" ht="12.75">
      <c r="A564" s="34"/>
      <c r="B564" s="34"/>
      <c r="I564" s="42"/>
      <c r="J564" s="42"/>
      <c r="R564" s="38"/>
      <c r="S564" s="38"/>
    </row>
    <row r="565" spans="1:19" ht="12.75">
      <c r="A565" s="34"/>
      <c r="B565" s="34"/>
      <c r="I565" s="42"/>
      <c r="J565" s="42"/>
      <c r="R565" s="38"/>
      <c r="S565" s="38"/>
    </row>
    <row r="566" spans="1:19" ht="12.75">
      <c r="A566" s="34"/>
      <c r="B566" s="34"/>
      <c r="I566" s="42"/>
      <c r="J566" s="42"/>
      <c r="R566" s="38"/>
      <c r="S566" s="38"/>
    </row>
    <row r="567" spans="1:19" ht="12.75">
      <c r="A567" s="34"/>
      <c r="B567" s="34"/>
      <c r="I567" s="42"/>
      <c r="J567" s="42"/>
      <c r="R567" s="38"/>
      <c r="S567" s="38"/>
    </row>
    <row r="568" spans="1:19" ht="12.75">
      <c r="A568" s="34"/>
      <c r="B568" s="34"/>
      <c r="I568" s="42"/>
      <c r="J568" s="42"/>
      <c r="R568" s="38"/>
      <c r="S568" s="38"/>
    </row>
    <row r="569" spans="1:19" ht="12.75">
      <c r="A569" s="34"/>
      <c r="B569" s="34"/>
      <c r="I569" s="42"/>
      <c r="J569" s="42"/>
      <c r="R569" s="38"/>
      <c r="S569" s="38"/>
    </row>
    <row r="570" spans="1:19" ht="12.75">
      <c r="A570" s="34"/>
      <c r="B570" s="34"/>
      <c r="I570" s="42"/>
      <c r="J570" s="42"/>
      <c r="R570" s="38"/>
      <c r="S570" s="38"/>
    </row>
    <row r="571" spans="1:19" ht="12.75">
      <c r="A571" s="34"/>
      <c r="B571" s="34"/>
      <c r="I571" s="42"/>
      <c r="J571" s="42"/>
      <c r="R571" s="38"/>
      <c r="S571" s="38"/>
    </row>
    <row r="572" spans="1:19" ht="12.75">
      <c r="A572" s="34"/>
      <c r="B572" s="34"/>
      <c r="I572" s="42"/>
      <c r="J572" s="42"/>
      <c r="R572" s="38"/>
      <c r="S572" s="38"/>
    </row>
    <row r="573" spans="1:19" ht="12.75">
      <c r="A573" s="34"/>
      <c r="B573" s="34"/>
      <c r="I573" s="42"/>
      <c r="J573" s="42"/>
      <c r="R573" s="38"/>
      <c r="S573" s="38"/>
    </row>
    <row r="574" spans="1:19" ht="12.75">
      <c r="A574" s="34"/>
      <c r="B574" s="34"/>
      <c r="I574" s="42"/>
      <c r="J574" s="42"/>
      <c r="R574" s="38"/>
      <c r="S574" s="38"/>
    </row>
    <row r="575" spans="1:19" ht="12.75">
      <c r="A575" s="34"/>
      <c r="B575" s="34"/>
      <c r="I575" s="42"/>
      <c r="J575" s="42"/>
      <c r="R575" s="38"/>
      <c r="S575" s="38"/>
    </row>
    <row r="576" spans="1:19" ht="12.75">
      <c r="A576" s="34"/>
      <c r="B576" s="34"/>
      <c r="I576" s="42"/>
      <c r="J576" s="42"/>
      <c r="R576" s="38"/>
      <c r="S576" s="38"/>
    </row>
    <row r="577" spans="1:19" ht="12.75">
      <c r="A577" s="34"/>
      <c r="B577" s="34"/>
      <c r="I577" s="42"/>
      <c r="J577" s="42"/>
      <c r="R577" s="38"/>
      <c r="S577" s="38"/>
    </row>
    <row r="578" spans="1:19" ht="12.75">
      <c r="A578" s="34"/>
      <c r="B578" s="34"/>
      <c r="I578" s="42"/>
      <c r="J578" s="42"/>
      <c r="R578" s="38"/>
      <c r="S578" s="38"/>
    </row>
    <row r="579" spans="1:19" ht="12.75">
      <c r="A579" s="34"/>
      <c r="B579" s="34"/>
      <c r="I579" s="42"/>
      <c r="J579" s="42"/>
      <c r="R579" s="38"/>
      <c r="S579" s="38"/>
    </row>
    <row r="580" spans="1:19" ht="12.75">
      <c r="A580" s="34"/>
      <c r="B580" s="34"/>
      <c r="I580" s="42"/>
      <c r="J580" s="42"/>
      <c r="R580" s="38"/>
      <c r="S580" s="38"/>
    </row>
    <row r="581" spans="1:19" ht="12.75">
      <c r="A581" s="34"/>
      <c r="B581" s="34"/>
      <c r="I581" s="42"/>
      <c r="J581" s="42"/>
      <c r="R581" s="38"/>
      <c r="S581" s="38"/>
    </row>
    <row r="582" spans="1:19" ht="12.75">
      <c r="A582" s="34"/>
      <c r="B582" s="34"/>
      <c r="I582" s="42"/>
      <c r="J582" s="42"/>
      <c r="R582" s="38"/>
      <c r="S582" s="38"/>
    </row>
    <row r="583" spans="1:19" ht="12.75">
      <c r="A583" s="34"/>
      <c r="B583" s="34"/>
      <c r="I583" s="42"/>
      <c r="J583" s="42"/>
      <c r="R583" s="38"/>
      <c r="S583" s="38"/>
    </row>
    <row r="584" spans="1:19" ht="12.75">
      <c r="A584" s="34"/>
      <c r="B584" s="34"/>
      <c r="I584" s="42"/>
      <c r="J584" s="42"/>
      <c r="R584" s="38"/>
      <c r="S584" s="38"/>
    </row>
    <row r="585" spans="1:19" ht="12.75">
      <c r="A585" s="34"/>
      <c r="B585" s="34"/>
      <c r="I585" s="42"/>
      <c r="J585" s="42"/>
      <c r="R585" s="38"/>
      <c r="S585" s="38"/>
    </row>
    <row r="586" spans="1:19" ht="12.75">
      <c r="A586" s="34"/>
      <c r="B586" s="34"/>
      <c r="I586" s="42"/>
      <c r="J586" s="42"/>
      <c r="R586" s="38"/>
      <c r="S586" s="38"/>
    </row>
    <row r="587" spans="1:19" ht="12.75">
      <c r="A587" s="34"/>
      <c r="B587" s="34"/>
      <c r="I587" s="42"/>
      <c r="J587" s="42"/>
      <c r="R587" s="38"/>
      <c r="S587" s="38"/>
    </row>
    <row r="588" spans="1:19" ht="12.75">
      <c r="A588" s="34"/>
      <c r="B588" s="34"/>
      <c r="I588" s="42"/>
      <c r="J588" s="42"/>
      <c r="R588" s="38"/>
      <c r="S588" s="38"/>
    </row>
    <row r="589" spans="1:19" ht="12.75">
      <c r="A589" s="34"/>
      <c r="B589" s="34"/>
      <c r="I589" s="42"/>
      <c r="J589" s="42"/>
      <c r="R589" s="38"/>
      <c r="S589" s="38"/>
    </row>
    <row r="590" spans="1:19" ht="12.75">
      <c r="A590" s="34"/>
      <c r="B590" s="34"/>
      <c r="I590" s="42"/>
      <c r="J590" s="42"/>
      <c r="R590" s="38"/>
      <c r="S590" s="38"/>
    </row>
    <row r="591" spans="1:19" ht="12.75">
      <c r="A591" s="34"/>
      <c r="B591" s="34"/>
      <c r="I591" s="42"/>
      <c r="J591" s="42"/>
      <c r="R591" s="38"/>
      <c r="S591" s="38"/>
    </row>
    <row r="592" spans="1:19" ht="12.75">
      <c r="A592" s="34"/>
      <c r="B592" s="34"/>
      <c r="I592" s="42"/>
      <c r="J592" s="42"/>
      <c r="R592" s="38"/>
      <c r="S592" s="38"/>
    </row>
    <row r="593" spans="1:19" ht="12.75">
      <c r="A593" s="34"/>
      <c r="B593" s="34"/>
      <c r="I593" s="42"/>
      <c r="J593" s="42"/>
      <c r="R593" s="38"/>
      <c r="S593" s="38"/>
    </row>
    <row r="594" spans="1:19" ht="12.75">
      <c r="A594" s="34"/>
      <c r="B594" s="34"/>
      <c r="I594" s="42"/>
      <c r="J594" s="42"/>
      <c r="R594" s="38"/>
      <c r="S594" s="38"/>
    </row>
    <row r="595" spans="1:19" ht="12.75">
      <c r="A595" s="34"/>
      <c r="B595" s="34"/>
      <c r="I595" s="42"/>
      <c r="J595" s="42"/>
      <c r="R595" s="38"/>
      <c r="S595" s="38"/>
    </row>
    <row r="596" spans="1:19" ht="12.75">
      <c r="A596" s="34"/>
      <c r="B596" s="34"/>
      <c r="I596" s="42"/>
      <c r="J596" s="42"/>
      <c r="R596" s="38"/>
      <c r="S596" s="38"/>
    </row>
    <row r="597" spans="1:19" ht="12.75">
      <c r="A597" s="34"/>
      <c r="B597" s="34"/>
      <c r="I597" s="42"/>
      <c r="J597" s="42"/>
      <c r="R597" s="38"/>
      <c r="S597" s="38"/>
    </row>
    <row r="598" spans="1:19" ht="12.75">
      <c r="A598" s="34"/>
      <c r="B598" s="34"/>
      <c r="I598" s="42"/>
      <c r="J598" s="42"/>
      <c r="R598" s="38"/>
      <c r="S598" s="38"/>
    </row>
    <row r="599" spans="1:19" ht="12.75">
      <c r="A599" s="34"/>
      <c r="B599" s="34"/>
      <c r="I599" s="42"/>
      <c r="J599" s="42"/>
      <c r="R599" s="38"/>
      <c r="S599" s="38"/>
    </row>
    <row r="600" spans="1:19" ht="12.75">
      <c r="A600" s="34"/>
      <c r="B600" s="34"/>
      <c r="I600" s="42"/>
      <c r="J600" s="42"/>
      <c r="R600" s="38"/>
      <c r="S600" s="38"/>
    </row>
    <row r="601" spans="1:19" ht="12.75">
      <c r="A601" s="34"/>
      <c r="B601" s="34"/>
      <c r="I601" s="42"/>
      <c r="J601" s="42"/>
      <c r="R601" s="38"/>
      <c r="S601" s="38"/>
    </row>
    <row r="602" spans="1:19" ht="12.75">
      <c r="A602" s="34"/>
      <c r="B602" s="34"/>
      <c r="I602" s="42"/>
      <c r="J602" s="42"/>
      <c r="R602" s="38"/>
      <c r="S602" s="38"/>
    </row>
    <row r="603" spans="1:19" ht="12.75">
      <c r="A603" s="34"/>
      <c r="B603" s="34"/>
      <c r="I603" s="42"/>
      <c r="J603" s="42"/>
      <c r="R603" s="38"/>
      <c r="S603" s="38"/>
    </row>
    <row r="604" spans="1:19" ht="12.75">
      <c r="A604" s="34"/>
      <c r="B604" s="34"/>
      <c r="I604" s="42"/>
      <c r="J604" s="42"/>
      <c r="R604" s="38"/>
      <c r="S604" s="38"/>
    </row>
    <row r="605" spans="1:19" ht="12.75">
      <c r="A605" s="34"/>
      <c r="B605" s="34"/>
      <c r="I605" s="42"/>
      <c r="J605" s="42"/>
      <c r="R605" s="38"/>
      <c r="S605" s="38"/>
    </row>
    <row r="606" spans="1:19" ht="12.75">
      <c r="A606" s="34"/>
      <c r="B606" s="34"/>
      <c r="I606" s="42"/>
      <c r="J606" s="42"/>
      <c r="R606" s="38"/>
      <c r="S606" s="38"/>
    </row>
    <row r="607" spans="1:19" ht="12.75">
      <c r="A607" s="34"/>
      <c r="B607" s="34"/>
      <c r="I607" s="42"/>
      <c r="J607" s="42"/>
      <c r="R607" s="38"/>
      <c r="S607" s="38"/>
    </row>
    <row r="608" spans="1:19" ht="12.75">
      <c r="A608" s="34"/>
      <c r="B608" s="34"/>
      <c r="I608" s="42"/>
      <c r="J608" s="42"/>
      <c r="R608" s="38"/>
      <c r="S608" s="38"/>
    </row>
    <row r="609" spans="1:19" ht="12.75">
      <c r="A609" s="34"/>
      <c r="B609" s="34"/>
      <c r="I609" s="42"/>
      <c r="J609" s="42"/>
      <c r="R609" s="38"/>
      <c r="S609" s="38"/>
    </row>
    <row r="610" spans="1:19" ht="12.75">
      <c r="A610" s="34"/>
      <c r="B610" s="34"/>
      <c r="I610" s="42"/>
      <c r="J610" s="42"/>
      <c r="R610" s="38"/>
      <c r="S610" s="38"/>
    </row>
    <row r="611" spans="1:19" ht="12.75">
      <c r="A611" s="34"/>
      <c r="B611" s="34"/>
      <c r="I611" s="42"/>
      <c r="J611" s="42"/>
      <c r="R611" s="38"/>
      <c r="S611" s="38"/>
    </row>
    <row r="612" spans="1:19" ht="12.75">
      <c r="A612" s="34"/>
      <c r="B612" s="34"/>
      <c r="I612" s="42"/>
      <c r="J612" s="42"/>
      <c r="R612" s="38"/>
      <c r="S612" s="38"/>
    </row>
    <row r="613" spans="1:19" ht="12.75">
      <c r="A613" s="34"/>
      <c r="B613" s="34"/>
      <c r="I613" s="42"/>
      <c r="J613" s="42"/>
      <c r="R613" s="38"/>
      <c r="S613" s="38"/>
    </row>
    <row r="614" spans="1:19" ht="12.75">
      <c r="A614" s="34"/>
      <c r="B614" s="34"/>
      <c r="I614" s="42"/>
      <c r="J614" s="42"/>
      <c r="R614" s="38"/>
      <c r="S614" s="38"/>
    </row>
    <row r="615" spans="1:19" ht="12.75">
      <c r="A615" s="34"/>
      <c r="B615" s="34"/>
      <c r="I615" s="42"/>
      <c r="J615" s="42"/>
      <c r="R615" s="38"/>
      <c r="S615" s="38"/>
    </row>
    <row r="616" spans="1:19" ht="12.75">
      <c r="A616" s="34"/>
      <c r="B616" s="34"/>
      <c r="I616" s="42"/>
      <c r="J616" s="42"/>
      <c r="R616" s="38"/>
      <c r="S616" s="38"/>
    </row>
    <row r="617" spans="1:19" ht="12.75">
      <c r="A617" s="34"/>
      <c r="B617" s="34"/>
      <c r="I617" s="42"/>
      <c r="J617" s="42"/>
      <c r="R617" s="38"/>
      <c r="S617" s="38"/>
    </row>
    <row r="618" spans="1:19" ht="12.75">
      <c r="A618" s="34"/>
      <c r="B618" s="34"/>
      <c r="I618" s="42"/>
      <c r="J618" s="42"/>
      <c r="R618" s="38"/>
      <c r="S618" s="38"/>
    </row>
    <row r="619" spans="1:19" ht="12.75">
      <c r="A619" s="34"/>
      <c r="B619" s="34"/>
      <c r="I619" s="42"/>
      <c r="J619" s="42"/>
      <c r="R619" s="38"/>
      <c r="S619" s="38"/>
    </row>
    <row r="620" spans="1:19" ht="12.75">
      <c r="A620" s="34"/>
      <c r="B620" s="34"/>
      <c r="I620" s="42"/>
      <c r="J620" s="42"/>
      <c r="R620" s="38"/>
      <c r="S620" s="38"/>
    </row>
    <row r="621" spans="1:19" ht="12.75">
      <c r="A621" s="34"/>
      <c r="B621" s="34"/>
      <c r="I621" s="42"/>
      <c r="J621" s="42"/>
      <c r="R621" s="38"/>
      <c r="S621" s="38"/>
    </row>
    <row r="622" spans="1:19" ht="12.75">
      <c r="A622" s="34"/>
      <c r="B622" s="34"/>
      <c r="I622" s="42"/>
      <c r="J622" s="42"/>
      <c r="R622" s="38"/>
      <c r="S622" s="38"/>
    </row>
    <row r="623" spans="1:19" ht="12.75">
      <c r="A623" s="34"/>
      <c r="B623" s="34"/>
      <c r="I623" s="42"/>
      <c r="J623" s="42"/>
      <c r="R623" s="38"/>
      <c r="S623" s="38"/>
    </row>
    <row r="624" spans="1:19" ht="12.75">
      <c r="A624" s="34"/>
      <c r="B624" s="34"/>
      <c r="I624" s="42"/>
      <c r="J624" s="42"/>
      <c r="R624" s="38"/>
      <c r="S624" s="38"/>
    </row>
    <row r="625" spans="1:19" ht="12.75">
      <c r="A625" s="34"/>
      <c r="B625" s="34"/>
      <c r="I625" s="42"/>
      <c r="J625" s="42"/>
      <c r="R625" s="38"/>
      <c r="S625" s="38"/>
    </row>
    <row r="626" spans="1:19" ht="12.75">
      <c r="A626" s="34"/>
      <c r="B626" s="34"/>
      <c r="I626" s="42"/>
      <c r="J626" s="42"/>
      <c r="R626" s="38"/>
      <c r="S626" s="38"/>
    </row>
    <row r="627" spans="1:19" ht="12.75">
      <c r="A627" s="34"/>
      <c r="B627" s="34"/>
      <c r="I627" s="42"/>
      <c r="J627" s="42"/>
      <c r="R627" s="38"/>
      <c r="S627" s="38"/>
    </row>
    <row r="628" spans="1:19" ht="12.75">
      <c r="A628" s="34"/>
      <c r="B628" s="34"/>
      <c r="I628" s="42"/>
      <c r="J628" s="42"/>
      <c r="R628" s="38"/>
      <c r="S628" s="38"/>
    </row>
    <row r="629" spans="1:19" ht="12.75">
      <c r="A629" s="34"/>
      <c r="B629" s="34"/>
      <c r="I629" s="42"/>
      <c r="J629" s="42"/>
      <c r="R629" s="38"/>
      <c r="S629" s="38"/>
    </row>
    <row r="630" spans="1:19" ht="12.75">
      <c r="A630" s="34"/>
      <c r="B630" s="34"/>
      <c r="I630" s="42"/>
      <c r="J630" s="42"/>
      <c r="R630" s="38"/>
      <c r="S630" s="38"/>
    </row>
    <row r="631" spans="1:19" ht="12.75">
      <c r="A631" s="34"/>
      <c r="B631" s="34"/>
      <c r="I631" s="42"/>
      <c r="J631" s="42"/>
      <c r="R631" s="38"/>
      <c r="S631" s="38"/>
    </row>
    <row r="632" spans="1:19" ht="12.75">
      <c r="A632" s="34"/>
      <c r="B632" s="34"/>
      <c r="I632" s="42"/>
      <c r="J632" s="42"/>
      <c r="R632" s="38"/>
      <c r="S632" s="38"/>
    </row>
    <row r="633" spans="1:19" ht="12.75">
      <c r="A633" s="34"/>
      <c r="B633" s="34"/>
      <c r="I633" s="42"/>
      <c r="J633" s="42"/>
      <c r="R633" s="38"/>
      <c r="S633" s="38"/>
    </row>
    <row r="634" spans="1:19" ht="12.75">
      <c r="A634" s="34"/>
      <c r="B634" s="34"/>
      <c r="I634" s="42"/>
      <c r="J634" s="42"/>
      <c r="R634" s="38"/>
      <c r="S634" s="38"/>
    </row>
    <row r="635" spans="1:19" ht="12.75">
      <c r="A635" s="34"/>
      <c r="B635" s="34"/>
      <c r="I635" s="42"/>
      <c r="J635" s="42"/>
      <c r="R635" s="38"/>
      <c r="S635" s="38"/>
    </row>
    <row r="636" spans="1:19" ht="12.75">
      <c r="A636" s="34"/>
      <c r="B636" s="34"/>
      <c r="I636" s="42"/>
      <c r="J636" s="42"/>
      <c r="R636" s="38"/>
      <c r="S636" s="38"/>
    </row>
    <row r="637" spans="1:19" ht="12.75">
      <c r="A637" s="34"/>
      <c r="B637" s="34"/>
      <c r="I637" s="42"/>
      <c r="J637" s="42"/>
      <c r="R637" s="38"/>
      <c r="S637" s="38"/>
    </row>
    <row r="638" spans="1:19" ht="12.75">
      <c r="A638" s="34"/>
      <c r="B638" s="34"/>
      <c r="I638" s="42"/>
      <c r="J638" s="42"/>
      <c r="R638" s="38"/>
      <c r="S638" s="38"/>
    </row>
    <row r="639" spans="1:19" ht="12.75">
      <c r="A639" s="34"/>
      <c r="B639" s="34"/>
      <c r="I639" s="42"/>
      <c r="J639" s="42"/>
      <c r="R639" s="38"/>
      <c r="S639" s="38"/>
    </row>
    <row r="640" spans="1:19" ht="12.75">
      <c r="A640" s="34"/>
      <c r="B640" s="34"/>
      <c r="I640" s="42"/>
      <c r="J640" s="42"/>
      <c r="R640" s="38"/>
      <c r="S640" s="38"/>
    </row>
    <row r="641" spans="1:19" ht="12.75">
      <c r="A641" s="34"/>
      <c r="B641" s="34"/>
      <c r="I641" s="42"/>
      <c r="J641" s="42"/>
      <c r="R641" s="38"/>
      <c r="S641" s="38"/>
    </row>
    <row r="642" spans="1:19" ht="12.75">
      <c r="A642" s="34"/>
      <c r="B642" s="34"/>
      <c r="I642" s="42"/>
      <c r="J642" s="42"/>
      <c r="R642" s="38"/>
      <c r="S642" s="38"/>
    </row>
    <row r="643" spans="1:19" ht="12.75">
      <c r="A643" s="34"/>
      <c r="B643" s="34"/>
      <c r="I643" s="42"/>
      <c r="J643" s="42"/>
      <c r="R643" s="38"/>
      <c r="S643" s="38"/>
    </row>
    <row r="644" spans="1:19" ht="12.75">
      <c r="A644" s="34"/>
      <c r="B644" s="34"/>
      <c r="I644" s="42"/>
      <c r="J644" s="42"/>
      <c r="R644" s="38"/>
      <c r="S644" s="38"/>
    </row>
    <row r="645" spans="1:19" ht="12.75">
      <c r="A645" s="34"/>
      <c r="B645" s="34"/>
      <c r="I645" s="42"/>
      <c r="J645" s="42"/>
      <c r="R645" s="38"/>
      <c r="S645" s="38"/>
    </row>
    <row r="646" spans="1:19" ht="12.75">
      <c r="A646" s="34"/>
      <c r="B646" s="34"/>
      <c r="I646" s="42"/>
      <c r="J646" s="42"/>
      <c r="R646" s="38"/>
      <c r="S646" s="38"/>
    </row>
    <row r="647" spans="1:19" ht="12.75">
      <c r="A647" s="34"/>
      <c r="B647" s="34"/>
      <c r="I647" s="42"/>
      <c r="J647" s="42"/>
      <c r="R647" s="38"/>
      <c r="S647" s="38"/>
    </row>
    <row r="648" spans="1:19" ht="12.75">
      <c r="A648" s="34"/>
      <c r="B648" s="34"/>
      <c r="I648" s="42"/>
      <c r="J648" s="42"/>
      <c r="R648" s="38"/>
      <c r="S648" s="38"/>
    </row>
    <row r="649" spans="1:19" ht="12.75">
      <c r="A649" s="34"/>
      <c r="B649" s="34"/>
      <c r="I649" s="42"/>
      <c r="J649" s="42"/>
      <c r="R649" s="38"/>
      <c r="S649" s="38"/>
    </row>
    <row r="650" spans="1:19" ht="12.75">
      <c r="A650" s="34"/>
      <c r="B650" s="34"/>
      <c r="I650" s="42"/>
      <c r="J650" s="42"/>
      <c r="R650" s="38"/>
      <c r="S650" s="38"/>
    </row>
    <row r="651" spans="1:19" ht="12.75">
      <c r="A651" s="34"/>
      <c r="B651" s="34"/>
      <c r="I651" s="42"/>
      <c r="J651" s="42"/>
      <c r="R651" s="38"/>
      <c r="S651" s="38"/>
    </row>
    <row r="652" spans="1:19" ht="12.75">
      <c r="A652" s="34"/>
      <c r="B652" s="34"/>
      <c r="I652" s="42"/>
      <c r="J652" s="42"/>
      <c r="R652" s="38"/>
      <c r="S652" s="38"/>
    </row>
    <row r="653" spans="1:19" ht="12.75">
      <c r="A653" s="34"/>
      <c r="B653" s="34"/>
      <c r="I653" s="42"/>
      <c r="J653" s="42"/>
      <c r="R653" s="38"/>
      <c r="S653" s="38"/>
    </row>
    <row r="654" spans="1:19" ht="12.75">
      <c r="A654" s="34"/>
      <c r="B654" s="34"/>
      <c r="I654" s="42"/>
      <c r="J654" s="42"/>
      <c r="R654" s="38"/>
      <c r="S654" s="38"/>
    </row>
    <row r="655" spans="1:19" ht="12.75">
      <c r="A655" s="34"/>
      <c r="B655" s="34"/>
      <c r="I655" s="42"/>
      <c r="J655" s="42"/>
      <c r="R655" s="38"/>
      <c r="S655" s="38"/>
    </row>
    <row r="656" spans="1:19" ht="12.75">
      <c r="A656" s="34"/>
      <c r="B656" s="34"/>
      <c r="I656" s="42"/>
      <c r="J656" s="42"/>
      <c r="R656" s="38"/>
      <c r="S656" s="38"/>
    </row>
    <row r="657" spans="1:19" ht="12.75">
      <c r="A657" s="34"/>
      <c r="B657" s="34"/>
      <c r="I657" s="42"/>
      <c r="J657" s="42"/>
      <c r="R657" s="38"/>
      <c r="S657" s="38"/>
    </row>
    <row r="658" spans="1:19" ht="12.75">
      <c r="A658" s="34"/>
      <c r="B658" s="34"/>
      <c r="I658" s="42"/>
      <c r="J658" s="42"/>
      <c r="R658" s="38"/>
      <c r="S658" s="38"/>
    </row>
    <row r="659" spans="1:19" ht="12.75">
      <c r="A659" s="34"/>
      <c r="B659" s="34"/>
      <c r="I659" s="42"/>
      <c r="J659" s="42"/>
      <c r="R659" s="38"/>
      <c r="S659" s="38"/>
    </row>
    <row r="660" spans="1:19" ht="12.75">
      <c r="A660" s="34"/>
      <c r="B660" s="34"/>
      <c r="I660" s="42"/>
      <c r="J660" s="42"/>
      <c r="R660" s="38"/>
      <c r="S660" s="38"/>
    </row>
    <row r="661" spans="1:19" ht="12.75">
      <c r="A661" s="34"/>
      <c r="B661" s="34"/>
      <c r="I661" s="42"/>
      <c r="J661" s="42"/>
      <c r="R661" s="38"/>
      <c r="S661" s="38"/>
    </row>
    <row r="662" spans="1:19" ht="12.75">
      <c r="A662" s="34"/>
      <c r="B662" s="34"/>
      <c r="I662" s="42"/>
      <c r="J662" s="42"/>
      <c r="R662" s="38"/>
      <c r="S662" s="38"/>
    </row>
    <row r="663" spans="1:19" ht="12.75">
      <c r="A663" s="34"/>
      <c r="B663" s="34"/>
      <c r="I663" s="42"/>
      <c r="J663" s="42"/>
      <c r="R663" s="38"/>
      <c r="S663" s="38"/>
    </row>
    <row r="664" spans="1:19" ht="12.75">
      <c r="A664" s="34"/>
      <c r="B664" s="34"/>
      <c r="I664" s="42"/>
      <c r="J664" s="42"/>
      <c r="R664" s="38"/>
      <c r="S664" s="38"/>
    </row>
    <row r="665" spans="1:19" ht="12.75">
      <c r="A665" s="34"/>
      <c r="B665" s="34"/>
      <c r="I665" s="42"/>
      <c r="J665" s="42"/>
      <c r="R665" s="38"/>
      <c r="S665" s="38"/>
    </row>
    <row r="666" spans="1:19" ht="12.75">
      <c r="A666" s="34"/>
      <c r="B666" s="34"/>
      <c r="I666" s="42"/>
      <c r="J666" s="42"/>
      <c r="R666" s="38"/>
      <c r="S666" s="38"/>
    </row>
    <row r="667" spans="1:19" ht="12.75">
      <c r="A667" s="34"/>
      <c r="B667" s="34"/>
      <c r="I667" s="42"/>
      <c r="J667" s="42"/>
      <c r="R667" s="38"/>
      <c r="S667" s="38"/>
    </row>
    <row r="668" spans="1:19" ht="12.75">
      <c r="A668" s="34"/>
      <c r="B668" s="34"/>
      <c r="I668" s="42"/>
      <c r="J668" s="42"/>
      <c r="R668" s="38"/>
      <c r="S668" s="38"/>
    </row>
    <row r="669" spans="1:19" ht="12.75">
      <c r="A669" s="34"/>
      <c r="B669" s="34"/>
      <c r="I669" s="42"/>
      <c r="J669" s="42"/>
      <c r="R669" s="38"/>
      <c r="S669" s="38"/>
    </row>
    <row r="670" spans="1:19" ht="12.75">
      <c r="A670" s="34"/>
      <c r="B670" s="34"/>
      <c r="I670" s="42"/>
      <c r="J670" s="42"/>
      <c r="R670" s="38"/>
      <c r="S670" s="38"/>
    </row>
    <row r="671" spans="1:19" ht="12.75">
      <c r="A671" s="34"/>
      <c r="B671" s="34"/>
      <c r="I671" s="42"/>
      <c r="J671" s="42"/>
      <c r="R671" s="38"/>
      <c r="S671" s="38"/>
    </row>
    <row r="672" spans="1:19" ht="12.75">
      <c r="A672" s="34"/>
      <c r="B672" s="34"/>
      <c r="I672" s="42"/>
      <c r="J672" s="42"/>
      <c r="R672" s="38"/>
      <c r="S672" s="38"/>
    </row>
    <row r="673" spans="1:19" ht="12.75">
      <c r="A673" s="34"/>
      <c r="B673" s="34"/>
      <c r="I673" s="42"/>
      <c r="J673" s="42"/>
      <c r="R673" s="38"/>
      <c r="S673" s="38"/>
    </row>
    <row r="674" spans="1:19" ht="12.75">
      <c r="A674" s="34"/>
      <c r="B674" s="34"/>
      <c r="I674" s="42"/>
      <c r="J674" s="42"/>
      <c r="R674" s="38"/>
      <c r="S674" s="38"/>
    </row>
    <row r="675" spans="1:19" ht="12.75">
      <c r="A675" s="34"/>
      <c r="B675" s="34"/>
      <c r="I675" s="42"/>
      <c r="J675" s="42"/>
      <c r="R675" s="38"/>
      <c r="S675" s="38"/>
    </row>
    <row r="676" spans="1:19" ht="12.75">
      <c r="A676" s="34"/>
      <c r="B676" s="34"/>
      <c r="I676" s="42"/>
      <c r="J676" s="42"/>
      <c r="R676" s="38"/>
      <c r="S676" s="38"/>
    </row>
    <row r="677" spans="1:19" ht="12.75">
      <c r="A677" s="34"/>
      <c r="B677" s="34"/>
      <c r="I677" s="42"/>
      <c r="J677" s="42"/>
      <c r="R677" s="38"/>
      <c r="S677" s="38"/>
    </row>
    <row r="678" spans="1:19" ht="12.75">
      <c r="A678" s="34"/>
      <c r="B678" s="34"/>
      <c r="I678" s="42"/>
      <c r="J678" s="42"/>
      <c r="R678" s="38"/>
      <c r="S678" s="38"/>
    </row>
    <row r="679" spans="1:19" ht="12.75">
      <c r="A679" s="34"/>
      <c r="B679" s="34"/>
      <c r="I679" s="42"/>
      <c r="J679" s="42"/>
      <c r="R679" s="38"/>
      <c r="S679" s="38"/>
    </row>
    <row r="680" spans="1:19" ht="12.75">
      <c r="A680" s="34"/>
      <c r="B680" s="34"/>
      <c r="I680" s="42"/>
      <c r="J680" s="42"/>
      <c r="R680" s="38"/>
      <c r="S680" s="38"/>
    </row>
    <row r="681" spans="1:19" ht="12.75">
      <c r="A681" s="34"/>
      <c r="B681" s="34"/>
      <c r="I681" s="42"/>
      <c r="J681" s="42"/>
      <c r="R681" s="38"/>
      <c r="S681" s="38"/>
    </row>
    <row r="682" spans="1:19" ht="12.75">
      <c r="A682" s="34"/>
      <c r="B682" s="34"/>
      <c r="I682" s="42"/>
      <c r="J682" s="42"/>
      <c r="R682" s="38"/>
      <c r="S682" s="38"/>
    </row>
    <row r="683" spans="1:19" ht="12.75">
      <c r="A683" s="34"/>
      <c r="B683" s="34"/>
      <c r="I683" s="42"/>
      <c r="J683" s="42"/>
      <c r="R683" s="38"/>
      <c r="S683" s="38"/>
    </row>
    <row r="684" spans="1:19" ht="12.75">
      <c r="A684" s="34"/>
      <c r="B684" s="34"/>
      <c r="I684" s="42"/>
      <c r="J684" s="42"/>
      <c r="R684" s="38"/>
      <c r="S684" s="38"/>
    </row>
    <row r="685" spans="1:19" ht="12.75">
      <c r="A685" s="34"/>
      <c r="B685" s="34"/>
      <c r="I685" s="42"/>
      <c r="J685" s="42"/>
      <c r="R685" s="38"/>
      <c r="S685" s="38"/>
    </row>
    <row r="686" spans="1:19" ht="12.75">
      <c r="A686" s="34"/>
      <c r="B686" s="34"/>
      <c r="I686" s="42"/>
      <c r="J686" s="42"/>
      <c r="R686" s="38"/>
      <c r="S686" s="38"/>
    </row>
    <row r="687" spans="1:19" ht="12.75">
      <c r="A687" s="34"/>
      <c r="B687" s="34"/>
      <c r="I687" s="42"/>
      <c r="J687" s="42"/>
      <c r="R687" s="38"/>
      <c r="S687" s="38"/>
    </row>
    <row r="688" spans="1:19" ht="12.75">
      <c r="A688" s="34"/>
      <c r="B688" s="34"/>
      <c r="I688" s="42"/>
      <c r="J688" s="42"/>
      <c r="R688" s="38"/>
      <c r="S688" s="38"/>
    </row>
    <row r="689" spans="1:19" ht="12.75">
      <c r="A689" s="34"/>
      <c r="B689" s="34"/>
      <c r="I689" s="42"/>
      <c r="J689" s="42"/>
      <c r="R689" s="38"/>
      <c r="S689" s="38"/>
    </row>
    <row r="690" spans="1:19" ht="12.75">
      <c r="A690" s="34"/>
      <c r="B690" s="34"/>
      <c r="I690" s="42"/>
      <c r="J690" s="42"/>
      <c r="R690" s="38"/>
      <c r="S690" s="38"/>
    </row>
    <row r="691" spans="1:19" ht="12.75">
      <c r="A691" s="34"/>
      <c r="B691" s="34"/>
      <c r="I691" s="42"/>
      <c r="J691" s="42"/>
      <c r="R691" s="38"/>
      <c r="S691" s="38"/>
    </row>
    <row r="692" spans="1:19" ht="12.75">
      <c r="A692" s="34"/>
      <c r="B692" s="34"/>
      <c r="I692" s="42"/>
      <c r="J692" s="42"/>
      <c r="R692" s="38"/>
      <c r="S692" s="38"/>
    </row>
    <row r="693" spans="1:19" ht="12.75">
      <c r="A693" s="34"/>
      <c r="B693" s="34"/>
      <c r="I693" s="42"/>
      <c r="J693" s="42"/>
      <c r="R693" s="38"/>
      <c r="S693" s="38"/>
    </row>
    <row r="694" spans="1:19" ht="12.75">
      <c r="A694" s="34"/>
      <c r="B694" s="34"/>
      <c r="I694" s="42"/>
      <c r="J694" s="42"/>
      <c r="R694" s="38"/>
      <c r="S694" s="38"/>
    </row>
    <row r="695" spans="1:19" ht="12.75">
      <c r="A695" s="34"/>
      <c r="B695" s="34"/>
      <c r="I695" s="42"/>
      <c r="J695" s="42"/>
      <c r="R695" s="38"/>
      <c r="S695" s="38"/>
    </row>
    <row r="696" spans="1:19" ht="12.75">
      <c r="A696" s="34"/>
      <c r="B696" s="34"/>
      <c r="I696" s="42"/>
      <c r="J696" s="42"/>
      <c r="R696" s="38"/>
      <c r="S696" s="38"/>
    </row>
    <row r="697" spans="1:19" ht="12.75">
      <c r="A697" s="34"/>
      <c r="B697" s="34"/>
      <c r="I697" s="42"/>
      <c r="J697" s="42"/>
      <c r="R697" s="38"/>
      <c r="S697" s="38"/>
    </row>
    <row r="698" spans="1:19" ht="12.75">
      <c r="A698" s="34"/>
      <c r="B698" s="34"/>
      <c r="I698" s="42"/>
      <c r="J698" s="42"/>
      <c r="R698" s="38"/>
      <c r="S698" s="38"/>
    </row>
    <row r="699" spans="1:19" ht="12.75">
      <c r="A699" s="34"/>
      <c r="B699" s="34"/>
      <c r="I699" s="42"/>
      <c r="J699" s="42"/>
      <c r="R699" s="38"/>
      <c r="S699" s="38"/>
    </row>
    <row r="700" spans="1:19" ht="12.75">
      <c r="A700" s="34"/>
      <c r="B700" s="34"/>
      <c r="I700" s="42"/>
      <c r="J700" s="42"/>
      <c r="R700" s="38"/>
      <c r="S700" s="38"/>
    </row>
    <row r="701" spans="1:19" ht="12.75">
      <c r="A701" s="34"/>
      <c r="B701" s="34"/>
      <c r="I701" s="42"/>
      <c r="J701" s="42"/>
      <c r="R701" s="38"/>
      <c r="S701" s="38"/>
    </row>
    <row r="702" spans="1:19" ht="12.75">
      <c r="A702" s="34"/>
      <c r="B702" s="34"/>
      <c r="I702" s="42"/>
      <c r="J702" s="42"/>
      <c r="R702" s="38"/>
      <c r="S702" s="38"/>
    </row>
    <row r="703" spans="1:19" ht="12.75">
      <c r="A703" s="34"/>
      <c r="B703" s="34"/>
      <c r="I703" s="42"/>
      <c r="J703" s="42"/>
      <c r="R703" s="38"/>
      <c r="S703" s="38"/>
    </row>
    <row r="704" spans="1:19" ht="12.75">
      <c r="A704" s="34"/>
      <c r="B704" s="34"/>
      <c r="I704" s="42"/>
      <c r="J704" s="42"/>
      <c r="R704" s="38"/>
      <c r="S704" s="38"/>
    </row>
    <row r="705" spans="1:19" ht="12.75">
      <c r="A705" s="34"/>
      <c r="B705" s="34"/>
      <c r="I705" s="42"/>
      <c r="J705" s="42"/>
      <c r="R705" s="38"/>
      <c r="S705" s="38"/>
    </row>
    <row r="706" spans="1:19" ht="12.75">
      <c r="A706" s="34"/>
      <c r="B706" s="34"/>
      <c r="I706" s="42"/>
      <c r="J706" s="42"/>
      <c r="R706" s="38"/>
      <c r="S706" s="38"/>
    </row>
    <row r="707" spans="1:19" ht="12.75">
      <c r="A707" s="34"/>
      <c r="B707" s="34"/>
      <c r="I707" s="42"/>
      <c r="J707" s="42"/>
      <c r="R707" s="38"/>
      <c r="S707" s="38"/>
    </row>
    <row r="708" spans="1:19" ht="12.75">
      <c r="A708" s="34"/>
      <c r="B708" s="34"/>
      <c r="I708" s="42"/>
      <c r="J708" s="42"/>
      <c r="R708" s="38"/>
      <c r="S708" s="38"/>
    </row>
    <row r="709" spans="1:19" ht="12.75">
      <c r="A709" s="34"/>
      <c r="B709" s="34"/>
      <c r="I709" s="42"/>
      <c r="J709" s="42"/>
      <c r="R709" s="38"/>
      <c r="S709" s="38"/>
    </row>
    <row r="710" spans="1:19" ht="12.75">
      <c r="A710" s="34"/>
      <c r="B710" s="34"/>
      <c r="I710" s="42"/>
      <c r="J710" s="42"/>
      <c r="R710" s="38"/>
      <c r="S710" s="38"/>
    </row>
    <row r="711" spans="1:19" ht="12.75">
      <c r="A711" s="34"/>
      <c r="B711" s="34"/>
      <c r="I711" s="42"/>
      <c r="J711" s="42"/>
      <c r="R711" s="38"/>
      <c r="S711" s="38"/>
    </row>
    <row r="712" spans="1:19" ht="12.75">
      <c r="A712" s="34"/>
      <c r="B712" s="34"/>
      <c r="I712" s="42"/>
      <c r="J712" s="42"/>
      <c r="R712" s="38"/>
      <c r="S712" s="38"/>
    </row>
    <row r="713" spans="1:19" ht="12.75">
      <c r="A713" s="34"/>
      <c r="B713" s="34"/>
      <c r="I713" s="42"/>
      <c r="J713" s="42"/>
      <c r="R713" s="38"/>
      <c r="S713" s="38"/>
    </row>
    <row r="714" spans="1:19" ht="12.75">
      <c r="A714" s="34"/>
      <c r="B714" s="34"/>
      <c r="I714" s="42"/>
      <c r="J714" s="42"/>
      <c r="R714" s="38"/>
      <c r="S714" s="38"/>
    </row>
    <row r="715" spans="1:19" ht="12.75">
      <c r="A715" s="34"/>
      <c r="B715" s="34"/>
      <c r="I715" s="42"/>
      <c r="J715" s="42"/>
      <c r="R715" s="38"/>
      <c r="S715" s="38"/>
    </row>
    <row r="716" spans="1:19" ht="12.75">
      <c r="A716" s="34"/>
      <c r="B716" s="34"/>
      <c r="I716" s="42"/>
      <c r="J716" s="42"/>
      <c r="R716" s="38"/>
      <c r="S716" s="38"/>
    </row>
    <row r="717" spans="1:19" ht="12.75">
      <c r="A717" s="34"/>
      <c r="B717" s="34"/>
      <c r="I717" s="42"/>
      <c r="J717" s="42"/>
      <c r="R717" s="38"/>
      <c r="S717" s="38"/>
    </row>
    <row r="718" spans="1:19" ht="12.75">
      <c r="A718" s="34"/>
      <c r="B718" s="34"/>
      <c r="I718" s="42"/>
      <c r="J718" s="42"/>
      <c r="R718" s="38"/>
      <c r="S718" s="38"/>
    </row>
    <row r="719" spans="1:19" ht="12.75">
      <c r="A719" s="34"/>
      <c r="B719" s="34"/>
      <c r="I719" s="42"/>
      <c r="J719" s="42"/>
      <c r="R719" s="38"/>
      <c r="S719" s="38"/>
    </row>
    <row r="720" spans="1:19" ht="12.75">
      <c r="A720" s="34"/>
      <c r="B720" s="34"/>
      <c r="I720" s="42"/>
      <c r="J720" s="42"/>
      <c r="R720" s="38"/>
      <c r="S720" s="38"/>
    </row>
    <row r="721" spans="1:19" ht="12.75">
      <c r="A721" s="34"/>
      <c r="B721" s="34"/>
      <c r="I721" s="42"/>
      <c r="J721" s="42"/>
      <c r="R721" s="38"/>
      <c r="S721" s="38"/>
    </row>
    <row r="722" spans="1:19" ht="12.75">
      <c r="A722" s="34"/>
      <c r="B722" s="34"/>
      <c r="I722" s="42"/>
      <c r="J722" s="42"/>
      <c r="R722" s="38"/>
      <c r="S722" s="38"/>
    </row>
    <row r="723" spans="1:19" ht="12.75">
      <c r="A723" s="34"/>
      <c r="B723" s="34"/>
      <c r="I723" s="42"/>
      <c r="J723" s="42"/>
      <c r="R723" s="38"/>
      <c r="S723" s="38"/>
    </row>
    <row r="724" spans="1:19" ht="12.75">
      <c r="A724" s="34"/>
      <c r="B724" s="34"/>
      <c r="I724" s="42"/>
      <c r="J724" s="42"/>
      <c r="R724" s="38"/>
      <c r="S724" s="38"/>
    </row>
    <row r="725" spans="1:19" ht="12.75">
      <c r="A725" s="34"/>
      <c r="B725" s="34"/>
      <c r="I725" s="42"/>
      <c r="J725" s="42"/>
      <c r="R725" s="38"/>
      <c r="S725" s="38"/>
    </row>
    <row r="726" spans="1:19" ht="12.75">
      <c r="A726" s="34"/>
      <c r="B726" s="34"/>
      <c r="I726" s="42"/>
      <c r="J726" s="42"/>
      <c r="R726" s="38"/>
      <c r="S726" s="38"/>
    </row>
    <row r="727" spans="1:19" ht="12.75">
      <c r="A727" s="34"/>
      <c r="B727" s="34"/>
      <c r="I727" s="42"/>
      <c r="J727" s="42"/>
      <c r="R727" s="38"/>
      <c r="S727" s="38"/>
    </row>
    <row r="728" spans="1:19" ht="12.75">
      <c r="A728" s="34"/>
      <c r="B728" s="34"/>
      <c r="I728" s="42"/>
      <c r="J728" s="42"/>
      <c r="R728" s="38"/>
      <c r="S728" s="38"/>
    </row>
    <row r="729" spans="1:19" ht="12.75">
      <c r="A729" s="34"/>
      <c r="B729" s="34"/>
      <c r="I729" s="42"/>
      <c r="J729" s="42"/>
      <c r="R729" s="38"/>
      <c r="S729" s="38"/>
    </row>
    <row r="730" spans="1:19" ht="12.75">
      <c r="A730" s="34"/>
      <c r="B730" s="34"/>
      <c r="I730" s="42"/>
      <c r="J730" s="42"/>
      <c r="R730" s="38"/>
      <c r="S730" s="38"/>
    </row>
    <row r="731" spans="1:19" ht="12.75">
      <c r="A731" s="34"/>
      <c r="B731" s="34"/>
      <c r="I731" s="42"/>
      <c r="J731" s="42"/>
      <c r="R731" s="38"/>
      <c r="S731" s="38"/>
    </row>
    <row r="732" spans="1:19" ht="12.75">
      <c r="A732" s="34"/>
      <c r="B732" s="34"/>
      <c r="I732" s="42"/>
      <c r="J732" s="42"/>
      <c r="R732" s="38"/>
      <c r="S732" s="38"/>
    </row>
    <row r="733" spans="1:19" ht="12.75">
      <c r="A733" s="34"/>
      <c r="B733" s="34"/>
      <c r="I733" s="42"/>
      <c r="J733" s="42"/>
      <c r="R733" s="38"/>
      <c r="S733" s="38"/>
    </row>
    <row r="734" spans="1:19" ht="12.75">
      <c r="A734" s="34"/>
      <c r="B734" s="34"/>
      <c r="I734" s="42"/>
      <c r="J734" s="42"/>
      <c r="R734" s="38"/>
      <c r="S734" s="38"/>
    </row>
    <row r="735" spans="1:19" ht="12.75">
      <c r="A735" s="34"/>
      <c r="B735" s="34"/>
      <c r="I735" s="42"/>
      <c r="J735" s="42"/>
      <c r="R735" s="38"/>
      <c r="S735" s="38"/>
    </row>
    <row r="736" spans="1:19" ht="12.75">
      <c r="A736" s="34"/>
      <c r="B736" s="34"/>
      <c r="I736" s="42"/>
      <c r="J736" s="42"/>
      <c r="R736" s="38"/>
      <c r="S736" s="38"/>
    </row>
    <row r="737" spans="1:19" ht="12.75">
      <c r="A737" s="34"/>
      <c r="B737" s="34"/>
      <c r="I737" s="42"/>
      <c r="J737" s="42"/>
      <c r="R737" s="38"/>
      <c r="S737" s="38"/>
    </row>
    <row r="738" spans="1:19" ht="12.75">
      <c r="A738" s="34"/>
      <c r="B738" s="34"/>
      <c r="I738" s="42"/>
      <c r="J738" s="42"/>
      <c r="R738" s="38"/>
      <c r="S738" s="38"/>
    </row>
    <row r="739" spans="1:19" ht="12.75">
      <c r="A739" s="34"/>
      <c r="B739" s="34"/>
      <c r="I739" s="42"/>
      <c r="J739" s="42"/>
      <c r="R739" s="38"/>
      <c r="S739" s="38"/>
    </row>
    <row r="740" spans="1:19" ht="12.75">
      <c r="A740" s="34"/>
      <c r="B740" s="34"/>
      <c r="I740" s="42"/>
      <c r="J740" s="42"/>
      <c r="R740" s="38"/>
      <c r="S740" s="38"/>
    </row>
    <row r="741" spans="1:19" ht="12.75">
      <c r="A741" s="34"/>
      <c r="B741" s="34"/>
      <c r="I741" s="42"/>
      <c r="J741" s="42"/>
      <c r="R741" s="38"/>
      <c r="S741" s="38"/>
    </row>
    <row r="742" spans="1:19" ht="12.75">
      <c r="A742" s="34"/>
      <c r="B742" s="34"/>
      <c r="I742" s="42"/>
      <c r="J742" s="42"/>
      <c r="R742" s="38"/>
      <c r="S742" s="38"/>
    </row>
    <row r="743" spans="1:19" ht="12.75">
      <c r="A743" s="34"/>
      <c r="B743" s="34"/>
      <c r="I743" s="42"/>
      <c r="J743" s="42"/>
      <c r="R743" s="38"/>
      <c r="S743" s="38"/>
    </row>
    <row r="744" spans="1:19" ht="12.75">
      <c r="A744" s="34"/>
      <c r="B744" s="34"/>
      <c r="I744" s="42"/>
      <c r="J744" s="42"/>
      <c r="R744" s="38"/>
      <c r="S744" s="38"/>
    </row>
    <row r="745" spans="1:19" ht="12.75">
      <c r="A745" s="34"/>
      <c r="B745" s="34"/>
      <c r="I745" s="42"/>
      <c r="J745" s="42"/>
      <c r="R745" s="38"/>
      <c r="S745" s="38"/>
    </row>
    <row r="746" spans="1:19" ht="12.75">
      <c r="A746" s="34"/>
      <c r="B746" s="34"/>
      <c r="I746" s="42"/>
      <c r="J746" s="42"/>
      <c r="R746" s="38"/>
      <c r="S746" s="38"/>
    </row>
    <row r="747" spans="1:19" ht="12.75">
      <c r="A747" s="34"/>
      <c r="B747" s="34"/>
      <c r="I747" s="42"/>
      <c r="J747" s="42"/>
      <c r="R747" s="38"/>
      <c r="S747" s="38"/>
    </row>
    <row r="748" spans="1:19" ht="12.75">
      <c r="A748" s="34"/>
      <c r="B748" s="34"/>
      <c r="I748" s="42"/>
      <c r="J748" s="42"/>
      <c r="R748" s="38"/>
      <c r="S748" s="38"/>
    </row>
    <row r="749" spans="1:19" ht="12.75">
      <c r="A749" s="34"/>
      <c r="B749" s="34"/>
      <c r="I749" s="42"/>
      <c r="J749" s="42"/>
      <c r="R749" s="38"/>
      <c r="S749" s="38"/>
    </row>
    <row r="750" spans="1:19" ht="12.75">
      <c r="A750" s="34"/>
      <c r="B750" s="34"/>
      <c r="I750" s="42"/>
      <c r="J750" s="42"/>
      <c r="R750" s="38"/>
      <c r="S750" s="38"/>
    </row>
    <row r="751" spans="1:19" ht="12.75">
      <c r="A751" s="34"/>
      <c r="B751" s="34"/>
      <c r="I751" s="42"/>
      <c r="J751" s="42"/>
      <c r="R751" s="38"/>
      <c r="S751" s="38"/>
    </row>
    <row r="752" spans="1:19" ht="12.75">
      <c r="A752" s="34"/>
      <c r="B752" s="34"/>
      <c r="I752" s="42"/>
      <c r="J752" s="42"/>
      <c r="R752" s="38"/>
      <c r="S752" s="38"/>
    </row>
    <row r="753" spans="1:19" ht="12.75">
      <c r="A753" s="34"/>
      <c r="B753" s="34"/>
      <c r="I753" s="42"/>
      <c r="J753" s="42"/>
      <c r="R753" s="38"/>
      <c r="S753" s="38"/>
    </row>
    <row r="754" spans="1:19" ht="12.75">
      <c r="A754" s="34"/>
      <c r="B754" s="34"/>
      <c r="I754" s="42"/>
      <c r="J754" s="42"/>
      <c r="R754" s="38"/>
      <c r="S754" s="38"/>
    </row>
    <row r="755" spans="1:19" ht="12.75">
      <c r="A755" s="34"/>
      <c r="B755" s="34"/>
      <c r="I755" s="42"/>
      <c r="J755" s="42"/>
      <c r="R755" s="38"/>
      <c r="S755" s="38"/>
    </row>
    <row r="756" spans="1:19" ht="12.75">
      <c r="A756" s="34"/>
      <c r="B756" s="34"/>
      <c r="I756" s="42"/>
      <c r="J756" s="42"/>
      <c r="R756" s="38"/>
      <c r="S756" s="38"/>
    </row>
    <row r="757" spans="1:19" ht="12.75">
      <c r="A757" s="34"/>
      <c r="B757" s="34"/>
      <c r="I757" s="42"/>
      <c r="J757" s="42"/>
      <c r="R757" s="38"/>
      <c r="S757" s="38"/>
    </row>
    <row r="758" spans="1:19" ht="12.75">
      <c r="A758" s="34"/>
      <c r="B758" s="34"/>
      <c r="I758" s="42"/>
      <c r="J758" s="42"/>
      <c r="R758" s="38"/>
      <c r="S758" s="38"/>
    </row>
    <row r="759" spans="1:19" ht="12.75">
      <c r="A759" s="34"/>
      <c r="B759" s="34"/>
      <c r="I759" s="42"/>
      <c r="J759" s="42"/>
      <c r="R759" s="38"/>
      <c r="S759" s="38"/>
    </row>
    <row r="760" spans="1:19" ht="12.75">
      <c r="A760" s="34"/>
      <c r="B760" s="34"/>
      <c r="I760" s="42"/>
      <c r="J760" s="42"/>
      <c r="R760" s="38"/>
      <c r="S760" s="38"/>
    </row>
    <row r="761" spans="1:19" ht="12.75">
      <c r="A761" s="34"/>
      <c r="B761" s="34"/>
      <c r="I761" s="42"/>
      <c r="J761" s="42"/>
      <c r="R761" s="38"/>
      <c r="S761" s="38"/>
    </row>
    <row r="762" spans="1:19" ht="12.75">
      <c r="A762" s="34"/>
      <c r="B762" s="34"/>
      <c r="I762" s="42"/>
      <c r="J762" s="42"/>
      <c r="R762" s="38"/>
      <c r="S762" s="38"/>
    </row>
    <row r="763" spans="1:19" ht="12.75">
      <c r="A763" s="34"/>
      <c r="B763" s="34"/>
      <c r="I763" s="42"/>
      <c r="J763" s="42"/>
      <c r="R763" s="38"/>
      <c r="S763" s="38"/>
    </row>
    <row r="764" spans="1:19" ht="12.75">
      <c r="A764" s="34"/>
      <c r="B764" s="34"/>
      <c r="I764" s="42"/>
      <c r="J764" s="42"/>
      <c r="R764" s="38"/>
      <c r="S764" s="38"/>
    </row>
    <row r="765" spans="1:19" ht="12.75">
      <c r="A765" s="34"/>
      <c r="B765" s="34"/>
      <c r="I765" s="42"/>
      <c r="J765" s="42"/>
      <c r="R765" s="38"/>
      <c r="S765" s="38"/>
    </row>
    <row r="766" spans="1:19" ht="12.75">
      <c r="A766" s="34"/>
      <c r="B766" s="34"/>
      <c r="I766" s="42"/>
      <c r="J766" s="42"/>
      <c r="R766" s="38"/>
      <c r="S766" s="38"/>
    </row>
    <row r="767" spans="1:19" ht="12.75">
      <c r="A767" s="34"/>
      <c r="B767" s="34"/>
      <c r="I767" s="42"/>
      <c r="J767" s="42"/>
      <c r="R767" s="38"/>
      <c r="S767" s="38"/>
    </row>
    <row r="768" spans="1:19" ht="12.75">
      <c r="A768" s="34"/>
      <c r="B768" s="34"/>
      <c r="I768" s="42"/>
      <c r="J768" s="42"/>
      <c r="R768" s="38"/>
      <c r="S768" s="38"/>
    </row>
    <row r="769" spans="1:19" ht="12.75">
      <c r="A769" s="34"/>
      <c r="B769" s="34"/>
      <c r="I769" s="42"/>
      <c r="J769" s="42"/>
      <c r="R769" s="38"/>
      <c r="S769" s="38"/>
    </row>
    <row r="770" spans="1:19" ht="12.75">
      <c r="A770" s="34"/>
      <c r="B770" s="34"/>
      <c r="I770" s="42"/>
      <c r="J770" s="42"/>
      <c r="R770" s="38"/>
      <c r="S770" s="38"/>
    </row>
    <row r="771" spans="1:19" ht="12.75">
      <c r="A771" s="34"/>
      <c r="B771" s="34"/>
      <c r="I771" s="42"/>
      <c r="J771" s="42"/>
      <c r="R771" s="38"/>
      <c r="S771" s="38"/>
    </row>
    <row r="772" spans="1:19" ht="12.75">
      <c r="A772" s="34"/>
      <c r="B772" s="34"/>
      <c r="I772" s="42"/>
      <c r="J772" s="42"/>
      <c r="R772" s="38"/>
      <c r="S772" s="38"/>
    </row>
    <row r="773" spans="1:19" ht="12.75">
      <c r="A773" s="34"/>
      <c r="B773" s="34"/>
      <c r="I773" s="42"/>
      <c r="J773" s="42"/>
      <c r="R773" s="38"/>
      <c r="S773" s="38"/>
    </row>
    <row r="774" spans="1:19" ht="12.75">
      <c r="A774" s="34"/>
      <c r="B774" s="34"/>
      <c r="I774" s="42"/>
      <c r="J774" s="42"/>
      <c r="R774" s="38"/>
      <c r="S774" s="38"/>
    </row>
    <row r="775" spans="1:19" ht="12.75">
      <c r="A775" s="34"/>
      <c r="B775" s="34"/>
      <c r="I775" s="42"/>
      <c r="J775" s="42"/>
      <c r="R775" s="38"/>
      <c r="S775" s="38"/>
    </row>
    <row r="776" spans="1:19" ht="12.75">
      <c r="A776" s="34"/>
      <c r="B776" s="34"/>
      <c r="I776" s="42"/>
      <c r="J776" s="42"/>
      <c r="R776" s="38"/>
      <c r="S776" s="38"/>
    </row>
    <row r="777" spans="1:19" ht="12.75">
      <c r="A777" s="34"/>
      <c r="B777" s="34"/>
      <c r="I777" s="42"/>
      <c r="J777" s="42"/>
      <c r="R777" s="38"/>
      <c r="S777" s="38"/>
    </row>
    <row r="778" spans="1:19" ht="12.75">
      <c r="A778" s="34"/>
      <c r="B778" s="34"/>
      <c r="I778" s="42"/>
      <c r="J778" s="42"/>
      <c r="R778" s="38"/>
      <c r="S778" s="38"/>
    </row>
    <row r="779" spans="1:19" ht="12.75">
      <c r="A779" s="34"/>
      <c r="B779" s="34"/>
      <c r="I779" s="42"/>
      <c r="J779" s="42"/>
      <c r="R779" s="38"/>
      <c r="S779" s="38"/>
    </row>
    <row r="780" spans="1:19" ht="12.75">
      <c r="A780" s="34"/>
      <c r="B780" s="34"/>
      <c r="I780" s="42"/>
      <c r="J780" s="42"/>
      <c r="R780" s="38"/>
      <c r="S780" s="38"/>
    </row>
    <row r="781" spans="1:19" ht="12.75">
      <c r="A781" s="34"/>
      <c r="B781" s="34"/>
      <c r="I781" s="42"/>
      <c r="J781" s="42"/>
      <c r="R781" s="38"/>
      <c r="S781" s="38"/>
    </row>
    <row r="782" spans="1:19" ht="12.75">
      <c r="A782" s="34"/>
      <c r="B782" s="34"/>
      <c r="I782" s="42"/>
      <c r="J782" s="42"/>
      <c r="R782" s="38"/>
      <c r="S782" s="38"/>
    </row>
    <row r="783" spans="1:19" ht="12.75">
      <c r="A783" s="34"/>
      <c r="B783" s="34"/>
      <c r="I783" s="42"/>
      <c r="J783" s="42"/>
      <c r="R783" s="38"/>
      <c r="S783" s="38"/>
    </row>
    <row r="784" spans="1:19" ht="12.75">
      <c r="A784" s="34"/>
      <c r="B784" s="34"/>
      <c r="I784" s="42"/>
      <c r="J784" s="42"/>
      <c r="R784" s="38"/>
      <c r="S784" s="38"/>
    </row>
    <row r="785" spans="1:19" ht="12.75">
      <c r="A785" s="34"/>
      <c r="B785" s="34"/>
      <c r="I785" s="42"/>
      <c r="J785" s="42"/>
      <c r="R785" s="38"/>
      <c r="S785" s="38"/>
    </row>
    <row r="786" spans="1:19" ht="12.75">
      <c r="A786" s="34"/>
      <c r="B786" s="34"/>
      <c r="I786" s="42"/>
      <c r="J786" s="42"/>
      <c r="R786" s="38"/>
      <c r="S786" s="38"/>
    </row>
    <row r="787" spans="1:19" ht="12.75">
      <c r="A787" s="34"/>
      <c r="B787" s="34"/>
      <c r="I787" s="42"/>
      <c r="J787" s="42"/>
      <c r="R787" s="38"/>
      <c r="S787" s="38"/>
    </row>
    <row r="788" spans="1:19" ht="12.75">
      <c r="A788" s="34"/>
      <c r="B788" s="34"/>
      <c r="I788" s="42"/>
      <c r="J788" s="42"/>
      <c r="R788" s="38"/>
      <c r="S788" s="38"/>
    </row>
    <row r="789" spans="1:19" ht="12.75">
      <c r="A789" s="34"/>
      <c r="B789" s="34"/>
      <c r="I789" s="42"/>
      <c r="J789" s="42"/>
      <c r="R789" s="38"/>
      <c r="S789" s="38"/>
    </row>
    <row r="790" spans="1:19" ht="12.75">
      <c r="A790" s="34"/>
      <c r="B790" s="34"/>
      <c r="I790" s="42"/>
      <c r="J790" s="42"/>
      <c r="R790" s="38"/>
      <c r="S790" s="38"/>
    </row>
    <row r="791" spans="1:19" ht="12.75">
      <c r="A791" s="34"/>
      <c r="B791" s="34"/>
      <c r="I791" s="42"/>
      <c r="J791" s="42"/>
      <c r="R791" s="38"/>
      <c r="S791" s="38"/>
    </row>
    <row r="792" spans="1:19" ht="12.75">
      <c r="A792" s="34"/>
      <c r="B792" s="34"/>
      <c r="I792" s="42"/>
      <c r="J792" s="42"/>
      <c r="R792" s="38"/>
      <c r="S792" s="38"/>
    </row>
    <row r="793" spans="1:19" ht="12.75">
      <c r="A793" s="34"/>
      <c r="B793" s="34"/>
      <c r="I793" s="42"/>
      <c r="J793" s="42"/>
      <c r="R793" s="38"/>
      <c r="S793" s="38"/>
    </row>
    <row r="794" spans="1:19" ht="12.75">
      <c r="A794" s="34"/>
      <c r="B794" s="34"/>
      <c r="I794" s="42"/>
      <c r="J794" s="42"/>
      <c r="R794" s="38"/>
      <c r="S794" s="38"/>
    </row>
    <row r="795" spans="1:19" ht="12.75">
      <c r="A795" s="34"/>
      <c r="B795" s="34"/>
      <c r="I795" s="42"/>
      <c r="J795" s="42"/>
      <c r="R795" s="38"/>
      <c r="S795" s="38"/>
    </row>
    <row r="796" spans="1:19" ht="12.75">
      <c r="A796" s="34"/>
      <c r="B796" s="34"/>
      <c r="I796" s="42"/>
      <c r="J796" s="42"/>
      <c r="R796" s="38"/>
      <c r="S796" s="38"/>
    </row>
    <row r="797" spans="1:19" ht="12.75">
      <c r="A797" s="34"/>
      <c r="B797" s="34"/>
      <c r="I797" s="42"/>
      <c r="J797" s="42"/>
      <c r="R797" s="38"/>
      <c r="S797" s="38"/>
    </row>
    <row r="798" spans="1:19" ht="12.75">
      <c r="A798" s="34"/>
      <c r="B798" s="34"/>
      <c r="I798" s="42"/>
      <c r="J798" s="42"/>
      <c r="R798" s="38"/>
      <c r="S798" s="38"/>
    </row>
    <row r="799" spans="1:19" ht="12.75">
      <c r="A799" s="34"/>
      <c r="B799" s="34"/>
      <c r="I799" s="42"/>
      <c r="J799" s="42"/>
      <c r="R799" s="38"/>
      <c r="S799" s="38"/>
    </row>
    <row r="800" spans="1:19" ht="12.75">
      <c r="A800" s="34"/>
      <c r="B800" s="34"/>
      <c r="I800" s="42"/>
      <c r="J800" s="42"/>
      <c r="R800" s="38"/>
      <c r="S800" s="38"/>
    </row>
    <row r="801" spans="1:19" ht="12.75">
      <c r="A801" s="34"/>
      <c r="B801" s="34"/>
      <c r="I801" s="42"/>
      <c r="J801" s="42"/>
      <c r="R801" s="38"/>
      <c r="S801" s="38"/>
    </row>
    <row r="802" spans="1:19" ht="12.75">
      <c r="A802" s="34"/>
      <c r="B802" s="34"/>
      <c r="I802" s="42"/>
      <c r="J802" s="42"/>
      <c r="R802" s="38"/>
      <c r="S802" s="38"/>
    </row>
    <row r="803" spans="1:19" ht="12.75">
      <c r="A803" s="34"/>
      <c r="B803" s="34"/>
      <c r="I803" s="42"/>
      <c r="J803" s="42"/>
      <c r="R803" s="38"/>
      <c r="S803" s="38"/>
    </row>
    <row r="804" spans="1:19" ht="12.75">
      <c r="A804" s="34"/>
      <c r="B804" s="34"/>
      <c r="I804" s="42"/>
      <c r="J804" s="42"/>
      <c r="R804" s="38"/>
      <c r="S804" s="38"/>
    </row>
    <row r="805" spans="1:19" ht="12.75">
      <c r="A805" s="34"/>
      <c r="B805" s="34"/>
      <c r="I805" s="42"/>
      <c r="J805" s="42"/>
      <c r="R805" s="38"/>
      <c r="S805" s="38"/>
    </row>
    <row r="806" spans="1:19" ht="12.75">
      <c r="A806" s="34"/>
      <c r="B806" s="34"/>
      <c r="I806" s="42"/>
      <c r="J806" s="42"/>
      <c r="R806" s="38"/>
      <c r="S806" s="38"/>
    </row>
    <row r="807" spans="1:19" ht="12.75">
      <c r="A807" s="34"/>
      <c r="B807" s="34"/>
      <c r="I807" s="42"/>
      <c r="J807" s="42"/>
      <c r="R807" s="38"/>
      <c r="S807" s="38"/>
    </row>
    <row r="808" spans="1:19" ht="12.75">
      <c r="A808" s="34"/>
      <c r="B808" s="34"/>
      <c r="I808" s="42"/>
      <c r="J808" s="42"/>
      <c r="R808" s="38"/>
      <c r="S808" s="38"/>
    </row>
    <row r="809" spans="1:19" ht="12.75">
      <c r="A809" s="34"/>
      <c r="B809" s="34"/>
      <c r="I809" s="42"/>
      <c r="J809" s="42"/>
      <c r="R809" s="38"/>
      <c r="S809" s="38"/>
    </row>
    <row r="810" spans="1:19" ht="12.75">
      <c r="A810" s="34"/>
      <c r="B810" s="34"/>
      <c r="I810" s="42"/>
      <c r="J810" s="42"/>
      <c r="R810" s="38"/>
      <c r="S810" s="38"/>
    </row>
    <row r="811" spans="1:19" ht="12.75">
      <c r="A811" s="34"/>
      <c r="B811" s="34"/>
      <c r="I811" s="42"/>
      <c r="J811" s="42"/>
      <c r="R811" s="38"/>
      <c r="S811" s="38"/>
    </row>
    <row r="812" spans="1:19" ht="12.75">
      <c r="A812" s="34"/>
      <c r="B812" s="34"/>
      <c r="I812" s="42"/>
      <c r="J812" s="42"/>
      <c r="R812" s="38"/>
      <c r="S812" s="38"/>
    </row>
    <row r="813" spans="1:19" ht="12.75">
      <c r="A813" s="34"/>
      <c r="B813" s="34"/>
      <c r="I813" s="42"/>
      <c r="J813" s="42"/>
      <c r="R813" s="38"/>
      <c r="S813" s="38"/>
    </row>
    <row r="814" spans="1:19" ht="12.75">
      <c r="A814" s="34"/>
      <c r="B814" s="34"/>
      <c r="I814" s="42"/>
      <c r="J814" s="42"/>
      <c r="R814" s="38"/>
      <c r="S814" s="38"/>
    </row>
    <row r="815" spans="1:19" ht="12.75">
      <c r="A815" s="34"/>
      <c r="B815" s="34"/>
      <c r="I815" s="42"/>
      <c r="J815" s="42"/>
      <c r="R815" s="38"/>
      <c r="S815" s="38"/>
    </row>
    <row r="816" spans="1:19" ht="12.75">
      <c r="A816" s="34"/>
      <c r="B816" s="34"/>
      <c r="I816" s="42"/>
      <c r="J816" s="42"/>
      <c r="R816" s="38"/>
      <c r="S816" s="38"/>
    </row>
    <row r="817" spans="1:19" ht="12.75">
      <c r="A817" s="34"/>
      <c r="B817" s="34"/>
      <c r="I817" s="42"/>
      <c r="J817" s="42"/>
      <c r="R817" s="38"/>
      <c r="S817" s="38"/>
    </row>
    <row r="818" spans="1:19" ht="12.75">
      <c r="A818" s="34"/>
      <c r="B818" s="34"/>
      <c r="I818" s="42"/>
      <c r="J818" s="42"/>
      <c r="R818" s="38"/>
      <c r="S818" s="38"/>
    </row>
    <row r="819" spans="1:19" ht="12.75">
      <c r="A819" s="34"/>
      <c r="B819" s="34"/>
      <c r="I819" s="42"/>
      <c r="J819" s="42"/>
      <c r="R819" s="38"/>
      <c r="S819" s="38"/>
    </row>
    <row r="820" spans="1:19" ht="12.75">
      <c r="A820" s="34"/>
      <c r="B820" s="34"/>
      <c r="I820" s="42"/>
      <c r="J820" s="42"/>
      <c r="R820" s="38"/>
      <c r="S820" s="38"/>
    </row>
    <row r="821" spans="1:19" ht="12.75">
      <c r="A821" s="34"/>
      <c r="B821" s="34"/>
      <c r="I821" s="42"/>
      <c r="J821" s="42"/>
      <c r="R821" s="38"/>
      <c r="S821" s="38"/>
    </row>
    <row r="822" spans="1:19" ht="12.75">
      <c r="A822" s="34"/>
      <c r="B822" s="34"/>
      <c r="I822" s="42"/>
      <c r="J822" s="42"/>
      <c r="R822" s="38"/>
      <c r="S822" s="38"/>
    </row>
    <row r="823" spans="1:19" ht="12.75">
      <c r="A823" s="34"/>
      <c r="B823" s="34"/>
      <c r="I823" s="42"/>
      <c r="J823" s="42"/>
      <c r="R823" s="38"/>
      <c r="S823" s="38"/>
    </row>
    <row r="824" spans="1:19" ht="12.75">
      <c r="A824" s="34"/>
      <c r="B824" s="34"/>
      <c r="I824" s="42"/>
      <c r="J824" s="42"/>
      <c r="R824" s="38"/>
      <c r="S824" s="38"/>
    </row>
    <row r="825" spans="1:19" ht="12.75">
      <c r="A825" s="34"/>
      <c r="B825" s="34"/>
      <c r="I825" s="42"/>
      <c r="J825" s="42"/>
      <c r="R825" s="38"/>
      <c r="S825" s="38"/>
    </row>
    <row r="826" spans="1:19" ht="12.75">
      <c r="A826" s="34"/>
      <c r="B826" s="34"/>
      <c r="I826" s="42"/>
      <c r="J826" s="42"/>
      <c r="R826" s="38"/>
      <c r="S826" s="38"/>
    </row>
    <row r="827" spans="1:19" ht="12.75">
      <c r="A827" s="34"/>
      <c r="B827" s="34"/>
      <c r="I827" s="42"/>
      <c r="J827" s="42"/>
      <c r="R827" s="38"/>
      <c r="S827" s="38"/>
    </row>
    <row r="828" spans="1:19" ht="12.75">
      <c r="A828" s="34"/>
      <c r="B828" s="34"/>
      <c r="I828" s="42"/>
      <c r="J828" s="42"/>
      <c r="R828" s="38"/>
      <c r="S828" s="38"/>
    </row>
    <row r="829" spans="1:19" ht="12.75">
      <c r="A829" s="34"/>
      <c r="B829" s="34"/>
      <c r="I829" s="42"/>
      <c r="J829" s="42"/>
      <c r="R829" s="38"/>
      <c r="S829" s="38"/>
    </row>
    <row r="830" spans="1:19" ht="12.75">
      <c r="A830" s="34"/>
      <c r="B830" s="34"/>
      <c r="I830" s="42"/>
      <c r="J830" s="42"/>
      <c r="R830" s="38"/>
      <c r="S830" s="38"/>
    </row>
    <row r="831" spans="1:19" ht="12.75">
      <c r="A831" s="34"/>
      <c r="B831" s="34"/>
      <c r="I831" s="42"/>
      <c r="J831" s="42"/>
      <c r="R831" s="38"/>
      <c r="S831" s="38"/>
    </row>
    <row r="832" spans="1:19" ht="12.75">
      <c r="A832" s="34"/>
      <c r="B832" s="34"/>
      <c r="I832" s="42"/>
      <c r="J832" s="42"/>
      <c r="R832" s="38"/>
      <c r="S832" s="38"/>
    </row>
    <row r="833" spans="1:19" ht="12.75">
      <c r="A833" s="34"/>
      <c r="B833" s="34"/>
      <c r="I833" s="42"/>
      <c r="J833" s="42"/>
      <c r="R833" s="38"/>
      <c r="S833" s="38"/>
    </row>
    <row r="834" spans="1:19" ht="12.75">
      <c r="A834" s="34"/>
      <c r="B834" s="34"/>
      <c r="I834" s="42"/>
      <c r="J834" s="42"/>
      <c r="R834" s="38"/>
      <c r="S834" s="38"/>
    </row>
    <row r="835" spans="1:19" ht="12.75">
      <c r="A835" s="34"/>
      <c r="B835" s="34"/>
      <c r="I835" s="42"/>
      <c r="J835" s="42"/>
      <c r="R835" s="38"/>
      <c r="S835" s="38"/>
    </row>
    <row r="836" spans="1:19" ht="12.75">
      <c r="A836" s="34"/>
      <c r="B836" s="34"/>
      <c r="I836" s="42"/>
      <c r="J836" s="42"/>
      <c r="R836" s="38"/>
      <c r="S836" s="38"/>
    </row>
    <row r="837" spans="1:19" ht="12.75">
      <c r="A837" s="34"/>
      <c r="B837" s="34"/>
      <c r="I837" s="42"/>
      <c r="J837" s="42"/>
      <c r="R837" s="38"/>
      <c r="S837" s="38"/>
    </row>
    <row r="838" spans="1:19" ht="12.75">
      <c r="A838" s="34"/>
      <c r="B838" s="34"/>
      <c r="I838" s="42"/>
      <c r="J838" s="42"/>
      <c r="R838" s="38"/>
      <c r="S838" s="38"/>
    </row>
    <row r="839" spans="1:19" ht="12.75">
      <c r="A839" s="34"/>
      <c r="B839" s="34"/>
      <c r="I839" s="42"/>
      <c r="J839" s="42"/>
      <c r="R839" s="38"/>
      <c r="S839" s="38"/>
    </row>
    <row r="840" spans="1:19" ht="12.75">
      <c r="A840" s="34"/>
      <c r="B840" s="34"/>
      <c r="I840" s="42"/>
      <c r="J840" s="42"/>
      <c r="R840" s="38"/>
      <c r="S840" s="38"/>
    </row>
    <row r="841" spans="1:19" ht="12.75">
      <c r="A841" s="34"/>
      <c r="B841" s="34"/>
      <c r="I841" s="42"/>
      <c r="J841" s="42"/>
      <c r="R841" s="38"/>
      <c r="S841" s="38"/>
    </row>
    <row r="842" spans="1:19" ht="12.75">
      <c r="A842" s="34"/>
      <c r="B842" s="34"/>
      <c r="I842" s="42"/>
      <c r="J842" s="42"/>
      <c r="R842" s="38"/>
      <c r="S842" s="38"/>
    </row>
    <row r="843" spans="1:19" ht="12.75">
      <c r="A843" s="34"/>
      <c r="B843" s="34"/>
      <c r="I843" s="42"/>
      <c r="J843" s="42"/>
      <c r="R843" s="38"/>
      <c r="S843" s="38"/>
    </row>
    <row r="844" spans="1:19" ht="12.75">
      <c r="A844" s="34"/>
      <c r="B844" s="34"/>
      <c r="I844" s="42"/>
      <c r="J844" s="42"/>
      <c r="R844" s="38"/>
      <c r="S844" s="38"/>
    </row>
    <row r="845" spans="1:19" ht="12.75">
      <c r="A845" s="34"/>
      <c r="B845" s="34"/>
      <c r="I845" s="42"/>
      <c r="J845" s="42"/>
      <c r="R845" s="38"/>
      <c r="S845" s="38"/>
    </row>
    <row r="846" spans="1:19" ht="12.75">
      <c r="A846" s="34"/>
      <c r="B846" s="34"/>
      <c r="I846" s="42"/>
      <c r="J846" s="42"/>
      <c r="R846" s="38"/>
      <c r="S846" s="38"/>
    </row>
    <row r="847" spans="1:19" ht="12.75">
      <c r="A847" s="34"/>
      <c r="B847" s="34"/>
      <c r="I847" s="42"/>
      <c r="J847" s="42"/>
      <c r="R847" s="38"/>
      <c r="S847" s="38"/>
    </row>
    <row r="848" spans="1:19" ht="12.75">
      <c r="A848" s="34"/>
      <c r="B848" s="34"/>
      <c r="I848" s="42"/>
      <c r="J848" s="42"/>
      <c r="R848" s="38"/>
      <c r="S848" s="38"/>
    </row>
    <row r="849" spans="1:19" ht="12.75">
      <c r="A849" s="34"/>
      <c r="B849" s="34"/>
      <c r="I849" s="42"/>
      <c r="J849" s="42"/>
      <c r="R849" s="38"/>
      <c r="S849" s="38"/>
    </row>
    <row r="850" spans="1:19" ht="12.75">
      <c r="A850" s="34"/>
      <c r="B850" s="34"/>
      <c r="I850" s="42"/>
      <c r="J850" s="42"/>
      <c r="R850" s="38"/>
      <c r="S850" s="38"/>
    </row>
    <row r="851" spans="1:19" ht="12.75">
      <c r="A851" s="34"/>
      <c r="B851" s="34"/>
      <c r="I851" s="42"/>
      <c r="J851" s="42"/>
      <c r="R851" s="38"/>
      <c r="S851" s="38"/>
    </row>
    <row r="852" spans="1:19" ht="12.75">
      <c r="A852" s="34"/>
      <c r="B852" s="34"/>
      <c r="I852" s="42"/>
      <c r="J852" s="42"/>
      <c r="R852" s="38"/>
      <c r="S852" s="38"/>
    </row>
    <row r="853" spans="1:19" ht="12.75">
      <c r="A853" s="34"/>
      <c r="B853" s="34"/>
      <c r="I853" s="42"/>
      <c r="J853" s="42"/>
      <c r="R853" s="38"/>
      <c r="S853" s="38"/>
    </row>
    <row r="854" spans="1:19" ht="12.75">
      <c r="A854" s="34"/>
      <c r="B854" s="34"/>
      <c r="I854" s="42"/>
      <c r="J854" s="42"/>
      <c r="R854" s="38"/>
      <c r="S854" s="38"/>
    </row>
    <row r="855" spans="1:19" ht="12.75">
      <c r="A855" s="34"/>
      <c r="B855" s="34"/>
      <c r="I855" s="42"/>
      <c r="J855" s="42"/>
      <c r="R855" s="38"/>
      <c r="S855" s="38"/>
    </row>
    <row r="856" spans="1:19" ht="12.75">
      <c r="A856" s="34"/>
      <c r="B856" s="34"/>
      <c r="I856" s="42"/>
      <c r="J856" s="42"/>
      <c r="R856" s="38"/>
      <c r="S856" s="38"/>
    </row>
    <row r="857" spans="1:19" ht="12.75">
      <c r="A857" s="34"/>
      <c r="B857" s="34"/>
      <c r="I857" s="42"/>
      <c r="J857" s="42"/>
      <c r="R857" s="38"/>
      <c r="S857" s="38"/>
    </row>
    <row r="858" spans="1:19" ht="12.75">
      <c r="A858" s="34"/>
      <c r="B858" s="34"/>
      <c r="I858" s="42"/>
      <c r="J858" s="42"/>
      <c r="R858" s="38"/>
      <c r="S858" s="38"/>
    </row>
    <row r="859" spans="1:19" ht="12.75">
      <c r="A859" s="34"/>
      <c r="B859" s="34"/>
      <c r="I859" s="42"/>
      <c r="J859" s="42"/>
      <c r="R859" s="38"/>
      <c r="S859" s="38"/>
    </row>
    <row r="860" spans="1:19" ht="12.75">
      <c r="A860" s="34"/>
      <c r="B860" s="34"/>
      <c r="I860" s="42"/>
      <c r="J860" s="42"/>
      <c r="R860" s="38"/>
      <c r="S860" s="38"/>
    </row>
    <row r="861" spans="1:19" ht="12.75">
      <c r="A861" s="34"/>
      <c r="B861" s="34"/>
      <c r="I861" s="42"/>
      <c r="J861" s="42"/>
      <c r="R861" s="38"/>
      <c r="S861" s="38"/>
    </row>
    <row r="862" spans="1:19" ht="12.75">
      <c r="A862" s="34"/>
      <c r="B862" s="34"/>
      <c r="I862" s="42"/>
      <c r="J862" s="42"/>
      <c r="R862" s="38"/>
      <c r="S862" s="38"/>
    </row>
    <row r="863" spans="1:19" ht="12.75">
      <c r="A863" s="34"/>
      <c r="B863" s="34"/>
      <c r="I863" s="42"/>
      <c r="J863" s="42"/>
      <c r="R863" s="38"/>
      <c r="S863" s="38"/>
    </row>
    <row r="864" spans="1:19" ht="12.75">
      <c r="A864" s="34"/>
      <c r="B864" s="34"/>
      <c r="I864" s="42"/>
      <c r="J864" s="42"/>
      <c r="R864" s="38"/>
      <c r="S864" s="38"/>
    </row>
    <row r="865" spans="1:19" ht="12.75">
      <c r="A865" s="34"/>
      <c r="B865" s="34"/>
      <c r="I865" s="42"/>
      <c r="J865" s="42"/>
      <c r="R865" s="38"/>
      <c r="S865" s="38"/>
    </row>
    <row r="866" spans="1:19" ht="12.75">
      <c r="A866" s="34"/>
      <c r="B866" s="34"/>
      <c r="I866" s="42"/>
      <c r="J866" s="42"/>
      <c r="R866" s="38"/>
      <c r="S866" s="38"/>
    </row>
    <row r="867" spans="1:19" ht="12.75">
      <c r="A867" s="34"/>
      <c r="B867" s="34"/>
      <c r="I867" s="42"/>
      <c r="J867" s="42"/>
      <c r="R867" s="38"/>
      <c r="S867" s="38"/>
    </row>
    <row r="868" spans="1:19" ht="12.75">
      <c r="A868" s="34"/>
      <c r="B868" s="34"/>
      <c r="I868" s="42"/>
      <c r="J868" s="42"/>
      <c r="R868" s="38"/>
      <c r="S868" s="38"/>
    </row>
    <row r="869" spans="1:19" ht="12.75">
      <c r="A869" s="34"/>
      <c r="B869" s="34"/>
      <c r="I869" s="42"/>
      <c r="J869" s="42"/>
      <c r="R869" s="38"/>
      <c r="S869" s="38"/>
    </row>
    <row r="870" spans="1:19" ht="12.75">
      <c r="A870" s="34"/>
      <c r="B870" s="34"/>
      <c r="I870" s="42"/>
      <c r="J870" s="42"/>
      <c r="R870" s="38"/>
      <c r="S870" s="38"/>
    </row>
    <row r="871" spans="1:19" ht="12.75">
      <c r="A871" s="34"/>
      <c r="B871" s="34"/>
      <c r="I871" s="42"/>
      <c r="J871" s="42"/>
      <c r="R871" s="38"/>
      <c r="S871" s="38"/>
    </row>
    <row r="872" spans="1:19" ht="12.75">
      <c r="A872" s="34"/>
      <c r="B872" s="34"/>
      <c r="I872" s="42"/>
      <c r="J872" s="42"/>
      <c r="R872" s="38"/>
      <c r="S872" s="38"/>
    </row>
    <row r="873" spans="1:19" ht="12.75">
      <c r="A873" s="34"/>
      <c r="B873" s="34"/>
      <c r="I873" s="42"/>
      <c r="J873" s="42"/>
      <c r="R873" s="38"/>
      <c r="S873" s="38"/>
    </row>
    <row r="874" spans="1:19" ht="12.75">
      <c r="A874" s="34"/>
      <c r="B874" s="34"/>
      <c r="I874" s="42"/>
      <c r="J874" s="42"/>
      <c r="R874" s="38"/>
      <c r="S874" s="38"/>
    </row>
    <row r="875" spans="1:19" ht="12.75">
      <c r="A875" s="34"/>
      <c r="B875" s="34"/>
      <c r="I875" s="42"/>
      <c r="J875" s="42"/>
      <c r="R875" s="38"/>
      <c r="S875" s="38"/>
    </row>
    <row r="876" spans="1:19" ht="12.75">
      <c r="A876" s="34"/>
      <c r="B876" s="34"/>
      <c r="I876" s="42"/>
      <c r="J876" s="42"/>
      <c r="R876" s="38"/>
      <c r="S876" s="38"/>
    </row>
    <row r="877" spans="1:19" ht="12.75">
      <c r="A877" s="34"/>
      <c r="B877" s="34"/>
      <c r="I877" s="42"/>
      <c r="J877" s="42"/>
      <c r="R877" s="38"/>
      <c r="S877" s="38"/>
    </row>
    <row r="878" spans="1:19" ht="12.75">
      <c r="A878" s="34"/>
      <c r="B878" s="34"/>
      <c r="I878" s="42"/>
      <c r="J878" s="42"/>
      <c r="R878" s="38"/>
      <c r="S878" s="38"/>
    </row>
    <row r="879" spans="1:19" ht="12.75">
      <c r="A879" s="34"/>
      <c r="B879" s="34"/>
      <c r="I879" s="42"/>
      <c r="J879" s="42"/>
      <c r="R879" s="38"/>
      <c r="S879" s="38"/>
    </row>
    <row r="880" spans="1:19" ht="12.75">
      <c r="A880" s="34"/>
      <c r="B880" s="34"/>
      <c r="I880" s="42"/>
      <c r="J880" s="42"/>
      <c r="R880" s="38"/>
      <c r="S880" s="38"/>
    </row>
    <row r="881" spans="1:19" ht="12.75">
      <c r="A881" s="34"/>
      <c r="B881" s="34"/>
      <c r="I881" s="42"/>
      <c r="J881" s="42"/>
      <c r="R881" s="38"/>
      <c r="S881" s="38"/>
    </row>
    <row r="882" spans="1:19" ht="12.75">
      <c r="A882" s="34"/>
      <c r="B882" s="34"/>
      <c r="I882" s="42"/>
      <c r="J882" s="42"/>
      <c r="R882" s="38"/>
      <c r="S882" s="38"/>
    </row>
    <row r="883" spans="1:19" ht="12.75">
      <c r="A883" s="34"/>
      <c r="B883" s="34"/>
      <c r="I883" s="42"/>
      <c r="J883" s="42"/>
      <c r="R883" s="38"/>
      <c r="S883" s="38"/>
    </row>
    <row r="884" spans="1:19" ht="12.75">
      <c r="A884" s="34"/>
      <c r="B884" s="34"/>
      <c r="I884" s="42"/>
      <c r="J884" s="42"/>
      <c r="R884" s="38"/>
      <c r="S884" s="38"/>
    </row>
    <row r="885" spans="1:19" ht="12.75">
      <c r="A885" s="34"/>
      <c r="B885" s="34"/>
      <c r="I885" s="42"/>
      <c r="J885" s="42"/>
      <c r="R885" s="38"/>
      <c r="S885" s="38"/>
    </row>
    <row r="886" spans="1:19" ht="12.75">
      <c r="A886" s="34"/>
      <c r="B886" s="34"/>
      <c r="I886" s="42"/>
      <c r="J886" s="42"/>
      <c r="R886" s="38"/>
      <c r="S886" s="38"/>
    </row>
    <row r="887" spans="1:19" ht="12.75">
      <c r="A887" s="34"/>
      <c r="B887" s="34"/>
      <c r="I887" s="42"/>
      <c r="J887" s="42"/>
      <c r="R887" s="38"/>
      <c r="S887" s="38"/>
    </row>
    <row r="888" spans="1:19" ht="12.75">
      <c r="A888" s="34"/>
      <c r="B888" s="34"/>
      <c r="I888" s="42"/>
      <c r="J888" s="42"/>
      <c r="R888" s="38"/>
      <c r="S888" s="38"/>
    </row>
    <row r="889" spans="1:19" ht="12.75">
      <c r="A889" s="34"/>
      <c r="B889" s="34"/>
      <c r="I889" s="42"/>
      <c r="J889" s="42"/>
      <c r="R889" s="38"/>
      <c r="S889" s="38"/>
    </row>
    <row r="890" spans="1:19" ht="12.75">
      <c r="A890" s="34"/>
      <c r="B890" s="34"/>
      <c r="I890" s="42"/>
      <c r="J890" s="42"/>
      <c r="R890" s="38"/>
      <c r="S890" s="38"/>
    </row>
    <row r="891" spans="1:19" ht="12.75">
      <c r="A891" s="34"/>
      <c r="B891" s="34"/>
      <c r="I891" s="42"/>
      <c r="J891" s="42"/>
      <c r="R891" s="38"/>
      <c r="S891" s="38"/>
    </row>
    <row r="892" spans="1:19" ht="12.75">
      <c r="A892" s="34"/>
      <c r="B892" s="34"/>
      <c r="I892" s="42"/>
      <c r="J892" s="42"/>
      <c r="R892" s="38"/>
      <c r="S892" s="38"/>
    </row>
    <row r="893" spans="1:19" ht="12.75">
      <c r="A893" s="34"/>
      <c r="B893" s="34"/>
      <c r="I893" s="42"/>
      <c r="J893" s="42"/>
      <c r="R893" s="38"/>
      <c r="S893" s="38"/>
    </row>
    <row r="894" spans="1:19" ht="12.75">
      <c r="A894" s="34"/>
      <c r="B894" s="34"/>
      <c r="I894" s="42"/>
      <c r="J894" s="42"/>
      <c r="R894" s="38"/>
      <c r="S894" s="38"/>
    </row>
    <row r="895" spans="1:19" ht="12.75">
      <c r="A895" s="34"/>
      <c r="B895" s="34"/>
      <c r="I895" s="42"/>
      <c r="J895" s="42"/>
      <c r="R895" s="38"/>
      <c r="S895" s="38"/>
    </row>
    <row r="896" spans="1:19" ht="12.75">
      <c r="A896" s="34"/>
      <c r="B896" s="34"/>
      <c r="I896" s="42"/>
      <c r="J896" s="42"/>
      <c r="R896" s="38"/>
      <c r="S896" s="38"/>
    </row>
    <row r="897" spans="1:19" ht="12.75">
      <c r="A897" s="34"/>
      <c r="B897" s="34"/>
      <c r="I897" s="42"/>
      <c r="J897" s="42"/>
      <c r="R897" s="38"/>
      <c r="S897" s="38"/>
    </row>
    <row r="898" spans="1:19" ht="12.75">
      <c r="A898" s="34"/>
      <c r="B898" s="34"/>
      <c r="I898" s="42"/>
      <c r="J898" s="42"/>
      <c r="R898" s="38"/>
      <c r="S898" s="38"/>
    </row>
    <row r="899" spans="1:19" ht="12.75">
      <c r="A899" s="34"/>
      <c r="B899" s="34"/>
      <c r="I899" s="42"/>
      <c r="J899" s="42"/>
      <c r="R899" s="38"/>
      <c r="S899" s="38"/>
    </row>
    <row r="900" spans="1:19" ht="12.75">
      <c r="A900" s="34"/>
      <c r="B900" s="34"/>
      <c r="I900" s="42"/>
      <c r="J900" s="42"/>
      <c r="R900" s="38"/>
      <c r="S900" s="38"/>
    </row>
    <row r="901" spans="1:19" ht="12.75">
      <c r="A901" s="34"/>
      <c r="B901" s="34"/>
      <c r="I901" s="42"/>
      <c r="J901" s="42"/>
      <c r="R901" s="38"/>
      <c r="S901" s="38"/>
    </row>
    <row r="902" spans="1:19" ht="12.75">
      <c r="A902" s="34"/>
      <c r="B902" s="34"/>
      <c r="I902" s="42"/>
      <c r="J902" s="42"/>
      <c r="R902" s="38"/>
      <c r="S902" s="38"/>
    </row>
    <row r="903" spans="1:19" ht="12.75">
      <c r="A903" s="34"/>
      <c r="B903" s="34"/>
      <c r="I903" s="42"/>
      <c r="J903" s="42"/>
      <c r="R903" s="38"/>
      <c r="S903" s="38"/>
    </row>
    <row r="904" spans="1:19" ht="12.75">
      <c r="A904" s="34"/>
      <c r="B904" s="34"/>
      <c r="I904" s="42"/>
      <c r="J904" s="42"/>
      <c r="R904" s="38"/>
      <c r="S904" s="38"/>
    </row>
    <row r="905" spans="1:19" ht="12.75">
      <c r="A905" s="34"/>
      <c r="B905" s="34"/>
      <c r="I905" s="42"/>
      <c r="J905" s="42"/>
      <c r="R905" s="38"/>
      <c r="S905" s="38"/>
    </row>
    <row r="906" spans="1:19" ht="12.75">
      <c r="A906" s="34"/>
      <c r="B906" s="34"/>
      <c r="I906" s="42"/>
      <c r="J906" s="42"/>
      <c r="R906" s="38"/>
      <c r="S906" s="38"/>
    </row>
    <row r="907" spans="1:19" ht="12.75">
      <c r="A907" s="34"/>
      <c r="B907" s="34"/>
      <c r="I907" s="42"/>
      <c r="J907" s="42"/>
      <c r="R907" s="38"/>
      <c r="S907" s="38"/>
    </row>
    <row r="908" spans="1:19" ht="12.75">
      <c r="A908" s="34"/>
      <c r="B908" s="34"/>
      <c r="I908" s="42"/>
      <c r="J908" s="42"/>
      <c r="R908" s="38"/>
      <c r="S908" s="38"/>
    </row>
    <row r="909" spans="1:19" ht="12.75">
      <c r="A909" s="34"/>
      <c r="B909" s="34"/>
      <c r="I909" s="42"/>
      <c r="J909" s="42"/>
      <c r="R909" s="38"/>
      <c r="S909" s="38"/>
    </row>
    <row r="910" spans="1:19" ht="12.75">
      <c r="A910" s="34"/>
      <c r="B910" s="34"/>
      <c r="I910" s="42"/>
      <c r="J910" s="42"/>
      <c r="R910" s="38"/>
      <c r="S910" s="38"/>
    </row>
    <row r="911" spans="1:19" ht="12.75">
      <c r="A911" s="34"/>
      <c r="B911" s="34"/>
      <c r="I911" s="42"/>
      <c r="J911" s="42"/>
      <c r="R911" s="38"/>
      <c r="S911" s="38"/>
    </row>
    <row r="912" spans="1:19" ht="12.75">
      <c r="A912" s="34"/>
      <c r="B912" s="34"/>
      <c r="I912" s="42"/>
      <c r="J912" s="42"/>
      <c r="R912" s="38"/>
      <c r="S912" s="38"/>
    </row>
    <row r="913" spans="1:19" ht="12.75">
      <c r="A913" s="34"/>
      <c r="B913" s="34"/>
      <c r="I913" s="42"/>
      <c r="J913" s="42"/>
      <c r="R913" s="38"/>
      <c r="S913" s="38"/>
    </row>
    <row r="914" spans="1:19" ht="12.75">
      <c r="A914" s="34"/>
      <c r="B914" s="34"/>
      <c r="I914" s="42"/>
      <c r="J914" s="42"/>
      <c r="R914" s="38"/>
      <c r="S914" s="38"/>
    </row>
    <row r="915" spans="1:19" ht="12.75">
      <c r="A915" s="34"/>
      <c r="B915" s="34"/>
      <c r="I915" s="42"/>
      <c r="J915" s="42"/>
      <c r="R915" s="38"/>
      <c r="S915" s="38"/>
    </row>
    <row r="916" spans="1:19" ht="12.75">
      <c r="A916" s="34"/>
      <c r="B916" s="34"/>
      <c r="I916" s="42"/>
      <c r="J916" s="42"/>
      <c r="R916" s="38"/>
      <c r="S916" s="38"/>
    </row>
    <row r="917" spans="1:19" ht="12.75">
      <c r="A917" s="34"/>
      <c r="B917" s="34"/>
      <c r="I917" s="42"/>
      <c r="J917" s="42"/>
      <c r="R917" s="38"/>
      <c r="S917" s="38"/>
    </row>
    <row r="918" spans="1:19" ht="12.75">
      <c r="A918" s="34"/>
      <c r="B918" s="34"/>
      <c r="I918" s="42"/>
      <c r="J918" s="42"/>
      <c r="R918" s="38"/>
      <c r="S918" s="38"/>
    </row>
    <row r="919" spans="1:19" ht="12.75">
      <c r="A919" s="34"/>
      <c r="B919" s="34"/>
      <c r="I919" s="42"/>
      <c r="J919" s="42"/>
      <c r="R919" s="38"/>
      <c r="S919" s="38"/>
    </row>
    <row r="920" spans="1:19" ht="12.75">
      <c r="A920" s="34"/>
      <c r="B920" s="34"/>
      <c r="I920" s="42"/>
      <c r="J920" s="42"/>
      <c r="R920" s="38"/>
      <c r="S920" s="38"/>
    </row>
    <row r="921" spans="1:19" ht="12.75">
      <c r="A921" s="34"/>
      <c r="B921" s="34"/>
      <c r="I921" s="42"/>
      <c r="J921" s="42"/>
      <c r="R921" s="38"/>
      <c r="S921" s="38"/>
    </row>
    <row r="922" spans="1:19" ht="12.75">
      <c r="A922" s="34"/>
      <c r="B922" s="34"/>
      <c r="I922" s="42"/>
      <c r="J922" s="42"/>
      <c r="R922" s="38"/>
      <c r="S922" s="38"/>
    </row>
    <row r="923" spans="1:19" ht="12.75">
      <c r="A923" s="34"/>
      <c r="B923" s="34"/>
      <c r="I923" s="42"/>
      <c r="J923" s="42"/>
      <c r="R923" s="38"/>
      <c r="S923" s="38"/>
    </row>
    <row r="924" spans="1:19" ht="12.75">
      <c r="A924" s="34"/>
      <c r="B924" s="34"/>
      <c r="I924" s="42"/>
      <c r="J924" s="42"/>
      <c r="R924" s="38"/>
      <c r="S924" s="38"/>
    </row>
    <row r="925" spans="1:19" ht="12.75">
      <c r="A925" s="34"/>
      <c r="B925" s="34"/>
      <c r="I925" s="42"/>
      <c r="J925" s="42"/>
      <c r="R925" s="38"/>
      <c r="S925" s="38"/>
    </row>
    <row r="926" spans="1:19" ht="12.75">
      <c r="A926" s="34"/>
      <c r="B926" s="34"/>
      <c r="I926" s="42"/>
      <c r="J926" s="42"/>
      <c r="R926" s="38"/>
      <c r="S926" s="38"/>
    </row>
    <row r="927" spans="1:19" ht="12.75">
      <c r="A927" s="34"/>
      <c r="B927" s="34"/>
      <c r="I927" s="42"/>
      <c r="J927" s="42"/>
      <c r="R927" s="38"/>
      <c r="S927" s="38"/>
    </row>
    <row r="928" spans="1:19" ht="12.75">
      <c r="A928" s="34"/>
      <c r="B928" s="34"/>
      <c r="I928" s="42"/>
      <c r="J928" s="42"/>
      <c r="R928" s="38"/>
      <c r="S928" s="38"/>
    </row>
    <row r="929" spans="1:19" ht="12.75">
      <c r="A929" s="34"/>
      <c r="B929" s="34"/>
      <c r="I929" s="42"/>
      <c r="J929" s="42"/>
      <c r="R929" s="38"/>
      <c r="S929" s="38"/>
    </row>
    <row r="930" spans="1:19" ht="12.75">
      <c r="A930" s="34"/>
      <c r="B930" s="34"/>
      <c r="I930" s="42"/>
      <c r="J930" s="42"/>
      <c r="R930" s="38"/>
      <c r="S930" s="38"/>
    </row>
    <row r="931" spans="1:19" ht="12.75">
      <c r="A931" s="34"/>
      <c r="B931" s="34"/>
      <c r="I931" s="42"/>
      <c r="J931" s="42"/>
      <c r="R931" s="38"/>
      <c r="S931" s="38"/>
    </row>
    <row r="932" spans="1:19" ht="12.75">
      <c r="A932" s="34"/>
      <c r="B932" s="34"/>
      <c r="I932" s="42"/>
      <c r="J932" s="42"/>
      <c r="R932" s="38"/>
      <c r="S932" s="38"/>
    </row>
    <row r="933" spans="1:19" ht="12.75">
      <c r="A933" s="34"/>
      <c r="B933" s="34"/>
      <c r="I933" s="42"/>
      <c r="J933" s="42"/>
      <c r="R933" s="38"/>
      <c r="S933" s="38"/>
    </row>
    <row r="934" spans="1:19" ht="12.75">
      <c r="A934" s="34"/>
      <c r="B934" s="34"/>
      <c r="I934" s="42"/>
      <c r="J934" s="42"/>
      <c r="R934" s="38"/>
      <c r="S934" s="38"/>
    </row>
    <row r="935" spans="1:19" ht="12.75">
      <c r="A935" s="34"/>
      <c r="B935" s="34"/>
      <c r="I935" s="42"/>
      <c r="J935" s="42"/>
      <c r="R935" s="38"/>
      <c r="S935" s="38"/>
    </row>
    <row r="936" spans="1:19" ht="12.75">
      <c r="A936" s="34"/>
      <c r="B936" s="34"/>
      <c r="I936" s="42"/>
      <c r="J936" s="42"/>
      <c r="R936" s="38"/>
      <c r="S936" s="38"/>
    </row>
    <row r="937" spans="1:19" ht="12.75">
      <c r="A937" s="34"/>
      <c r="B937" s="34"/>
      <c r="I937" s="42"/>
      <c r="J937" s="42"/>
      <c r="R937" s="38"/>
      <c r="S937" s="38"/>
    </row>
    <row r="938" spans="1:19" ht="12.75">
      <c r="A938" s="34"/>
      <c r="B938" s="34"/>
      <c r="I938" s="42"/>
      <c r="J938" s="42"/>
      <c r="R938" s="38"/>
      <c r="S938" s="38"/>
    </row>
    <row r="939" spans="1:19" ht="12.75">
      <c r="A939" s="34"/>
      <c r="B939" s="34"/>
      <c r="I939" s="42"/>
      <c r="J939" s="42"/>
      <c r="R939" s="38"/>
      <c r="S939" s="38"/>
    </row>
    <row r="940" spans="1:19" ht="12.75">
      <c r="A940" s="34"/>
      <c r="B940" s="34"/>
      <c r="I940" s="42"/>
      <c r="J940" s="42"/>
      <c r="R940" s="38"/>
      <c r="S940" s="38"/>
    </row>
    <row r="941" spans="1:19" ht="12.75">
      <c r="A941" s="34"/>
      <c r="B941" s="34"/>
      <c r="I941" s="42"/>
      <c r="J941" s="42"/>
      <c r="R941" s="38"/>
      <c r="S941" s="38"/>
    </row>
    <row r="942" spans="1:19" ht="12.75">
      <c r="A942" s="34"/>
      <c r="B942" s="34"/>
      <c r="I942" s="42"/>
      <c r="J942" s="42"/>
      <c r="R942" s="38"/>
      <c r="S942" s="38"/>
    </row>
    <row r="943" spans="1:19" ht="12.75">
      <c r="A943" s="34"/>
      <c r="B943" s="34"/>
      <c r="I943" s="42"/>
      <c r="J943" s="42"/>
      <c r="R943" s="38"/>
      <c r="S943" s="38"/>
    </row>
    <row r="944" spans="1:19" ht="12.75">
      <c r="A944" s="34"/>
      <c r="B944" s="34"/>
      <c r="I944" s="42"/>
      <c r="J944" s="42"/>
      <c r="R944" s="38"/>
      <c r="S944" s="38"/>
    </row>
    <row r="945" spans="1:19" ht="12.75">
      <c r="A945" s="34"/>
      <c r="B945" s="34"/>
      <c r="I945" s="42"/>
      <c r="J945" s="42"/>
      <c r="R945" s="38"/>
      <c r="S945" s="38"/>
    </row>
    <row r="946" spans="1:19" ht="12.75">
      <c r="A946" s="34"/>
      <c r="B946" s="34"/>
      <c r="I946" s="42"/>
      <c r="J946" s="42"/>
      <c r="R946" s="38"/>
      <c r="S946" s="38"/>
    </row>
    <row r="947" spans="1:19" ht="12.75">
      <c r="A947" s="34"/>
      <c r="B947" s="34"/>
      <c r="I947" s="42"/>
      <c r="J947" s="42"/>
      <c r="R947" s="38"/>
      <c r="S947" s="38"/>
    </row>
    <row r="948" spans="1:19" ht="12.75">
      <c r="A948" s="34"/>
      <c r="B948" s="34"/>
      <c r="I948" s="42"/>
      <c r="J948" s="42"/>
      <c r="R948" s="38"/>
      <c r="S948" s="38"/>
    </row>
    <row r="949" spans="1:19" ht="12.75">
      <c r="A949" s="34"/>
      <c r="B949" s="34"/>
      <c r="I949" s="42"/>
      <c r="J949" s="42"/>
      <c r="R949" s="38"/>
      <c r="S949" s="38"/>
    </row>
    <row r="950" spans="1:19" ht="12.75">
      <c r="A950" s="34"/>
      <c r="B950" s="34"/>
      <c r="I950" s="42"/>
      <c r="J950" s="42"/>
      <c r="R950" s="38"/>
      <c r="S950" s="38"/>
    </row>
    <row r="951" spans="1:19" ht="12.75">
      <c r="A951" s="34"/>
      <c r="B951" s="34"/>
      <c r="I951" s="42"/>
      <c r="J951" s="42"/>
      <c r="R951" s="38"/>
      <c r="S951" s="38"/>
    </row>
    <row r="952" spans="1:19" ht="12.75">
      <c r="A952" s="34"/>
      <c r="B952" s="34"/>
      <c r="I952" s="42"/>
      <c r="J952" s="42"/>
      <c r="R952" s="38"/>
      <c r="S952" s="38"/>
    </row>
    <row r="953" spans="1:19" ht="12.75">
      <c r="A953" s="34"/>
      <c r="B953" s="34"/>
      <c r="I953" s="42"/>
      <c r="J953" s="42"/>
      <c r="R953" s="38"/>
      <c r="S953" s="38"/>
    </row>
    <row r="954" spans="1:19" ht="12.75">
      <c r="A954" s="34"/>
      <c r="B954" s="34"/>
      <c r="I954" s="42"/>
      <c r="J954" s="42"/>
      <c r="R954" s="38"/>
      <c r="S954" s="38"/>
    </row>
    <row r="955" spans="1:19" ht="12.75">
      <c r="A955" s="34"/>
      <c r="B955" s="34"/>
      <c r="I955" s="42"/>
      <c r="J955" s="42"/>
      <c r="R955" s="38"/>
      <c r="S955" s="38"/>
    </row>
    <row r="956" spans="1:19" ht="12.75">
      <c r="A956" s="34"/>
      <c r="B956" s="34"/>
      <c r="I956" s="42"/>
      <c r="J956" s="42"/>
      <c r="R956" s="38"/>
      <c r="S956" s="38"/>
    </row>
    <row r="957" spans="1:19" ht="12.75">
      <c r="A957" s="34"/>
      <c r="B957" s="34"/>
      <c r="I957" s="42"/>
      <c r="J957" s="42"/>
      <c r="R957" s="38"/>
      <c r="S957" s="38"/>
    </row>
    <row r="958" spans="1:19" ht="12.75">
      <c r="A958" s="34"/>
      <c r="B958" s="34"/>
      <c r="I958" s="42"/>
      <c r="J958" s="42"/>
      <c r="R958" s="38"/>
      <c r="S958" s="38"/>
    </row>
    <row r="959" spans="1:19" ht="12.75">
      <c r="A959" s="34"/>
      <c r="B959" s="34"/>
      <c r="I959" s="42"/>
      <c r="J959" s="42"/>
      <c r="R959" s="38"/>
      <c r="S959" s="38"/>
    </row>
    <row r="960" spans="1:19" ht="12.75">
      <c r="A960" s="34"/>
      <c r="B960" s="34"/>
      <c r="I960" s="42"/>
      <c r="J960" s="42"/>
      <c r="R960" s="38"/>
      <c r="S960" s="38"/>
    </row>
    <row r="961" spans="1:19" ht="12.75">
      <c r="A961" s="34"/>
      <c r="B961" s="34"/>
      <c r="I961" s="42"/>
      <c r="J961" s="42"/>
      <c r="R961" s="38"/>
      <c r="S961" s="38"/>
    </row>
    <row r="962" spans="1:19" ht="12.75">
      <c r="A962" s="34"/>
      <c r="B962" s="34"/>
      <c r="I962" s="42"/>
      <c r="J962" s="42"/>
      <c r="R962" s="38"/>
      <c r="S962" s="38"/>
    </row>
    <row r="963" spans="1:19" ht="12.75">
      <c r="A963" s="34"/>
      <c r="B963" s="34"/>
      <c r="I963" s="42"/>
      <c r="J963" s="42"/>
      <c r="R963" s="38"/>
      <c r="S963" s="38"/>
    </row>
    <row r="964" spans="1:19" ht="12.75">
      <c r="A964" s="34"/>
      <c r="B964" s="34"/>
      <c r="I964" s="42"/>
      <c r="J964" s="42"/>
      <c r="R964" s="38"/>
      <c r="S964" s="38"/>
    </row>
    <row r="965" spans="1:19" ht="12.75">
      <c r="A965" s="34"/>
      <c r="B965" s="34"/>
      <c r="I965" s="42"/>
      <c r="J965" s="42"/>
      <c r="R965" s="38"/>
      <c r="S965" s="38"/>
    </row>
    <row r="966" spans="1:19" ht="12.75">
      <c r="A966" s="34"/>
      <c r="B966" s="34"/>
      <c r="I966" s="42"/>
      <c r="J966" s="42"/>
      <c r="R966" s="38"/>
      <c r="S966" s="38"/>
    </row>
    <row r="967" spans="1:19" ht="12.75">
      <c r="A967" s="34"/>
      <c r="B967" s="34"/>
      <c r="I967" s="42"/>
      <c r="J967" s="42"/>
      <c r="R967" s="38"/>
      <c r="S967" s="38"/>
    </row>
    <row r="968" spans="1:19" ht="12.75">
      <c r="A968" s="34"/>
      <c r="B968" s="34"/>
      <c r="I968" s="42"/>
      <c r="J968" s="42"/>
      <c r="R968" s="38"/>
      <c r="S968" s="38"/>
    </row>
    <row r="969" spans="1:19" ht="12.75">
      <c r="A969" s="34"/>
      <c r="B969" s="34"/>
      <c r="I969" s="42"/>
      <c r="J969" s="42"/>
      <c r="R969" s="38"/>
      <c r="S969" s="38"/>
    </row>
    <row r="970" spans="1:19" ht="12.75">
      <c r="A970" s="34"/>
      <c r="B970" s="34"/>
      <c r="I970" s="42"/>
      <c r="J970" s="42"/>
      <c r="R970" s="38"/>
      <c r="S970" s="38"/>
    </row>
    <row r="971" spans="1:19" ht="12.75">
      <c r="A971" s="34"/>
      <c r="B971" s="34"/>
      <c r="I971" s="42"/>
      <c r="J971" s="42"/>
      <c r="R971" s="38"/>
      <c r="S971" s="38"/>
    </row>
    <row r="972" spans="1:19" ht="12.75">
      <c r="A972" s="34"/>
      <c r="B972" s="34"/>
      <c r="I972" s="42"/>
      <c r="J972" s="42"/>
      <c r="R972" s="38"/>
      <c r="S972" s="38"/>
    </row>
    <row r="973" spans="1:19" ht="12.75">
      <c r="A973" s="34"/>
      <c r="B973" s="34"/>
      <c r="I973" s="42"/>
      <c r="J973" s="42"/>
      <c r="R973" s="38"/>
      <c r="S973" s="38"/>
    </row>
    <row r="974" spans="1:19" ht="12.75">
      <c r="A974" s="34"/>
      <c r="B974" s="34"/>
      <c r="I974" s="42"/>
      <c r="J974" s="42"/>
      <c r="R974" s="38"/>
      <c r="S974" s="38"/>
    </row>
    <row r="975" spans="1:19" ht="12.75">
      <c r="A975" s="34"/>
      <c r="B975" s="34"/>
      <c r="I975" s="42"/>
      <c r="J975" s="42"/>
      <c r="R975" s="38"/>
      <c r="S975" s="38"/>
    </row>
    <row r="976" spans="1:19" ht="12.75">
      <c r="A976" s="34"/>
      <c r="B976" s="34"/>
      <c r="I976" s="42"/>
      <c r="J976" s="42"/>
      <c r="R976" s="38"/>
      <c r="S976" s="38"/>
    </row>
    <row r="977" spans="1:19" ht="12.75">
      <c r="A977" s="34"/>
      <c r="B977" s="34"/>
      <c r="I977" s="42"/>
      <c r="J977" s="42"/>
      <c r="R977" s="38"/>
      <c r="S977" s="38"/>
    </row>
    <row r="978" spans="1:19" ht="12.75">
      <c r="A978" s="34"/>
      <c r="B978" s="34"/>
      <c r="I978" s="42"/>
      <c r="J978" s="42"/>
      <c r="R978" s="38"/>
      <c r="S978" s="38"/>
    </row>
    <row r="979" spans="1:19" ht="12.75">
      <c r="A979" s="34"/>
      <c r="B979" s="34"/>
      <c r="I979" s="42"/>
      <c r="J979" s="42"/>
      <c r="R979" s="38"/>
      <c r="S979" s="38"/>
    </row>
    <row r="980" spans="1:19" ht="12.75">
      <c r="A980" s="34"/>
      <c r="B980" s="34"/>
      <c r="I980" s="42"/>
      <c r="J980" s="42"/>
      <c r="R980" s="38"/>
      <c r="S980" s="38"/>
    </row>
    <row r="981" spans="1:19" ht="12.75">
      <c r="A981" s="34"/>
      <c r="B981" s="34"/>
      <c r="I981" s="42"/>
      <c r="J981" s="42"/>
      <c r="R981" s="38"/>
      <c r="S981" s="38"/>
    </row>
    <row r="982" spans="1:19" ht="12.75">
      <c r="A982" s="34"/>
      <c r="B982" s="34"/>
      <c r="I982" s="42"/>
      <c r="J982" s="42"/>
      <c r="R982" s="38"/>
      <c r="S982" s="38"/>
    </row>
    <row r="983" spans="1:19" ht="12.75">
      <c r="A983" s="34"/>
      <c r="B983" s="34"/>
      <c r="I983" s="42"/>
      <c r="J983" s="42"/>
      <c r="R983" s="38"/>
      <c r="S983" s="38"/>
    </row>
    <row r="984" spans="1:19" ht="12.75">
      <c r="A984" s="34"/>
      <c r="B984" s="34"/>
      <c r="I984" s="42"/>
      <c r="J984" s="42"/>
      <c r="R984" s="38"/>
      <c r="S984" s="38"/>
    </row>
    <row r="985" spans="1:19" ht="12.75">
      <c r="A985" s="34"/>
      <c r="B985" s="34"/>
      <c r="I985" s="42"/>
      <c r="J985" s="42"/>
      <c r="R985" s="38"/>
      <c r="S985" s="38"/>
    </row>
    <row r="986" spans="1:19" ht="12.75">
      <c r="A986" s="34"/>
      <c r="B986" s="34"/>
      <c r="I986" s="42"/>
      <c r="J986" s="42"/>
      <c r="R986" s="38"/>
      <c r="S986" s="38"/>
    </row>
    <row r="987" spans="1:19" ht="12.75">
      <c r="A987" s="34"/>
      <c r="B987" s="34"/>
      <c r="I987" s="42"/>
      <c r="J987" s="42"/>
      <c r="R987" s="38"/>
      <c r="S987" s="38"/>
    </row>
    <row r="988" spans="1:19" ht="12.75">
      <c r="A988" s="34"/>
      <c r="B988" s="34"/>
      <c r="I988" s="42"/>
      <c r="J988" s="42"/>
      <c r="R988" s="38"/>
      <c r="S988" s="38"/>
    </row>
    <row r="989" spans="1:19" ht="12.75">
      <c r="A989" s="34"/>
      <c r="B989" s="34"/>
      <c r="I989" s="42"/>
      <c r="J989" s="42"/>
      <c r="R989" s="38"/>
      <c r="S989" s="38"/>
    </row>
    <row r="990" spans="1:19" ht="12.75">
      <c r="A990" s="34"/>
      <c r="B990" s="34"/>
      <c r="I990" s="42"/>
      <c r="J990" s="42"/>
      <c r="R990" s="38"/>
      <c r="S990" s="38"/>
    </row>
    <row r="991" spans="1:19" ht="12.75">
      <c r="A991" s="34"/>
      <c r="B991" s="34"/>
      <c r="I991" s="42"/>
      <c r="J991" s="42"/>
      <c r="R991" s="38"/>
      <c r="S991" s="38"/>
    </row>
    <row r="992" spans="1:19" ht="12.75">
      <c r="A992" s="34"/>
      <c r="B992" s="34"/>
      <c r="I992" s="42"/>
      <c r="J992" s="42"/>
      <c r="R992" s="38"/>
      <c r="S992" s="38"/>
    </row>
    <row r="993" spans="1:19" ht="12.75">
      <c r="A993" s="34"/>
      <c r="B993" s="34"/>
      <c r="I993" s="42"/>
      <c r="J993" s="42"/>
      <c r="R993" s="38"/>
      <c r="S993" s="38"/>
    </row>
    <row r="994" spans="1:19" ht="12.75">
      <c r="A994" s="34"/>
      <c r="B994" s="34"/>
      <c r="I994" s="42"/>
      <c r="J994" s="42"/>
      <c r="R994" s="38"/>
      <c r="S994" s="38"/>
    </row>
    <row r="995" spans="1:19" ht="12.75">
      <c r="A995" s="34"/>
      <c r="B995" s="34"/>
      <c r="I995" s="42"/>
      <c r="J995" s="42"/>
      <c r="R995" s="38"/>
      <c r="S995" s="38"/>
    </row>
    <row r="996" spans="1:19" ht="12.75">
      <c r="A996" s="34"/>
      <c r="B996" s="34"/>
      <c r="I996" s="42"/>
      <c r="J996" s="42"/>
      <c r="R996" s="38"/>
      <c r="S996" s="38"/>
    </row>
    <row r="997" spans="1:19" ht="12.75">
      <c r="A997" s="34"/>
      <c r="B997" s="34"/>
      <c r="I997" s="42"/>
      <c r="J997" s="42"/>
      <c r="R997" s="38"/>
      <c r="S997" s="38"/>
    </row>
    <row r="998" spans="1:19" ht="12.75">
      <c r="A998" s="34"/>
      <c r="B998" s="34"/>
      <c r="I998" s="42"/>
      <c r="J998" s="42"/>
      <c r="R998" s="38"/>
      <c r="S998" s="38"/>
    </row>
    <row r="999" spans="1:19" ht="12.75">
      <c r="A999" s="34"/>
      <c r="B999" s="34"/>
      <c r="I999" s="42"/>
      <c r="J999" s="42"/>
      <c r="R999" s="38"/>
      <c r="S999" s="38"/>
    </row>
    <row r="1000" spans="1:19" ht="12.75">
      <c r="A1000" s="34"/>
      <c r="B1000" s="34"/>
      <c r="I1000" s="42"/>
      <c r="J1000" s="42"/>
      <c r="R1000" s="38"/>
      <c r="S1000" s="38"/>
    </row>
    <row r="1001" spans="1:19" ht="12.75">
      <c r="A1001" s="34"/>
      <c r="B1001" s="34"/>
      <c r="I1001" s="42"/>
      <c r="J1001" s="42"/>
      <c r="R1001" s="38"/>
      <c r="S1001" s="38"/>
    </row>
    <row r="1002" spans="1:19" ht="12.75">
      <c r="A1002" s="34"/>
      <c r="B1002" s="34"/>
      <c r="I1002" s="42"/>
      <c r="J1002" s="42"/>
      <c r="R1002" s="38"/>
      <c r="S1002" s="38"/>
    </row>
    <row r="1003" spans="1:19" ht="12.75">
      <c r="A1003" s="34"/>
      <c r="B1003" s="34"/>
      <c r="I1003" s="42"/>
      <c r="J1003" s="42"/>
      <c r="R1003" s="38"/>
      <c r="S1003" s="38"/>
    </row>
    <row r="1004" spans="1:19" ht="12.75">
      <c r="A1004" s="34"/>
      <c r="B1004" s="34"/>
      <c r="I1004" s="42"/>
      <c r="J1004" s="42"/>
      <c r="R1004" s="38"/>
      <c r="S1004" s="38"/>
    </row>
    <row r="1005" spans="1:19" ht="12.75">
      <c r="A1005" s="34"/>
      <c r="B1005" s="34"/>
      <c r="I1005" s="42"/>
      <c r="J1005" s="42"/>
      <c r="R1005" s="38"/>
      <c r="S1005" s="38"/>
    </row>
    <row r="1006" spans="1:19" ht="12.75">
      <c r="A1006" s="34"/>
      <c r="B1006" s="34"/>
      <c r="I1006" s="42"/>
      <c r="J1006" s="42"/>
      <c r="R1006" s="38"/>
      <c r="S1006" s="38"/>
    </row>
    <row r="1007" spans="1:20" ht="12.75">
      <c r="A1007" s="34"/>
      <c r="B1007" s="34"/>
      <c r="I1007" s="42"/>
      <c r="J1007" s="42"/>
      <c r="R1007" s="38"/>
      <c r="S1007" s="38"/>
      <c r="T1007" s="38"/>
    </row>
    <row r="1008" spans="1:20" ht="12.75">
      <c r="A1008" s="34"/>
      <c r="B1008" s="34"/>
      <c r="I1008" s="42"/>
      <c r="J1008" s="42"/>
      <c r="R1008" s="38"/>
      <c r="S1008" s="38"/>
      <c r="T1008" s="38"/>
    </row>
    <row r="1009" spans="1:20" ht="12.75">
      <c r="A1009" s="34"/>
      <c r="B1009" s="34"/>
      <c r="I1009" s="42"/>
      <c r="J1009" s="42"/>
      <c r="R1009" s="38"/>
      <c r="S1009" s="38"/>
      <c r="T1009" s="38"/>
    </row>
    <row r="1010" spans="1:20" ht="12.75">
      <c r="A1010" s="34"/>
      <c r="B1010" s="34"/>
      <c r="I1010" s="42"/>
      <c r="J1010" s="42"/>
      <c r="R1010" s="38"/>
      <c r="S1010" s="38"/>
      <c r="T1010" s="38"/>
    </row>
    <row r="1011" spans="1:20" ht="12.75">
      <c r="A1011" s="34"/>
      <c r="B1011" s="34"/>
      <c r="I1011" s="42"/>
      <c r="J1011" s="42"/>
      <c r="R1011" s="38"/>
      <c r="S1011" s="38"/>
      <c r="T1011" s="38"/>
    </row>
    <row r="1012" spans="1:20" ht="12.75">
      <c r="A1012" s="34"/>
      <c r="B1012" s="34"/>
      <c r="I1012" s="42"/>
      <c r="J1012" s="42"/>
      <c r="R1012" s="38"/>
      <c r="S1012" s="38"/>
      <c r="T1012" s="38"/>
    </row>
    <row r="1013" spans="1:20" ht="12.75">
      <c r="A1013" s="34"/>
      <c r="B1013" s="34"/>
      <c r="I1013" s="42"/>
      <c r="J1013" s="42"/>
      <c r="R1013" s="38"/>
      <c r="S1013" s="38"/>
      <c r="T1013" s="38"/>
    </row>
    <row r="1014" spans="1:20" ht="12.75">
      <c r="A1014" s="34"/>
      <c r="B1014" s="34"/>
      <c r="I1014" s="42"/>
      <c r="J1014" s="42"/>
      <c r="R1014" s="38"/>
      <c r="S1014" s="38"/>
      <c r="T1014" s="38"/>
    </row>
    <row r="1015" spans="1:20" ht="12.75">
      <c r="A1015" s="34"/>
      <c r="B1015" s="34"/>
      <c r="I1015" s="42"/>
      <c r="J1015" s="42"/>
      <c r="R1015" s="38"/>
      <c r="S1015" s="38"/>
      <c r="T1015" s="38"/>
    </row>
    <row r="1016" spans="1:20" ht="12.75">
      <c r="A1016" s="34"/>
      <c r="B1016" s="34"/>
      <c r="I1016" s="42"/>
      <c r="J1016" s="42"/>
      <c r="R1016" s="38"/>
      <c r="S1016" s="38"/>
      <c r="T1016" s="38"/>
    </row>
    <row r="1017" spans="1:20" ht="12.75">
      <c r="A1017" s="34"/>
      <c r="B1017" s="34"/>
      <c r="I1017" s="42"/>
      <c r="J1017" s="42"/>
      <c r="R1017" s="38"/>
      <c r="S1017" s="38"/>
      <c r="T1017" s="38"/>
    </row>
    <row r="1018" spans="1:20" ht="12.75">
      <c r="A1018" s="34"/>
      <c r="B1018" s="34"/>
      <c r="I1018" s="42"/>
      <c r="J1018" s="42"/>
      <c r="R1018" s="38"/>
      <c r="S1018" s="38"/>
      <c r="T1018" s="38"/>
    </row>
    <row r="1019" spans="1:20" ht="12.75">
      <c r="A1019" s="34"/>
      <c r="B1019" s="34"/>
      <c r="I1019" s="42"/>
      <c r="J1019" s="42"/>
      <c r="R1019" s="38"/>
      <c r="S1019" s="38"/>
      <c r="T1019" s="38"/>
    </row>
    <row r="1020" spans="1:20" ht="12.75">
      <c r="A1020" s="34"/>
      <c r="B1020" s="34"/>
      <c r="I1020" s="42"/>
      <c r="J1020" s="42"/>
      <c r="R1020" s="38"/>
      <c r="S1020" s="38"/>
      <c r="T1020" s="38"/>
    </row>
    <row r="1021" spans="1:20" ht="12.75">
      <c r="A1021" s="34"/>
      <c r="B1021" s="34"/>
      <c r="I1021" s="42"/>
      <c r="J1021" s="42"/>
      <c r="R1021" s="38"/>
      <c r="S1021" s="38"/>
      <c r="T1021" s="38"/>
    </row>
    <row r="1022" spans="1:20" ht="12.75">
      <c r="A1022" s="34"/>
      <c r="B1022" s="34"/>
      <c r="I1022" s="42"/>
      <c r="J1022" s="42"/>
      <c r="R1022" s="38"/>
      <c r="S1022" s="38"/>
      <c r="T1022" s="38"/>
    </row>
    <row r="1023" spans="1:20" ht="12.75">
      <c r="A1023" s="34"/>
      <c r="B1023" s="34"/>
      <c r="I1023" s="42"/>
      <c r="J1023" s="42"/>
      <c r="R1023" s="38"/>
      <c r="S1023" s="38"/>
      <c r="T1023" s="38"/>
    </row>
    <row r="1024" spans="1:20" ht="12.75">
      <c r="A1024" s="34"/>
      <c r="B1024" s="34"/>
      <c r="I1024" s="42"/>
      <c r="J1024" s="42"/>
      <c r="R1024" s="38"/>
      <c r="S1024" s="38"/>
      <c r="T1024" s="38"/>
    </row>
    <row r="1025" spans="1:20" ht="12.75">
      <c r="A1025" s="34"/>
      <c r="B1025" s="34"/>
      <c r="I1025" s="42"/>
      <c r="J1025" s="42"/>
      <c r="R1025" s="38"/>
      <c r="S1025" s="38"/>
      <c r="T1025" s="38"/>
    </row>
    <row r="1026" spans="1:20" ht="12.75">
      <c r="A1026" s="34"/>
      <c r="B1026" s="34"/>
      <c r="I1026" s="42"/>
      <c r="J1026" s="42"/>
      <c r="R1026" s="38"/>
      <c r="S1026" s="38"/>
      <c r="T1026" s="38"/>
    </row>
    <row r="1027" spans="1:20" ht="12.75">
      <c r="A1027" s="34"/>
      <c r="B1027" s="34"/>
      <c r="I1027" s="42"/>
      <c r="J1027" s="42"/>
      <c r="R1027" s="38"/>
      <c r="S1027" s="38"/>
      <c r="T1027" s="38"/>
    </row>
    <row r="1028" spans="1:20" ht="12.75">
      <c r="A1028" s="34"/>
      <c r="B1028" s="34"/>
      <c r="I1028" s="42"/>
      <c r="J1028" s="42"/>
      <c r="R1028" s="38"/>
      <c r="S1028" s="38"/>
      <c r="T1028" s="38"/>
    </row>
    <row r="1029" spans="1:20" ht="12.75">
      <c r="A1029" s="34"/>
      <c r="B1029" s="34"/>
      <c r="I1029" s="42"/>
      <c r="J1029" s="42"/>
      <c r="R1029" s="38"/>
      <c r="S1029" s="38"/>
      <c r="T1029" s="38"/>
    </row>
    <row r="1030" spans="1:20" ht="12.75">
      <c r="A1030" s="34"/>
      <c r="B1030" s="34"/>
      <c r="I1030" s="42"/>
      <c r="J1030" s="42"/>
      <c r="R1030" s="38"/>
      <c r="S1030" s="38"/>
      <c r="T1030" s="38"/>
    </row>
    <row r="1031" spans="1:20" ht="12.75">
      <c r="A1031" s="34"/>
      <c r="B1031" s="34"/>
      <c r="I1031" s="42"/>
      <c r="J1031" s="42"/>
      <c r="R1031" s="38"/>
      <c r="S1031" s="38"/>
      <c r="T1031" s="38"/>
    </row>
    <row r="1032" spans="1:20" ht="12.75">
      <c r="A1032" s="34"/>
      <c r="B1032" s="34"/>
      <c r="I1032" s="42"/>
      <c r="J1032" s="42"/>
      <c r="R1032" s="38"/>
      <c r="S1032" s="38"/>
      <c r="T1032" s="38"/>
    </row>
    <row r="1033" spans="1:20" ht="12.75">
      <c r="A1033" s="34"/>
      <c r="B1033" s="34"/>
      <c r="I1033" s="42"/>
      <c r="J1033" s="42"/>
      <c r="R1033" s="38"/>
      <c r="S1033" s="38"/>
      <c r="T1033" s="38"/>
    </row>
    <row r="1034" spans="1:20" ht="12.75">
      <c r="A1034" s="34"/>
      <c r="B1034" s="34"/>
      <c r="I1034" s="42"/>
      <c r="J1034" s="42"/>
      <c r="R1034" s="38"/>
      <c r="S1034" s="38"/>
      <c r="T1034" s="38"/>
    </row>
    <row r="1035" spans="1:20" ht="12.75">
      <c r="A1035" s="34"/>
      <c r="B1035" s="34"/>
      <c r="I1035" s="42"/>
      <c r="J1035" s="42"/>
      <c r="R1035" s="38"/>
      <c r="S1035" s="38"/>
      <c r="T1035" s="38"/>
    </row>
    <row r="1036" spans="1:20" ht="12.75">
      <c r="A1036" s="34"/>
      <c r="B1036" s="34"/>
      <c r="I1036" s="42"/>
      <c r="J1036" s="42"/>
      <c r="R1036" s="38"/>
      <c r="S1036" s="38"/>
      <c r="T1036" s="38"/>
    </row>
    <row r="1037" spans="1:20" ht="12.75">
      <c r="A1037" s="34"/>
      <c r="B1037" s="34"/>
      <c r="I1037" s="42"/>
      <c r="J1037" s="42"/>
      <c r="R1037" s="38"/>
      <c r="S1037" s="38"/>
      <c r="T1037" s="38"/>
    </row>
    <row r="1038" spans="1:20" ht="12.75">
      <c r="A1038" s="34"/>
      <c r="B1038" s="34"/>
      <c r="I1038" s="42"/>
      <c r="J1038" s="42"/>
      <c r="R1038" s="38"/>
      <c r="S1038" s="38"/>
      <c r="T1038" s="38"/>
    </row>
    <row r="1039" spans="1:20" ht="12.75">
      <c r="A1039" s="34"/>
      <c r="B1039" s="34"/>
      <c r="I1039" s="42"/>
      <c r="J1039" s="42"/>
      <c r="R1039" s="38"/>
      <c r="S1039" s="38"/>
      <c r="T1039" s="38"/>
    </row>
    <row r="1040" spans="1:20" ht="12.75">
      <c r="A1040" s="34"/>
      <c r="B1040" s="34"/>
      <c r="I1040" s="42"/>
      <c r="J1040" s="42"/>
      <c r="R1040" s="38"/>
      <c r="S1040" s="38"/>
      <c r="T1040" s="38"/>
    </row>
    <row r="1041" spans="1:20" ht="12.75">
      <c r="A1041" s="34"/>
      <c r="B1041" s="34"/>
      <c r="I1041" s="42"/>
      <c r="J1041" s="42"/>
      <c r="R1041" s="38"/>
      <c r="S1041" s="38"/>
      <c r="T1041" s="38"/>
    </row>
    <row r="1042" spans="1:20" ht="12.75">
      <c r="A1042" s="34"/>
      <c r="B1042" s="34"/>
      <c r="I1042" s="42"/>
      <c r="J1042" s="42"/>
      <c r="R1042" s="38"/>
      <c r="S1042" s="38"/>
      <c r="T1042" s="38"/>
    </row>
    <row r="1043" spans="1:20" ht="12.75">
      <c r="A1043" s="34"/>
      <c r="B1043" s="34"/>
      <c r="I1043" s="42"/>
      <c r="J1043" s="42"/>
      <c r="R1043" s="38"/>
      <c r="S1043" s="38"/>
      <c r="T1043" s="38"/>
    </row>
    <row r="1044" spans="1:20" ht="12.75">
      <c r="A1044" s="34"/>
      <c r="B1044" s="34"/>
      <c r="I1044" s="42"/>
      <c r="J1044" s="42"/>
      <c r="R1044" s="38"/>
      <c r="S1044" s="38"/>
      <c r="T1044" s="38"/>
    </row>
    <row r="1045" spans="1:20" ht="12.75">
      <c r="A1045" s="34"/>
      <c r="B1045" s="34"/>
      <c r="I1045" s="42"/>
      <c r="J1045" s="42"/>
      <c r="R1045" s="38"/>
      <c r="S1045" s="38"/>
      <c r="T1045" s="38"/>
    </row>
    <row r="1046" spans="1:20" ht="12.75">
      <c r="A1046" s="34"/>
      <c r="B1046" s="34"/>
      <c r="I1046" s="42"/>
      <c r="J1046" s="42"/>
      <c r="R1046" s="38"/>
      <c r="S1046" s="38"/>
      <c r="T1046" s="38"/>
    </row>
    <row r="1047" spans="1:20" ht="12.75">
      <c r="A1047" s="34"/>
      <c r="B1047" s="34"/>
      <c r="I1047" s="42"/>
      <c r="J1047" s="42"/>
      <c r="R1047" s="38"/>
      <c r="S1047" s="38"/>
      <c r="T1047" s="38"/>
    </row>
    <row r="1048" spans="1:20" ht="12.75">
      <c r="A1048" s="34"/>
      <c r="B1048" s="34"/>
      <c r="I1048" s="42"/>
      <c r="J1048" s="42"/>
      <c r="R1048" s="38"/>
      <c r="S1048" s="38"/>
      <c r="T1048" s="38"/>
    </row>
    <row r="1049" spans="1:20" ht="12.75">
      <c r="A1049" s="34"/>
      <c r="B1049" s="34"/>
      <c r="I1049" s="42"/>
      <c r="J1049" s="42"/>
      <c r="R1049" s="38"/>
      <c r="S1049" s="38"/>
      <c r="T1049" s="38"/>
    </row>
    <row r="1050" spans="1:20" ht="12.75">
      <c r="A1050" s="34"/>
      <c r="B1050" s="34"/>
      <c r="I1050" s="42"/>
      <c r="J1050" s="42"/>
      <c r="R1050" s="38"/>
      <c r="S1050" s="38"/>
      <c r="T1050" s="38"/>
    </row>
    <row r="1051" spans="1:20" ht="12.75">
      <c r="A1051" s="34"/>
      <c r="B1051" s="34"/>
      <c r="I1051" s="42"/>
      <c r="J1051" s="42"/>
      <c r="R1051" s="38"/>
      <c r="S1051" s="38"/>
      <c r="T1051" s="38"/>
    </row>
    <row r="1052" spans="1:20" ht="12.75">
      <c r="A1052" s="34"/>
      <c r="B1052" s="34"/>
      <c r="I1052" s="42"/>
      <c r="J1052" s="42"/>
      <c r="R1052" s="38"/>
      <c r="S1052" s="38"/>
      <c r="T1052" s="38"/>
    </row>
    <row r="1053" spans="1:20" ht="12.75">
      <c r="A1053" s="34"/>
      <c r="B1053" s="34"/>
      <c r="I1053" s="42"/>
      <c r="J1053" s="42"/>
      <c r="R1053" s="38"/>
      <c r="S1053" s="38"/>
      <c r="T1053" s="38"/>
    </row>
    <row r="1054" spans="1:20" ht="12.75">
      <c r="A1054" s="34"/>
      <c r="B1054" s="34"/>
      <c r="I1054" s="42"/>
      <c r="J1054" s="42"/>
      <c r="R1054" s="38"/>
      <c r="S1054" s="38"/>
      <c r="T1054" s="38"/>
    </row>
    <row r="1055" spans="1:20" ht="12.75">
      <c r="A1055" s="34"/>
      <c r="B1055" s="34"/>
      <c r="I1055" s="42"/>
      <c r="J1055" s="42"/>
      <c r="R1055" s="38"/>
      <c r="S1055" s="38"/>
      <c r="T1055" s="38"/>
    </row>
    <row r="1056" spans="1:20" ht="12.75">
      <c r="A1056" s="34"/>
      <c r="B1056" s="34"/>
      <c r="I1056" s="42"/>
      <c r="J1056" s="42"/>
      <c r="R1056" s="38"/>
      <c r="S1056" s="38"/>
      <c r="T1056" s="38"/>
    </row>
    <row r="1057" spans="1:20" ht="12.75">
      <c r="A1057" s="34"/>
      <c r="B1057" s="34"/>
      <c r="I1057" s="42"/>
      <c r="J1057" s="42"/>
      <c r="R1057" s="38"/>
      <c r="S1057" s="38"/>
      <c r="T1057" s="38"/>
    </row>
    <row r="1058" spans="1:20" ht="12.75">
      <c r="A1058" s="34"/>
      <c r="B1058" s="34"/>
      <c r="I1058" s="42"/>
      <c r="J1058" s="42"/>
      <c r="R1058" s="38"/>
      <c r="S1058" s="38"/>
      <c r="T1058" s="38"/>
    </row>
    <row r="1059" spans="1:20" ht="12.75">
      <c r="A1059" s="34"/>
      <c r="B1059" s="34"/>
      <c r="I1059" s="42"/>
      <c r="J1059" s="42"/>
      <c r="R1059" s="38"/>
      <c r="S1059" s="38"/>
      <c r="T1059" s="38"/>
    </row>
    <row r="1060" spans="1:20" ht="12.75">
      <c r="A1060" s="34"/>
      <c r="B1060" s="34"/>
      <c r="I1060" s="42"/>
      <c r="J1060" s="42"/>
      <c r="R1060" s="38"/>
      <c r="S1060" s="38"/>
      <c r="T1060" s="38"/>
    </row>
    <row r="1061" spans="1:19" ht="12.75">
      <c r="A1061" s="34"/>
      <c r="B1061" s="34"/>
      <c r="I1061" s="42"/>
      <c r="J1061" s="42"/>
      <c r="R1061" s="38"/>
      <c r="S1061" s="38"/>
    </row>
    <row r="1062" spans="1:19" ht="12.75">
      <c r="A1062" s="34"/>
      <c r="B1062" s="34"/>
      <c r="I1062" s="42"/>
      <c r="J1062" s="42"/>
      <c r="R1062" s="38"/>
      <c r="S1062" s="38"/>
    </row>
    <row r="1063" spans="1:19" ht="12.75">
      <c r="A1063" s="34"/>
      <c r="B1063" s="34"/>
      <c r="I1063" s="42"/>
      <c r="J1063" s="42"/>
      <c r="R1063" s="38"/>
      <c r="S1063" s="38"/>
    </row>
    <row r="1064" spans="1:19" ht="12.75">
      <c r="A1064" s="34"/>
      <c r="B1064" s="34"/>
      <c r="I1064" s="42"/>
      <c r="J1064" s="42"/>
      <c r="R1064" s="38"/>
      <c r="S1064" s="38"/>
    </row>
    <row r="1065" spans="1:19" ht="12.75">
      <c r="A1065" s="34"/>
      <c r="B1065" s="34"/>
      <c r="I1065" s="42"/>
      <c r="J1065" s="42"/>
      <c r="R1065" s="38"/>
      <c r="S1065" s="38"/>
    </row>
    <row r="1066" spans="1:19" ht="12.75">
      <c r="A1066" s="34"/>
      <c r="B1066" s="34"/>
      <c r="I1066" s="42"/>
      <c r="J1066" s="42"/>
      <c r="R1066" s="38"/>
      <c r="S1066" s="38"/>
    </row>
    <row r="1067" spans="1:19" ht="12.75">
      <c r="A1067" s="34"/>
      <c r="B1067" s="34"/>
      <c r="I1067" s="42"/>
      <c r="J1067" s="42"/>
      <c r="R1067" s="38"/>
      <c r="S1067" s="38"/>
    </row>
    <row r="1068" spans="1:19" ht="12.75">
      <c r="A1068" s="34"/>
      <c r="B1068" s="34"/>
      <c r="I1068" s="42"/>
      <c r="J1068" s="42"/>
      <c r="R1068" s="38"/>
      <c r="S1068" s="38"/>
    </row>
    <row r="1069" spans="1:19" ht="12.75">
      <c r="A1069" s="34"/>
      <c r="B1069" s="34"/>
      <c r="I1069" s="42"/>
      <c r="J1069" s="42"/>
      <c r="R1069" s="38"/>
      <c r="S1069" s="38"/>
    </row>
    <row r="1070" spans="1:19" ht="12.75">
      <c r="A1070" s="34"/>
      <c r="B1070" s="34"/>
      <c r="I1070" s="42"/>
      <c r="J1070" s="42"/>
      <c r="R1070" s="38"/>
      <c r="S1070" s="38"/>
    </row>
    <row r="1071" spans="1:19" ht="12.75">
      <c r="A1071" s="34"/>
      <c r="B1071" s="34"/>
      <c r="I1071" s="42"/>
      <c r="J1071" s="42"/>
      <c r="R1071" s="38"/>
      <c r="S1071" s="38"/>
    </row>
    <row r="1072" spans="1:19" ht="12.75">
      <c r="A1072" s="34"/>
      <c r="B1072" s="34"/>
      <c r="I1072" s="42"/>
      <c r="J1072" s="42"/>
      <c r="R1072" s="38"/>
      <c r="S1072" s="38"/>
    </row>
    <row r="1073" spans="1:19" ht="12.75">
      <c r="A1073" s="34"/>
      <c r="B1073" s="34"/>
      <c r="I1073" s="42"/>
      <c r="J1073" s="42"/>
      <c r="R1073" s="38"/>
      <c r="S1073" s="38"/>
    </row>
    <row r="1074" spans="1:19" ht="12.75">
      <c r="A1074" s="34"/>
      <c r="B1074" s="34"/>
      <c r="I1074" s="42"/>
      <c r="J1074" s="42"/>
      <c r="R1074" s="38"/>
      <c r="S1074" s="38"/>
    </row>
    <row r="1075" spans="1:19" ht="12.75">
      <c r="A1075" s="34"/>
      <c r="B1075" s="34"/>
      <c r="I1075" s="42"/>
      <c r="J1075" s="42"/>
      <c r="R1075" s="38"/>
      <c r="S1075" s="38"/>
    </row>
    <row r="1076" spans="1:19" ht="12.75">
      <c r="A1076" s="34"/>
      <c r="B1076" s="34"/>
      <c r="I1076" s="42"/>
      <c r="J1076" s="42"/>
      <c r="R1076" s="38"/>
      <c r="S1076" s="38"/>
    </row>
    <row r="1077" spans="1:19" ht="12.75">
      <c r="A1077" s="34"/>
      <c r="B1077" s="34"/>
      <c r="I1077" s="42"/>
      <c r="J1077" s="42"/>
      <c r="R1077" s="38"/>
      <c r="S1077" s="38"/>
    </row>
    <row r="1078" spans="1:19" ht="12.75">
      <c r="A1078" s="34"/>
      <c r="B1078" s="34"/>
      <c r="I1078" s="42"/>
      <c r="J1078" s="42"/>
      <c r="R1078" s="38"/>
      <c r="S1078" s="38"/>
    </row>
    <row r="1079" spans="1:19" ht="12.75">
      <c r="A1079" s="34"/>
      <c r="B1079" s="34"/>
      <c r="I1079" s="42"/>
      <c r="J1079" s="42"/>
      <c r="R1079" s="38"/>
      <c r="S1079" s="38"/>
    </row>
    <row r="1080" spans="1:19" ht="12.75">
      <c r="A1080" s="34"/>
      <c r="B1080" s="34"/>
      <c r="I1080" s="42"/>
      <c r="J1080" s="42"/>
      <c r="R1080" s="38"/>
      <c r="S1080" s="38"/>
    </row>
    <row r="1081" spans="1:19" ht="12.75">
      <c r="A1081" s="34"/>
      <c r="B1081" s="34"/>
      <c r="I1081" s="42"/>
      <c r="J1081" s="42"/>
      <c r="R1081" s="38"/>
      <c r="S1081" s="38"/>
    </row>
    <row r="1082" spans="1:19" ht="12.75">
      <c r="A1082" s="34"/>
      <c r="B1082" s="34"/>
      <c r="I1082" s="42"/>
      <c r="J1082" s="42"/>
      <c r="R1082" s="38"/>
      <c r="S1082" s="38"/>
    </row>
    <row r="1083" spans="1:19" ht="12.75">
      <c r="A1083" s="34"/>
      <c r="B1083" s="34"/>
      <c r="I1083" s="42"/>
      <c r="J1083" s="42"/>
      <c r="R1083" s="38"/>
      <c r="S1083" s="38"/>
    </row>
    <row r="1084" spans="1:19" ht="12.75">
      <c r="A1084" s="34"/>
      <c r="B1084" s="34"/>
      <c r="I1084" s="42"/>
      <c r="J1084" s="42"/>
      <c r="R1084" s="38"/>
      <c r="S1084" s="38"/>
    </row>
    <row r="1085" spans="1:19" ht="12.75">
      <c r="A1085" s="34"/>
      <c r="B1085" s="34"/>
      <c r="I1085" s="42"/>
      <c r="J1085" s="42"/>
      <c r="R1085" s="38"/>
      <c r="S1085" s="38"/>
    </row>
    <row r="1086" spans="1:19" ht="12.75">
      <c r="A1086" s="34"/>
      <c r="B1086" s="34"/>
      <c r="I1086" s="42"/>
      <c r="J1086" s="42"/>
      <c r="R1086" s="38"/>
      <c r="S1086" s="38"/>
    </row>
    <row r="1087" spans="1:19" ht="12.75">
      <c r="A1087" s="34"/>
      <c r="B1087" s="34"/>
      <c r="I1087" s="42"/>
      <c r="J1087" s="42"/>
      <c r="R1087" s="38"/>
      <c r="S1087" s="38"/>
    </row>
    <row r="1088" spans="1:19" ht="12.75">
      <c r="A1088" s="34"/>
      <c r="B1088" s="34"/>
      <c r="I1088" s="42"/>
      <c r="J1088" s="42"/>
      <c r="R1088" s="38"/>
      <c r="S1088" s="38"/>
    </row>
    <row r="1089" spans="1:19" ht="12.75">
      <c r="A1089" s="34"/>
      <c r="B1089" s="34"/>
      <c r="I1089" s="42"/>
      <c r="J1089" s="42"/>
      <c r="R1089" s="38"/>
      <c r="S1089" s="38"/>
    </row>
    <row r="1090" spans="1:19" ht="12.75">
      <c r="A1090" s="34"/>
      <c r="B1090" s="34"/>
      <c r="I1090" s="42"/>
      <c r="J1090" s="42"/>
      <c r="R1090" s="38"/>
      <c r="S1090" s="38"/>
    </row>
    <row r="1091" spans="1:19" ht="12.75">
      <c r="A1091" s="34"/>
      <c r="B1091" s="34"/>
      <c r="I1091" s="42"/>
      <c r="J1091" s="42"/>
      <c r="R1091" s="38"/>
      <c r="S1091" s="38"/>
    </row>
    <row r="1092" spans="1:19" ht="12.75">
      <c r="A1092" s="34"/>
      <c r="B1092" s="34"/>
      <c r="I1092" s="42"/>
      <c r="J1092" s="42"/>
      <c r="R1092" s="38"/>
      <c r="S1092" s="38"/>
    </row>
    <row r="1093" spans="1:19" ht="12.75">
      <c r="A1093" s="34"/>
      <c r="B1093" s="34"/>
      <c r="I1093" s="42"/>
      <c r="J1093" s="42"/>
      <c r="R1093" s="38"/>
      <c r="S1093" s="38"/>
    </row>
    <row r="1094" spans="1:19" ht="12.75">
      <c r="A1094" s="34"/>
      <c r="B1094" s="34"/>
      <c r="I1094" s="42"/>
      <c r="J1094" s="42"/>
      <c r="R1094" s="38"/>
      <c r="S1094" s="38"/>
    </row>
    <row r="1095" spans="1:19" ht="12.75">
      <c r="A1095" s="34"/>
      <c r="B1095" s="34"/>
      <c r="I1095" s="42"/>
      <c r="J1095" s="42"/>
      <c r="R1095" s="38"/>
      <c r="S1095" s="38"/>
    </row>
    <row r="1096" spans="1:19" ht="12.75">
      <c r="A1096" s="34"/>
      <c r="B1096" s="34"/>
      <c r="I1096" s="42"/>
      <c r="J1096" s="42"/>
      <c r="R1096" s="38"/>
      <c r="S1096" s="38"/>
    </row>
    <row r="1097" spans="1:19" ht="12.75">
      <c r="A1097" s="34"/>
      <c r="B1097" s="34"/>
      <c r="I1097" s="42"/>
      <c r="J1097" s="42"/>
      <c r="R1097" s="38"/>
      <c r="S1097" s="38"/>
    </row>
    <row r="1098" spans="1:19" ht="12.75">
      <c r="A1098" s="34"/>
      <c r="B1098" s="34"/>
      <c r="I1098" s="42"/>
      <c r="J1098" s="42"/>
      <c r="R1098" s="38"/>
      <c r="S1098" s="38"/>
    </row>
    <row r="1099" spans="1:19" ht="12.75">
      <c r="A1099" s="34"/>
      <c r="B1099" s="34"/>
      <c r="I1099" s="42"/>
      <c r="J1099" s="42"/>
      <c r="R1099" s="38"/>
      <c r="S1099" s="38"/>
    </row>
    <row r="1100" spans="1:19" ht="12.75">
      <c r="A1100" s="34"/>
      <c r="B1100" s="34"/>
      <c r="I1100" s="42"/>
      <c r="J1100" s="42"/>
      <c r="R1100" s="38"/>
      <c r="S1100" s="38"/>
    </row>
    <row r="1101" spans="1:19" ht="12.75">
      <c r="A1101" s="34"/>
      <c r="B1101" s="34"/>
      <c r="I1101" s="42"/>
      <c r="J1101" s="42"/>
      <c r="R1101" s="38"/>
      <c r="S1101" s="38"/>
    </row>
    <row r="1102" spans="1:19" ht="12.75">
      <c r="A1102" s="34"/>
      <c r="B1102" s="34"/>
      <c r="I1102" s="42"/>
      <c r="J1102" s="42"/>
      <c r="R1102" s="38"/>
      <c r="S1102" s="38"/>
    </row>
    <row r="1103" spans="1:19" ht="12.75">
      <c r="A1103" s="34"/>
      <c r="B1103" s="34"/>
      <c r="I1103" s="42"/>
      <c r="J1103" s="42"/>
      <c r="R1103" s="38"/>
      <c r="S1103" s="38"/>
    </row>
    <row r="1104" spans="1:19" ht="12.75">
      <c r="A1104" s="34"/>
      <c r="B1104" s="34"/>
      <c r="I1104" s="42"/>
      <c r="J1104" s="42"/>
      <c r="R1104" s="38"/>
      <c r="S1104" s="38"/>
    </row>
    <row r="1105" spans="1:19" ht="12.75">
      <c r="A1105" s="34"/>
      <c r="B1105" s="34"/>
      <c r="I1105" s="42"/>
      <c r="J1105" s="42"/>
      <c r="R1105" s="38"/>
      <c r="S1105" s="38"/>
    </row>
    <row r="1106" spans="1:19" ht="12.75">
      <c r="A1106" s="34"/>
      <c r="B1106" s="34"/>
      <c r="I1106" s="42"/>
      <c r="J1106" s="42"/>
      <c r="R1106" s="38"/>
      <c r="S1106" s="38"/>
    </row>
    <row r="1107" spans="1:19" ht="12.75">
      <c r="A1107" s="34"/>
      <c r="B1107" s="34"/>
      <c r="I1107" s="42"/>
      <c r="J1107" s="42"/>
      <c r="R1107" s="38"/>
      <c r="S1107" s="38"/>
    </row>
    <row r="1108" spans="1:19" ht="12.75">
      <c r="A1108" s="34"/>
      <c r="B1108" s="34"/>
      <c r="I1108" s="42"/>
      <c r="J1108" s="42"/>
      <c r="R1108" s="38"/>
      <c r="S1108" s="38"/>
    </row>
    <row r="1109" spans="1:19" ht="12.75">
      <c r="A1109" s="34"/>
      <c r="B1109" s="34"/>
      <c r="I1109" s="42"/>
      <c r="J1109" s="42"/>
      <c r="R1109" s="38"/>
      <c r="S1109" s="38"/>
    </row>
    <row r="1110" spans="1:19" ht="12.75">
      <c r="A1110" s="34"/>
      <c r="B1110" s="34"/>
      <c r="I1110" s="42"/>
      <c r="J1110" s="42"/>
      <c r="R1110" s="38"/>
      <c r="S1110" s="38"/>
    </row>
    <row r="1111" spans="1:19" ht="12.75">
      <c r="A1111" s="34"/>
      <c r="B1111" s="34"/>
      <c r="I1111" s="42"/>
      <c r="J1111" s="42"/>
      <c r="R1111" s="38"/>
      <c r="S1111" s="38"/>
    </row>
    <row r="1112" spans="1:19" ht="12.75">
      <c r="A1112" s="34"/>
      <c r="B1112" s="34"/>
      <c r="I1112" s="42"/>
      <c r="J1112" s="42"/>
      <c r="R1112" s="38"/>
      <c r="S1112" s="38"/>
    </row>
    <row r="1113" spans="1:19" ht="12.75">
      <c r="A1113" s="34"/>
      <c r="B1113" s="34"/>
      <c r="I1113" s="42"/>
      <c r="J1113" s="42"/>
      <c r="R1113" s="38"/>
      <c r="S1113" s="38"/>
    </row>
    <row r="1114" spans="1:19" ht="12.75">
      <c r="A1114" s="34"/>
      <c r="B1114" s="34"/>
      <c r="I1114" s="42"/>
      <c r="J1114" s="42"/>
      <c r="R1114" s="38"/>
      <c r="S1114" s="38"/>
    </row>
    <row r="1115" spans="1:19" ht="12.75">
      <c r="A1115" s="34"/>
      <c r="B1115" s="34"/>
      <c r="I1115" s="42"/>
      <c r="J1115" s="42"/>
      <c r="R1115" s="38"/>
      <c r="S1115" s="38"/>
    </row>
    <row r="1116" spans="1:19" ht="12.75">
      <c r="A1116" s="34"/>
      <c r="B1116" s="34"/>
      <c r="I1116" s="42"/>
      <c r="J1116" s="42"/>
      <c r="R1116" s="38"/>
      <c r="S1116" s="38"/>
    </row>
    <row r="1117" spans="1:19" ht="12.75">
      <c r="A1117" s="34"/>
      <c r="B1117" s="34"/>
      <c r="I1117" s="42"/>
      <c r="J1117" s="42"/>
      <c r="R1117" s="38"/>
      <c r="S1117" s="38"/>
    </row>
    <row r="1118" spans="1:19" ht="12.75">
      <c r="A1118" s="34"/>
      <c r="B1118" s="34"/>
      <c r="I1118" s="42"/>
      <c r="J1118" s="42"/>
      <c r="R1118" s="38"/>
      <c r="S1118" s="38"/>
    </row>
    <row r="1119" spans="1:19" ht="12.75">
      <c r="A1119" s="34"/>
      <c r="B1119" s="34"/>
      <c r="I1119" s="42"/>
      <c r="J1119" s="42"/>
      <c r="R1119" s="38"/>
      <c r="S1119" s="38"/>
    </row>
    <row r="1120" spans="1:19" ht="12.75">
      <c r="A1120" s="34"/>
      <c r="B1120" s="34"/>
      <c r="I1120" s="42"/>
      <c r="J1120" s="42"/>
      <c r="R1120" s="38"/>
      <c r="S1120" s="38"/>
    </row>
    <row r="1121" spans="1:19" ht="12.75">
      <c r="A1121" s="34"/>
      <c r="B1121" s="34"/>
      <c r="I1121" s="42"/>
      <c r="J1121" s="42"/>
      <c r="R1121" s="38"/>
      <c r="S1121" s="38"/>
    </row>
    <row r="1122" spans="1:19" ht="12.75">
      <c r="A1122" s="34"/>
      <c r="B1122" s="34"/>
      <c r="I1122" s="42"/>
      <c r="J1122" s="42"/>
      <c r="R1122" s="38"/>
      <c r="S1122" s="38"/>
    </row>
    <row r="1123" spans="1:19" ht="12.75">
      <c r="A1123" s="34"/>
      <c r="B1123" s="34"/>
      <c r="I1123" s="42"/>
      <c r="J1123" s="42"/>
      <c r="R1123" s="38"/>
      <c r="S1123" s="38"/>
    </row>
    <row r="1124" spans="1:19" ht="12.75">
      <c r="A1124" s="34"/>
      <c r="B1124" s="34"/>
      <c r="I1124" s="42"/>
      <c r="J1124" s="42"/>
      <c r="R1124" s="38"/>
      <c r="S1124" s="38"/>
    </row>
    <row r="1125" spans="1:19" ht="12.75">
      <c r="A1125" s="34"/>
      <c r="B1125" s="34"/>
      <c r="I1125" s="42"/>
      <c r="J1125" s="42"/>
      <c r="R1125" s="38"/>
      <c r="S1125" s="38"/>
    </row>
    <row r="1126" spans="1:19" ht="12.75">
      <c r="A1126" s="34"/>
      <c r="B1126" s="34"/>
      <c r="I1126" s="42"/>
      <c r="J1126" s="42"/>
      <c r="R1126" s="38"/>
      <c r="S1126" s="38"/>
    </row>
    <row r="1127" spans="1:19" ht="12.75">
      <c r="A1127" s="34"/>
      <c r="B1127" s="34"/>
      <c r="I1127" s="42"/>
      <c r="J1127" s="42"/>
      <c r="R1127" s="38"/>
      <c r="S1127" s="38"/>
    </row>
    <row r="1128" spans="1:19" ht="12.75">
      <c r="A1128" s="34"/>
      <c r="B1128" s="34"/>
      <c r="I1128" s="42"/>
      <c r="J1128" s="42"/>
      <c r="R1128" s="38"/>
      <c r="S1128" s="38"/>
    </row>
    <row r="1129" spans="1:19" ht="12.75">
      <c r="A1129" s="34"/>
      <c r="B1129" s="34"/>
      <c r="I1129" s="42"/>
      <c r="J1129" s="42"/>
      <c r="R1129" s="38"/>
      <c r="S1129" s="38"/>
    </row>
    <row r="1130" spans="1:19" ht="12.75">
      <c r="A1130" s="34"/>
      <c r="B1130" s="34"/>
      <c r="I1130" s="42"/>
      <c r="J1130" s="42"/>
      <c r="R1130" s="38"/>
      <c r="S1130" s="38"/>
    </row>
    <row r="1131" spans="1:19" ht="12.75">
      <c r="A1131" s="34"/>
      <c r="B1131" s="34"/>
      <c r="I1131" s="42"/>
      <c r="J1131" s="42"/>
      <c r="R1131" s="38"/>
      <c r="S1131" s="38"/>
    </row>
    <row r="1132" spans="1:19" ht="12.75">
      <c r="A1132" s="34"/>
      <c r="B1132" s="34"/>
      <c r="I1132" s="42"/>
      <c r="J1132" s="42"/>
      <c r="R1132" s="38"/>
      <c r="S1132" s="38"/>
    </row>
    <row r="1133" spans="1:19" ht="12.75">
      <c r="A1133" s="34"/>
      <c r="B1133" s="34"/>
      <c r="I1133" s="42"/>
      <c r="J1133" s="42"/>
      <c r="R1133" s="38"/>
      <c r="S1133" s="38"/>
    </row>
    <row r="1134" spans="1:19" ht="12.75">
      <c r="A1134" s="34"/>
      <c r="B1134" s="34"/>
      <c r="I1134" s="42"/>
      <c r="J1134" s="42"/>
      <c r="R1134" s="38"/>
      <c r="S1134" s="38"/>
    </row>
    <row r="1135" spans="1:19" ht="12.75">
      <c r="A1135" s="34"/>
      <c r="B1135" s="34"/>
      <c r="I1135" s="42"/>
      <c r="J1135" s="42"/>
      <c r="R1135" s="38"/>
      <c r="S1135" s="38"/>
    </row>
    <row r="1136" spans="1:19" ht="12.75">
      <c r="A1136" s="34"/>
      <c r="B1136" s="34"/>
      <c r="I1136" s="42"/>
      <c r="J1136" s="42"/>
      <c r="R1136" s="38"/>
      <c r="S1136" s="38"/>
    </row>
    <row r="1137" spans="1:19" ht="12.75">
      <c r="A1137" s="34"/>
      <c r="B1137" s="34"/>
      <c r="I1137" s="42"/>
      <c r="J1137" s="42"/>
      <c r="R1137" s="38"/>
      <c r="S1137" s="38"/>
    </row>
    <row r="1138" spans="1:19" ht="12.75">
      <c r="A1138" s="34"/>
      <c r="B1138" s="34"/>
      <c r="I1138" s="42"/>
      <c r="J1138" s="42"/>
      <c r="R1138" s="38"/>
      <c r="S1138" s="38"/>
    </row>
    <row r="1139" spans="1:19" ht="12.75">
      <c r="A1139" s="34"/>
      <c r="B1139" s="34"/>
      <c r="I1139" s="42"/>
      <c r="J1139" s="42"/>
      <c r="R1139" s="38"/>
      <c r="S1139" s="38"/>
    </row>
    <row r="1140" spans="1:19" ht="12.75">
      <c r="A1140" s="34"/>
      <c r="B1140" s="34"/>
      <c r="I1140" s="42"/>
      <c r="J1140" s="42"/>
      <c r="R1140" s="38"/>
      <c r="S1140" s="38"/>
    </row>
    <row r="1141" spans="1:19" ht="12.75">
      <c r="A1141" s="34"/>
      <c r="B1141" s="34"/>
      <c r="I1141" s="42"/>
      <c r="J1141" s="42"/>
      <c r="R1141" s="38"/>
      <c r="S1141" s="38"/>
    </row>
    <row r="1142" spans="1:19" ht="12.75">
      <c r="A1142" s="34"/>
      <c r="B1142" s="34"/>
      <c r="I1142" s="42"/>
      <c r="J1142" s="42"/>
      <c r="R1142" s="38"/>
      <c r="S1142" s="38"/>
    </row>
    <row r="1143" spans="1:19" ht="12.75">
      <c r="A1143" s="34"/>
      <c r="B1143" s="34"/>
      <c r="I1143" s="42"/>
      <c r="J1143" s="42"/>
      <c r="R1143" s="38"/>
      <c r="S1143" s="38"/>
    </row>
    <row r="1144" spans="1:19" ht="12.75">
      <c r="A1144" s="34"/>
      <c r="B1144" s="34"/>
      <c r="I1144" s="42"/>
      <c r="J1144" s="42"/>
      <c r="R1144" s="38"/>
      <c r="S1144" s="38"/>
    </row>
    <row r="1145" spans="1:19" ht="12.75">
      <c r="A1145" s="34"/>
      <c r="B1145" s="34"/>
      <c r="I1145" s="42"/>
      <c r="J1145" s="42"/>
      <c r="R1145" s="38"/>
      <c r="S1145" s="38"/>
    </row>
    <row r="1146" spans="1:19" ht="12.75">
      <c r="A1146" s="34"/>
      <c r="B1146" s="34"/>
      <c r="I1146" s="42"/>
      <c r="J1146" s="42"/>
      <c r="R1146" s="38"/>
      <c r="S1146" s="38"/>
    </row>
    <row r="1147" spans="1:19" ht="12.75">
      <c r="A1147" s="34"/>
      <c r="B1147" s="34"/>
      <c r="I1147" s="42"/>
      <c r="J1147" s="42"/>
      <c r="R1147" s="38"/>
      <c r="S1147" s="38"/>
    </row>
    <row r="1148" spans="1:19" ht="12.75">
      <c r="A1148" s="34"/>
      <c r="B1148" s="34"/>
      <c r="I1148" s="42"/>
      <c r="J1148" s="42"/>
      <c r="R1148" s="38"/>
      <c r="S1148" s="38"/>
    </row>
    <row r="1149" spans="1:19" ht="12.75">
      <c r="A1149" s="34"/>
      <c r="B1149" s="34"/>
      <c r="I1149" s="42"/>
      <c r="J1149" s="42"/>
      <c r="R1149" s="38"/>
      <c r="S1149" s="38"/>
    </row>
    <row r="1150" spans="1:19" ht="12.75">
      <c r="A1150" s="34"/>
      <c r="B1150" s="34"/>
      <c r="I1150" s="42"/>
      <c r="J1150" s="42"/>
      <c r="R1150" s="38"/>
      <c r="S1150" s="38"/>
    </row>
    <row r="1151" spans="1:19" ht="12.75">
      <c r="A1151" s="34"/>
      <c r="B1151" s="34"/>
      <c r="I1151" s="42"/>
      <c r="J1151" s="42"/>
      <c r="R1151" s="38"/>
      <c r="S1151" s="38"/>
    </row>
    <row r="1152" spans="1:19" ht="12.75">
      <c r="A1152" s="34"/>
      <c r="B1152" s="34"/>
      <c r="I1152" s="42"/>
      <c r="J1152" s="42"/>
      <c r="R1152" s="38"/>
      <c r="S1152" s="38"/>
    </row>
    <row r="1153" spans="1:19" ht="12.75">
      <c r="A1153" s="34"/>
      <c r="B1153" s="34"/>
      <c r="I1153" s="42"/>
      <c r="J1153" s="42"/>
      <c r="R1153" s="38"/>
      <c r="S1153" s="38"/>
    </row>
    <row r="1154" spans="1:19" ht="12.75">
      <c r="A1154" s="34"/>
      <c r="B1154" s="34"/>
      <c r="I1154" s="42"/>
      <c r="J1154" s="42"/>
      <c r="R1154" s="38"/>
      <c r="S1154" s="38"/>
    </row>
    <row r="1155" spans="1:19" ht="12.75">
      <c r="A1155" s="34"/>
      <c r="B1155" s="34"/>
      <c r="I1155" s="42"/>
      <c r="J1155" s="42"/>
      <c r="R1155" s="38"/>
      <c r="S1155" s="38"/>
    </row>
    <row r="1156" spans="1:19" ht="12.75">
      <c r="A1156" s="34"/>
      <c r="B1156" s="34"/>
      <c r="I1156" s="42"/>
      <c r="J1156" s="42"/>
      <c r="R1156" s="38"/>
      <c r="S1156" s="38"/>
    </row>
    <row r="1157" spans="1:19" ht="12.75">
      <c r="A1157" s="34"/>
      <c r="B1157" s="34"/>
      <c r="I1157" s="42"/>
      <c r="J1157" s="42"/>
      <c r="R1157" s="38"/>
      <c r="S1157" s="38"/>
    </row>
    <row r="1158" spans="1:19" ht="12.75">
      <c r="A1158" s="34"/>
      <c r="B1158" s="34"/>
      <c r="I1158" s="42"/>
      <c r="J1158" s="42"/>
      <c r="R1158" s="38"/>
      <c r="S1158" s="38"/>
    </row>
    <row r="1159" spans="1:19" ht="12.75">
      <c r="A1159" s="34"/>
      <c r="B1159" s="34"/>
      <c r="I1159" s="42"/>
      <c r="J1159" s="42"/>
      <c r="R1159" s="38"/>
      <c r="S1159" s="38"/>
    </row>
    <row r="1160" spans="1:19" ht="12.75">
      <c r="A1160" s="34"/>
      <c r="B1160" s="34"/>
      <c r="I1160" s="42"/>
      <c r="J1160" s="42"/>
      <c r="R1160" s="38"/>
      <c r="S1160" s="38"/>
    </row>
    <row r="1161" spans="1:19" ht="12.75">
      <c r="A1161" s="34"/>
      <c r="B1161" s="34"/>
      <c r="I1161" s="42"/>
      <c r="J1161" s="42"/>
      <c r="R1161" s="38"/>
      <c r="S1161" s="38"/>
    </row>
    <row r="1162" spans="1:19" ht="12.75">
      <c r="A1162" s="34"/>
      <c r="B1162" s="34"/>
      <c r="I1162" s="42"/>
      <c r="J1162" s="42"/>
      <c r="R1162" s="38"/>
      <c r="S1162" s="38"/>
    </row>
    <row r="1163" spans="1:19" ht="12.75">
      <c r="A1163" s="34"/>
      <c r="B1163" s="34"/>
      <c r="I1163" s="42"/>
      <c r="J1163" s="42"/>
      <c r="R1163" s="38"/>
      <c r="S1163" s="38"/>
    </row>
    <row r="1164" spans="1:19" ht="12.75">
      <c r="A1164" s="34"/>
      <c r="B1164" s="34"/>
      <c r="I1164" s="42"/>
      <c r="J1164" s="42"/>
      <c r="R1164" s="38"/>
      <c r="S1164" s="38"/>
    </row>
    <row r="1165" spans="1:19" ht="12.75">
      <c r="A1165" s="34"/>
      <c r="B1165" s="34"/>
      <c r="I1165" s="42"/>
      <c r="J1165" s="42"/>
      <c r="R1165" s="38"/>
      <c r="S1165" s="38"/>
    </row>
    <row r="1166" spans="1:19" ht="12.75">
      <c r="A1166" s="34"/>
      <c r="B1166" s="34"/>
      <c r="I1166" s="42"/>
      <c r="J1166" s="42"/>
      <c r="R1166" s="38"/>
      <c r="S1166" s="38"/>
    </row>
    <row r="1167" spans="1:19" ht="12.75">
      <c r="A1167" s="34"/>
      <c r="B1167" s="34"/>
      <c r="I1167" s="42"/>
      <c r="J1167" s="42"/>
      <c r="R1167" s="38"/>
      <c r="S1167" s="38"/>
    </row>
    <row r="1168" spans="1:19" ht="12.75">
      <c r="A1168" s="34"/>
      <c r="B1168" s="34"/>
      <c r="I1168" s="42"/>
      <c r="J1168" s="42"/>
      <c r="R1168" s="38"/>
      <c r="S1168" s="38"/>
    </row>
    <row r="1169" spans="1:19" ht="12.75">
      <c r="A1169" s="34"/>
      <c r="B1169" s="34"/>
      <c r="I1169" s="42"/>
      <c r="J1169" s="42"/>
      <c r="R1169" s="38"/>
      <c r="S1169" s="38"/>
    </row>
    <row r="1170" spans="1:19" ht="12.75">
      <c r="A1170" s="34"/>
      <c r="B1170" s="34"/>
      <c r="I1170" s="42"/>
      <c r="J1170" s="42"/>
      <c r="R1170" s="38"/>
      <c r="S1170" s="38"/>
    </row>
    <row r="1171" spans="1:19" ht="12.75">
      <c r="A1171" s="34"/>
      <c r="B1171" s="34"/>
      <c r="I1171" s="42"/>
      <c r="J1171" s="42"/>
      <c r="R1171" s="38"/>
      <c r="S1171" s="38"/>
    </row>
    <row r="1172" spans="1:19" ht="12.75">
      <c r="A1172" s="34"/>
      <c r="B1172" s="34"/>
      <c r="I1172" s="42"/>
      <c r="J1172" s="42"/>
      <c r="R1172" s="38"/>
      <c r="S1172" s="38"/>
    </row>
    <row r="1173" spans="1:19" ht="12.75">
      <c r="A1173" s="34"/>
      <c r="B1173" s="34"/>
      <c r="I1173" s="42"/>
      <c r="J1173" s="42"/>
      <c r="R1173" s="38"/>
      <c r="S1173" s="38"/>
    </row>
    <row r="1174" spans="1:19" ht="12.75">
      <c r="A1174" s="34"/>
      <c r="B1174" s="34"/>
      <c r="I1174" s="42"/>
      <c r="J1174" s="42"/>
      <c r="R1174" s="38"/>
      <c r="S1174" s="38"/>
    </row>
    <row r="1175" spans="1:19" ht="12.75">
      <c r="A1175" s="34"/>
      <c r="B1175" s="34"/>
      <c r="I1175" s="42"/>
      <c r="J1175" s="42"/>
      <c r="R1175" s="38"/>
      <c r="S1175" s="38"/>
    </row>
    <row r="1176" spans="1:19" ht="12.75">
      <c r="A1176" s="34"/>
      <c r="B1176" s="34"/>
      <c r="I1176" s="42"/>
      <c r="J1176" s="42"/>
      <c r="R1176" s="38"/>
      <c r="S1176" s="38"/>
    </row>
    <row r="1177" spans="1:19" ht="12.75">
      <c r="A1177" s="34"/>
      <c r="B1177" s="34"/>
      <c r="I1177" s="42"/>
      <c r="J1177" s="42"/>
      <c r="R1177" s="38"/>
      <c r="S1177" s="38"/>
    </row>
    <row r="1178" spans="1:19" ht="12.75">
      <c r="A1178" s="34"/>
      <c r="B1178" s="34"/>
      <c r="I1178" s="42"/>
      <c r="J1178" s="42"/>
      <c r="R1178" s="38"/>
      <c r="S1178" s="38"/>
    </row>
    <row r="1179" spans="1:19" ht="12.75">
      <c r="A1179" s="34"/>
      <c r="B1179" s="34"/>
      <c r="I1179" s="42"/>
      <c r="J1179" s="42"/>
      <c r="R1179" s="38"/>
      <c r="S1179" s="38"/>
    </row>
    <row r="1180" spans="1:19" ht="12.75">
      <c r="A1180" s="34"/>
      <c r="B1180" s="34"/>
      <c r="I1180" s="42"/>
      <c r="J1180" s="42"/>
      <c r="R1180" s="38"/>
      <c r="S1180" s="38"/>
    </row>
    <row r="1181" spans="1:19" ht="12.75">
      <c r="A1181" s="34"/>
      <c r="B1181" s="34"/>
      <c r="I1181" s="42"/>
      <c r="J1181" s="42"/>
      <c r="R1181" s="38"/>
      <c r="S1181" s="38"/>
    </row>
    <row r="1182" spans="1:19" ht="12.75">
      <c r="A1182" s="34"/>
      <c r="B1182" s="34"/>
      <c r="I1182" s="42"/>
      <c r="J1182" s="42"/>
      <c r="R1182" s="38"/>
      <c r="S1182" s="38"/>
    </row>
    <row r="1183" spans="1:19" ht="12.75">
      <c r="A1183" s="34"/>
      <c r="B1183" s="34"/>
      <c r="I1183" s="42"/>
      <c r="J1183" s="42"/>
      <c r="R1183" s="38"/>
      <c r="S1183" s="38"/>
    </row>
    <row r="1184" spans="1:19" ht="12.75">
      <c r="A1184" s="34"/>
      <c r="B1184" s="34"/>
      <c r="I1184" s="42"/>
      <c r="J1184" s="42"/>
      <c r="R1184" s="38"/>
      <c r="S1184" s="38"/>
    </row>
    <row r="1185" spans="1:19" ht="12.75">
      <c r="A1185" s="34"/>
      <c r="B1185" s="34"/>
      <c r="I1185" s="42"/>
      <c r="J1185" s="42"/>
      <c r="R1185" s="38"/>
      <c r="S1185" s="38"/>
    </row>
    <row r="1186" spans="1:19" ht="12.75">
      <c r="A1186" s="34"/>
      <c r="B1186" s="34"/>
      <c r="I1186" s="42"/>
      <c r="J1186" s="42"/>
      <c r="R1186" s="38"/>
      <c r="S1186" s="38"/>
    </row>
    <row r="1187" spans="1:19" ht="12.75">
      <c r="A1187" s="34"/>
      <c r="B1187" s="34"/>
      <c r="I1187" s="42"/>
      <c r="J1187" s="42"/>
      <c r="R1187" s="38"/>
      <c r="S1187" s="38"/>
    </row>
    <row r="1188" spans="1:19" ht="12.75">
      <c r="A1188" s="34"/>
      <c r="B1188" s="34"/>
      <c r="I1188" s="42"/>
      <c r="J1188" s="42"/>
      <c r="R1188" s="38"/>
      <c r="S1188" s="38"/>
    </row>
    <row r="1189" spans="1:19" ht="12.75">
      <c r="A1189" s="34"/>
      <c r="B1189" s="34"/>
      <c r="I1189" s="42"/>
      <c r="J1189" s="42"/>
      <c r="R1189" s="38"/>
      <c r="S1189" s="38"/>
    </row>
    <row r="1190" spans="1:19" ht="12.75">
      <c r="A1190" s="34"/>
      <c r="B1190" s="34"/>
      <c r="I1190" s="42"/>
      <c r="J1190" s="42"/>
      <c r="R1190" s="38"/>
      <c r="S1190" s="38"/>
    </row>
    <row r="1191" spans="1:19" ht="12.75">
      <c r="A1191" s="34"/>
      <c r="B1191" s="34"/>
      <c r="I1191" s="42"/>
      <c r="J1191" s="42"/>
      <c r="R1191" s="38"/>
      <c r="S1191" s="38"/>
    </row>
    <row r="1192" spans="1:19" ht="12.75">
      <c r="A1192" s="34"/>
      <c r="B1192" s="34"/>
      <c r="I1192" s="42"/>
      <c r="J1192" s="42"/>
      <c r="R1192" s="38"/>
      <c r="S1192" s="38"/>
    </row>
    <row r="1193" spans="1:19" ht="12.75">
      <c r="A1193" s="34"/>
      <c r="B1193" s="34"/>
      <c r="I1193" s="42"/>
      <c r="J1193" s="42"/>
      <c r="R1193" s="38"/>
      <c r="S1193" s="38"/>
    </row>
    <row r="1194" spans="1:19" ht="12.75">
      <c r="A1194" s="34"/>
      <c r="B1194" s="34"/>
      <c r="I1194" s="42"/>
      <c r="J1194" s="42"/>
      <c r="R1194" s="38"/>
      <c r="S1194" s="38"/>
    </row>
    <row r="1195" spans="1:19" ht="12.75">
      <c r="A1195" s="34"/>
      <c r="B1195" s="34"/>
      <c r="I1195" s="42"/>
      <c r="J1195" s="42"/>
      <c r="R1195" s="38"/>
      <c r="S1195" s="38"/>
    </row>
    <row r="1196" spans="1:19" ht="12.75">
      <c r="A1196" s="34"/>
      <c r="B1196" s="34"/>
      <c r="I1196" s="42"/>
      <c r="J1196" s="42"/>
      <c r="R1196" s="38"/>
      <c r="S1196" s="38"/>
    </row>
    <row r="1197" spans="1:19" ht="12.75">
      <c r="A1197" s="34"/>
      <c r="B1197" s="34"/>
      <c r="I1197" s="42"/>
      <c r="J1197" s="42"/>
      <c r="R1197" s="38"/>
      <c r="S1197" s="38"/>
    </row>
    <row r="1198" spans="1:19" ht="12.75">
      <c r="A1198" s="34"/>
      <c r="B1198" s="34"/>
      <c r="I1198" s="42"/>
      <c r="J1198" s="42"/>
      <c r="R1198" s="38"/>
      <c r="S1198" s="38"/>
    </row>
    <row r="1199" spans="1:19" ht="12.75">
      <c r="A1199" s="34"/>
      <c r="B1199" s="34"/>
      <c r="I1199" s="42"/>
      <c r="J1199" s="42"/>
      <c r="R1199" s="38"/>
      <c r="S1199" s="38"/>
    </row>
    <row r="1200" spans="1:19" ht="12.75">
      <c r="A1200" s="34"/>
      <c r="B1200" s="34"/>
      <c r="I1200" s="42"/>
      <c r="J1200" s="42"/>
      <c r="R1200" s="38"/>
      <c r="S1200" s="38"/>
    </row>
    <row r="1201" spans="1:19" ht="12.75">
      <c r="A1201" s="34"/>
      <c r="B1201" s="34"/>
      <c r="I1201" s="42"/>
      <c r="J1201" s="42"/>
      <c r="R1201" s="38"/>
      <c r="S1201" s="38"/>
    </row>
    <row r="1202" spans="1:19" ht="12.75">
      <c r="A1202" s="34"/>
      <c r="B1202" s="34"/>
      <c r="I1202" s="42"/>
      <c r="J1202" s="42"/>
      <c r="R1202" s="38"/>
      <c r="S1202" s="38"/>
    </row>
    <row r="1203" spans="1:19" ht="12.75">
      <c r="A1203" s="34"/>
      <c r="B1203" s="34"/>
      <c r="I1203" s="42"/>
      <c r="J1203" s="42"/>
      <c r="R1203" s="38"/>
      <c r="S1203" s="38"/>
    </row>
    <row r="1204" spans="1:19" ht="12.75">
      <c r="A1204" s="34"/>
      <c r="B1204" s="34"/>
      <c r="I1204" s="42"/>
      <c r="J1204" s="42"/>
      <c r="R1204" s="38"/>
      <c r="S1204" s="38"/>
    </row>
    <row r="1205" spans="1:19" ht="12.75">
      <c r="A1205" s="34"/>
      <c r="B1205" s="34"/>
      <c r="I1205" s="42"/>
      <c r="J1205" s="42"/>
      <c r="R1205" s="38"/>
      <c r="S1205" s="38"/>
    </row>
    <row r="1206" spans="1:19" ht="12.75">
      <c r="A1206" s="34"/>
      <c r="B1206" s="34"/>
      <c r="I1206" s="42"/>
      <c r="J1206" s="42"/>
      <c r="R1206" s="38"/>
      <c r="S1206" s="38"/>
    </row>
    <row r="1207" spans="1:19" ht="12.75">
      <c r="A1207" s="34"/>
      <c r="B1207" s="34"/>
      <c r="I1207" s="42"/>
      <c r="J1207" s="42"/>
      <c r="R1207" s="38"/>
      <c r="S1207" s="38"/>
    </row>
    <row r="1208" spans="1:19" ht="12.75">
      <c r="A1208" s="34"/>
      <c r="B1208" s="34"/>
      <c r="I1208" s="42"/>
      <c r="J1208" s="42"/>
      <c r="R1208" s="38"/>
      <c r="S1208" s="38"/>
    </row>
    <row r="1209" spans="1:19" ht="12.75">
      <c r="A1209" s="34"/>
      <c r="B1209" s="34"/>
      <c r="I1209" s="42"/>
      <c r="J1209" s="42"/>
      <c r="R1209" s="38"/>
      <c r="S1209" s="38"/>
    </row>
    <row r="1210" spans="1:19" ht="12.75">
      <c r="A1210" s="34"/>
      <c r="B1210" s="34"/>
      <c r="I1210" s="42"/>
      <c r="J1210" s="42"/>
      <c r="R1210" s="38"/>
      <c r="S1210" s="38"/>
    </row>
    <row r="1211" spans="1:19" ht="12.75">
      <c r="A1211" s="34"/>
      <c r="B1211" s="34"/>
      <c r="I1211" s="42"/>
      <c r="J1211" s="42"/>
      <c r="R1211" s="38"/>
      <c r="S1211" s="38"/>
    </row>
    <row r="1212" spans="1:19" ht="12.75">
      <c r="A1212" s="34"/>
      <c r="B1212" s="34"/>
      <c r="I1212" s="42"/>
      <c r="J1212" s="42"/>
      <c r="R1212" s="38"/>
      <c r="S1212" s="38"/>
    </row>
    <row r="1213" spans="1:19" ht="12.75">
      <c r="A1213" s="34"/>
      <c r="B1213" s="34"/>
      <c r="I1213" s="42"/>
      <c r="J1213" s="42"/>
      <c r="R1213" s="38"/>
      <c r="S1213" s="38"/>
    </row>
    <row r="1214" spans="1:19" ht="12.75">
      <c r="A1214" s="34"/>
      <c r="B1214" s="34"/>
      <c r="I1214" s="42"/>
      <c r="J1214" s="42"/>
      <c r="R1214" s="38"/>
      <c r="S1214" s="38"/>
    </row>
    <row r="1215" spans="1:19" ht="12.75">
      <c r="A1215" s="34"/>
      <c r="B1215" s="34"/>
      <c r="I1215" s="42"/>
      <c r="J1215" s="42"/>
      <c r="R1215" s="38"/>
      <c r="S1215" s="38"/>
    </row>
    <row r="1216" spans="1:19" ht="12.75">
      <c r="A1216" s="34"/>
      <c r="B1216" s="34"/>
      <c r="I1216" s="42"/>
      <c r="J1216" s="42"/>
      <c r="R1216" s="38"/>
      <c r="S1216" s="38"/>
    </row>
    <row r="1217" spans="1:19" ht="12.75">
      <c r="A1217" s="34"/>
      <c r="B1217" s="34"/>
      <c r="I1217" s="42"/>
      <c r="J1217" s="42"/>
      <c r="R1217" s="38"/>
      <c r="S1217" s="38"/>
    </row>
    <row r="1218" spans="1:19" ht="12.75">
      <c r="A1218" s="34"/>
      <c r="B1218" s="34"/>
      <c r="I1218" s="42"/>
      <c r="J1218" s="42"/>
      <c r="R1218" s="38"/>
      <c r="S1218" s="38"/>
    </row>
    <row r="1219" spans="1:19" ht="12.75">
      <c r="A1219" s="34"/>
      <c r="B1219" s="34"/>
      <c r="I1219" s="42"/>
      <c r="J1219" s="42"/>
      <c r="R1219" s="38"/>
      <c r="S1219" s="38"/>
    </row>
    <row r="1220" spans="1:19" ht="12.75">
      <c r="A1220" s="34"/>
      <c r="B1220" s="34"/>
      <c r="I1220" s="42"/>
      <c r="J1220" s="42"/>
      <c r="R1220" s="38"/>
      <c r="S1220" s="38"/>
    </row>
    <row r="1221" spans="1:19" ht="12.75">
      <c r="A1221" s="34"/>
      <c r="B1221" s="34"/>
      <c r="I1221" s="42"/>
      <c r="J1221" s="42"/>
      <c r="R1221" s="38"/>
      <c r="S1221" s="38"/>
    </row>
    <row r="1222" spans="1:19" ht="12.75">
      <c r="A1222" s="34"/>
      <c r="B1222" s="34"/>
      <c r="I1222" s="42"/>
      <c r="J1222" s="42"/>
      <c r="R1222" s="38"/>
      <c r="S1222" s="38"/>
    </row>
    <row r="1223" spans="1:19" ht="12.75">
      <c r="A1223" s="34"/>
      <c r="B1223" s="34"/>
      <c r="I1223" s="42"/>
      <c r="J1223" s="42"/>
      <c r="R1223" s="38"/>
      <c r="S1223" s="38"/>
    </row>
    <row r="1224" spans="1:19" ht="12.75">
      <c r="A1224" s="34"/>
      <c r="B1224" s="34"/>
      <c r="I1224" s="42"/>
      <c r="J1224" s="42"/>
      <c r="R1224" s="38"/>
      <c r="S1224" s="38"/>
    </row>
    <row r="1225" spans="1:19" ht="12.75">
      <c r="A1225" s="34"/>
      <c r="B1225" s="34"/>
      <c r="I1225" s="42"/>
      <c r="J1225" s="42"/>
      <c r="R1225" s="38"/>
      <c r="S1225" s="38"/>
    </row>
    <row r="1226" spans="1:19" ht="12.75">
      <c r="A1226" s="34"/>
      <c r="B1226" s="34"/>
      <c r="I1226" s="42"/>
      <c r="J1226" s="42"/>
      <c r="R1226" s="38"/>
      <c r="S1226" s="38"/>
    </row>
    <row r="1227" spans="1:19" ht="12.75">
      <c r="A1227" s="34"/>
      <c r="B1227" s="34"/>
      <c r="I1227" s="42"/>
      <c r="J1227" s="42"/>
      <c r="R1227" s="38"/>
      <c r="S1227" s="38"/>
    </row>
    <row r="1228" spans="1:19" ht="12.75">
      <c r="A1228" s="34"/>
      <c r="B1228" s="34"/>
      <c r="I1228" s="42"/>
      <c r="J1228" s="42"/>
      <c r="R1228" s="38"/>
      <c r="S1228" s="38"/>
    </row>
    <row r="1229" spans="1:19" ht="12.75">
      <c r="A1229" s="34"/>
      <c r="B1229" s="34"/>
      <c r="I1229" s="42"/>
      <c r="J1229" s="42"/>
      <c r="R1229" s="38"/>
      <c r="S1229" s="38"/>
    </row>
    <row r="1230" spans="1:19" ht="12.75">
      <c r="A1230" s="34"/>
      <c r="B1230" s="34"/>
      <c r="I1230" s="42"/>
      <c r="J1230" s="42"/>
      <c r="R1230" s="38"/>
      <c r="S1230" s="38"/>
    </row>
    <row r="1231" spans="1:19" ht="12.75">
      <c r="A1231" s="34"/>
      <c r="B1231" s="34"/>
      <c r="I1231" s="42"/>
      <c r="J1231" s="42"/>
      <c r="R1231" s="38"/>
      <c r="S1231" s="38"/>
    </row>
    <row r="1232" spans="1:19" ht="12.75">
      <c r="A1232" s="34"/>
      <c r="B1232" s="34"/>
      <c r="I1232" s="42"/>
      <c r="J1232" s="42"/>
      <c r="R1232" s="38"/>
      <c r="S1232" s="38"/>
    </row>
    <row r="1233" spans="1:19" ht="12.75">
      <c r="A1233" s="34"/>
      <c r="B1233" s="34"/>
      <c r="I1233" s="42"/>
      <c r="J1233" s="42"/>
      <c r="R1233" s="38"/>
      <c r="S1233" s="38"/>
    </row>
    <row r="1234" spans="1:19" ht="12.75">
      <c r="A1234" s="34"/>
      <c r="B1234" s="34"/>
      <c r="I1234" s="42"/>
      <c r="J1234" s="42"/>
      <c r="R1234" s="38"/>
      <c r="S1234" s="38"/>
    </row>
    <row r="1235" spans="1:19" ht="12.75">
      <c r="A1235" s="34"/>
      <c r="B1235" s="34"/>
      <c r="I1235" s="42"/>
      <c r="J1235" s="42"/>
      <c r="R1235" s="38"/>
      <c r="S1235" s="38"/>
    </row>
    <row r="1236" spans="1:19" ht="12.75">
      <c r="A1236" s="34"/>
      <c r="B1236" s="34"/>
      <c r="I1236" s="42"/>
      <c r="J1236" s="42"/>
      <c r="R1236" s="38"/>
      <c r="S1236" s="38"/>
    </row>
    <row r="1237" spans="1:19" ht="12.75">
      <c r="A1237" s="34"/>
      <c r="B1237" s="34"/>
      <c r="I1237" s="42"/>
      <c r="J1237" s="42"/>
      <c r="R1237" s="38"/>
      <c r="S1237" s="38"/>
    </row>
    <row r="1238" spans="1:19" ht="12.75">
      <c r="A1238" s="34"/>
      <c r="B1238" s="34"/>
      <c r="I1238" s="42"/>
      <c r="J1238" s="42"/>
      <c r="R1238" s="38"/>
      <c r="S1238" s="38"/>
    </row>
    <row r="1239" spans="1:19" ht="12.75">
      <c r="A1239" s="34"/>
      <c r="B1239" s="34"/>
      <c r="I1239" s="42"/>
      <c r="J1239" s="42"/>
      <c r="R1239" s="38"/>
      <c r="S1239" s="38"/>
    </row>
    <row r="1240" spans="1:19" ht="12.75">
      <c r="A1240" s="34"/>
      <c r="B1240" s="34"/>
      <c r="I1240" s="42"/>
      <c r="J1240" s="42"/>
      <c r="R1240" s="38"/>
      <c r="S1240" s="38"/>
    </row>
    <row r="1241" spans="1:19" ht="12.75">
      <c r="A1241" s="34"/>
      <c r="B1241" s="34"/>
      <c r="I1241" s="42"/>
      <c r="J1241" s="42"/>
      <c r="R1241" s="38"/>
      <c r="S1241" s="38"/>
    </row>
    <row r="1242" spans="1:19" ht="12.75">
      <c r="A1242" s="34"/>
      <c r="B1242" s="34"/>
      <c r="I1242" s="42"/>
      <c r="J1242" s="42"/>
      <c r="R1242" s="38"/>
      <c r="S1242" s="38"/>
    </row>
    <row r="1243" spans="1:19" ht="12.75">
      <c r="A1243" s="34"/>
      <c r="B1243" s="34"/>
      <c r="I1243" s="42"/>
      <c r="J1243" s="42"/>
      <c r="R1243" s="38"/>
      <c r="S1243" s="38"/>
    </row>
    <row r="1244" spans="1:19" ht="12.75">
      <c r="A1244" s="34"/>
      <c r="B1244" s="34"/>
      <c r="I1244" s="42"/>
      <c r="J1244" s="42"/>
      <c r="R1244" s="38"/>
      <c r="S1244" s="38"/>
    </row>
    <row r="1245" spans="1:19" ht="12.75">
      <c r="A1245" s="34"/>
      <c r="B1245" s="34"/>
      <c r="I1245" s="42"/>
      <c r="J1245" s="42"/>
      <c r="R1245" s="38"/>
      <c r="S1245" s="38"/>
    </row>
    <row r="1246" spans="1:19" ht="12.75">
      <c r="A1246" s="34"/>
      <c r="B1246" s="34"/>
      <c r="I1246" s="42"/>
      <c r="J1246" s="42"/>
      <c r="R1246" s="38"/>
      <c r="S1246" s="38"/>
    </row>
    <row r="1247" spans="1:19" ht="12.75">
      <c r="A1247" s="34"/>
      <c r="B1247" s="34"/>
      <c r="I1247" s="42"/>
      <c r="J1247" s="42"/>
      <c r="R1247" s="38"/>
      <c r="S1247" s="38"/>
    </row>
    <row r="1248" spans="1:19" ht="12.75">
      <c r="A1248" s="34"/>
      <c r="B1248" s="34"/>
      <c r="I1248" s="42"/>
      <c r="J1248" s="42"/>
      <c r="R1248" s="38"/>
      <c r="S1248" s="38"/>
    </row>
    <row r="1249" spans="1:19" ht="12.75">
      <c r="A1249" s="34"/>
      <c r="B1249" s="34"/>
      <c r="I1249" s="42"/>
      <c r="J1249" s="42"/>
      <c r="R1249" s="38"/>
      <c r="S1249" s="38"/>
    </row>
    <row r="1250" spans="1:19" ht="12.75">
      <c r="A1250" s="34"/>
      <c r="B1250" s="34"/>
      <c r="I1250" s="42"/>
      <c r="J1250" s="42"/>
      <c r="R1250" s="38"/>
      <c r="S1250" s="38"/>
    </row>
    <row r="1251" spans="1:19" ht="12.75">
      <c r="A1251" s="34"/>
      <c r="B1251" s="34"/>
      <c r="I1251" s="42"/>
      <c r="J1251" s="42"/>
      <c r="R1251" s="38"/>
      <c r="S1251" s="38"/>
    </row>
    <row r="1252" spans="1:19" ht="12.75">
      <c r="A1252" s="34"/>
      <c r="B1252" s="34"/>
      <c r="I1252" s="42"/>
      <c r="J1252" s="42"/>
      <c r="R1252" s="38"/>
      <c r="S1252" s="38"/>
    </row>
    <row r="1253" spans="1:19" ht="12.75">
      <c r="A1253" s="34"/>
      <c r="B1253" s="34"/>
      <c r="I1253" s="42"/>
      <c r="J1253" s="42"/>
      <c r="R1253" s="38"/>
      <c r="S1253" s="38"/>
    </row>
    <row r="1254" spans="1:19" ht="12.75">
      <c r="A1254" s="34"/>
      <c r="B1254" s="34"/>
      <c r="I1254" s="42"/>
      <c r="J1254" s="42"/>
      <c r="R1254" s="38"/>
      <c r="S1254" s="38"/>
    </row>
    <row r="1255" spans="1:19" ht="12.75">
      <c r="A1255" s="34"/>
      <c r="B1255" s="34"/>
      <c r="I1255" s="42"/>
      <c r="J1255" s="42"/>
      <c r="R1255" s="38"/>
      <c r="S1255" s="38"/>
    </row>
    <row r="1256" spans="1:19" ht="12.75">
      <c r="A1256" s="34"/>
      <c r="B1256" s="34"/>
      <c r="I1256" s="42"/>
      <c r="J1256" s="42"/>
      <c r="R1256" s="38"/>
      <c r="S1256" s="38"/>
    </row>
    <row r="1257" spans="1:19" ht="12.75">
      <c r="A1257" s="34"/>
      <c r="B1257" s="34"/>
      <c r="I1257" s="42"/>
      <c r="J1257" s="42"/>
      <c r="R1257" s="38"/>
      <c r="S1257" s="38"/>
    </row>
    <row r="1258" spans="1:19" ht="12.75">
      <c r="A1258" s="34"/>
      <c r="B1258" s="34"/>
      <c r="I1258" s="42"/>
      <c r="J1258" s="42"/>
      <c r="R1258" s="38"/>
      <c r="S1258" s="38"/>
    </row>
    <row r="1259" spans="1:19" ht="12.75">
      <c r="A1259" s="34"/>
      <c r="B1259" s="34"/>
      <c r="I1259" s="42"/>
      <c r="J1259" s="42"/>
      <c r="R1259" s="38"/>
      <c r="S1259" s="38"/>
    </row>
    <row r="1260" spans="1:19" ht="12.75">
      <c r="A1260" s="34"/>
      <c r="B1260" s="34"/>
      <c r="I1260" s="42"/>
      <c r="J1260" s="42"/>
      <c r="R1260" s="38"/>
      <c r="S1260" s="38"/>
    </row>
    <row r="1261" spans="1:19" ht="12.75">
      <c r="A1261" s="34"/>
      <c r="B1261" s="34"/>
      <c r="I1261" s="42"/>
      <c r="J1261" s="42"/>
      <c r="R1261" s="38"/>
      <c r="S1261" s="38"/>
    </row>
    <row r="1262" spans="1:19" ht="12.75">
      <c r="A1262" s="34"/>
      <c r="B1262" s="34"/>
      <c r="I1262" s="42"/>
      <c r="J1262" s="42"/>
      <c r="R1262" s="38"/>
      <c r="S1262" s="38"/>
    </row>
    <row r="1263" spans="1:19" ht="12.75">
      <c r="A1263" s="34"/>
      <c r="B1263" s="34"/>
      <c r="I1263" s="42"/>
      <c r="J1263" s="42"/>
      <c r="R1263" s="38"/>
      <c r="S1263" s="38"/>
    </row>
    <row r="1264" spans="1:19" ht="12.75">
      <c r="A1264" s="34"/>
      <c r="B1264" s="34"/>
      <c r="I1264" s="42"/>
      <c r="J1264" s="42"/>
      <c r="R1264" s="38"/>
      <c r="S1264" s="38"/>
    </row>
    <row r="1265" spans="1:19" ht="12.75">
      <c r="A1265" s="34"/>
      <c r="B1265" s="34"/>
      <c r="I1265" s="42"/>
      <c r="J1265" s="42"/>
      <c r="R1265" s="38"/>
      <c r="S1265" s="38"/>
    </row>
    <row r="1266" spans="1:19" ht="12.75">
      <c r="A1266" s="34"/>
      <c r="B1266" s="34"/>
      <c r="I1266" s="42"/>
      <c r="J1266" s="42"/>
      <c r="R1266" s="38"/>
      <c r="S1266" s="38"/>
    </row>
    <row r="1267" spans="1:19" ht="12.75">
      <c r="A1267" s="34"/>
      <c r="B1267" s="34"/>
      <c r="I1267" s="42"/>
      <c r="J1267" s="42"/>
      <c r="R1267" s="38"/>
      <c r="S1267" s="38"/>
    </row>
    <row r="1268" spans="1:19" ht="12.75">
      <c r="A1268" s="34"/>
      <c r="B1268" s="34"/>
      <c r="I1268" s="42"/>
      <c r="J1268" s="42"/>
      <c r="R1268" s="38"/>
      <c r="S1268" s="38"/>
    </row>
    <row r="1269" spans="1:19" ht="12.75">
      <c r="A1269" s="34"/>
      <c r="B1269" s="34"/>
      <c r="I1269" s="42"/>
      <c r="J1269" s="42"/>
      <c r="R1269" s="38"/>
      <c r="S1269" s="38"/>
    </row>
    <row r="1270" spans="1:19" ht="12.75">
      <c r="A1270" s="34"/>
      <c r="B1270" s="34"/>
      <c r="I1270" s="42"/>
      <c r="J1270" s="42"/>
      <c r="R1270" s="38"/>
      <c r="S1270" s="38"/>
    </row>
    <row r="1271" spans="1:19" ht="12.75">
      <c r="A1271" s="34"/>
      <c r="B1271" s="34"/>
      <c r="I1271" s="42"/>
      <c r="J1271" s="42"/>
      <c r="R1271" s="38"/>
      <c r="S1271" s="38"/>
    </row>
    <row r="1272" spans="1:19" ht="12.75">
      <c r="A1272" s="34"/>
      <c r="B1272" s="34"/>
      <c r="I1272" s="42"/>
      <c r="J1272" s="42"/>
      <c r="R1272" s="38"/>
      <c r="S1272" s="38"/>
    </row>
    <row r="1273" spans="1:19" ht="12.75">
      <c r="A1273" s="34"/>
      <c r="B1273" s="34"/>
      <c r="I1273" s="42"/>
      <c r="J1273" s="42"/>
      <c r="R1273" s="38"/>
      <c r="S1273" s="38"/>
    </row>
    <row r="1274" spans="1:19" ht="12.75">
      <c r="A1274" s="34"/>
      <c r="B1274" s="34"/>
      <c r="I1274" s="42"/>
      <c r="J1274" s="42"/>
      <c r="R1274" s="38"/>
      <c r="S1274" s="38"/>
    </row>
    <row r="1275" spans="1:19" ht="12.75">
      <c r="A1275" s="34"/>
      <c r="B1275" s="34"/>
      <c r="I1275" s="42"/>
      <c r="J1275" s="42"/>
      <c r="R1275" s="38"/>
      <c r="S1275" s="38"/>
    </row>
    <row r="1276" spans="1:19" ht="12.75">
      <c r="A1276" s="34"/>
      <c r="B1276" s="34"/>
      <c r="I1276" s="42"/>
      <c r="J1276" s="42"/>
      <c r="R1276" s="38"/>
      <c r="S1276" s="38"/>
    </row>
    <row r="1277" spans="1:19" ht="12.75">
      <c r="A1277" s="34"/>
      <c r="B1277" s="34"/>
      <c r="I1277" s="42"/>
      <c r="J1277" s="42"/>
      <c r="R1277" s="38"/>
      <c r="S1277" s="38"/>
    </row>
    <row r="1278" spans="1:19" ht="12.75">
      <c r="A1278" s="34"/>
      <c r="B1278" s="34"/>
      <c r="I1278" s="42"/>
      <c r="J1278" s="42"/>
      <c r="R1278" s="38"/>
      <c r="S1278" s="38"/>
    </row>
    <row r="1279" spans="1:19" ht="12.75">
      <c r="A1279" s="34"/>
      <c r="B1279" s="34"/>
      <c r="I1279" s="42"/>
      <c r="J1279" s="42"/>
      <c r="R1279" s="38"/>
      <c r="S1279" s="38"/>
    </row>
    <row r="1280" spans="1:19" ht="12.75">
      <c r="A1280" s="34"/>
      <c r="B1280" s="34"/>
      <c r="I1280" s="42"/>
      <c r="J1280" s="42"/>
      <c r="R1280" s="38"/>
      <c r="S1280" s="38"/>
    </row>
    <row r="1281" spans="1:19" ht="12.75">
      <c r="A1281" s="34"/>
      <c r="B1281" s="34"/>
      <c r="I1281" s="42"/>
      <c r="J1281" s="42"/>
      <c r="R1281" s="38"/>
      <c r="S1281" s="38"/>
    </row>
    <row r="1282" spans="1:19" ht="12.75">
      <c r="A1282" s="34"/>
      <c r="B1282" s="34"/>
      <c r="I1282" s="42"/>
      <c r="J1282" s="42"/>
      <c r="R1282" s="38"/>
      <c r="S1282" s="38"/>
    </row>
    <row r="1283" spans="1:19" ht="12.75">
      <c r="A1283" s="34"/>
      <c r="B1283" s="34"/>
      <c r="I1283" s="42"/>
      <c r="J1283" s="42"/>
      <c r="R1283" s="38"/>
      <c r="S1283" s="38"/>
    </row>
    <row r="1284" spans="1:19" ht="12.75">
      <c r="A1284" s="34"/>
      <c r="B1284" s="34"/>
      <c r="I1284" s="42"/>
      <c r="J1284" s="42"/>
      <c r="R1284" s="38"/>
      <c r="S1284" s="38"/>
    </row>
    <row r="1285" spans="1:19" ht="12.75">
      <c r="A1285" s="34"/>
      <c r="B1285" s="34"/>
      <c r="I1285" s="42"/>
      <c r="J1285" s="42"/>
      <c r="R1285" s="38"/>
      <c r="S1285" s="38"/>
    </row>
    <row r="1286" spans="1:19" ht="12.75">
      <c r="A1286" s="34"/>
      <c r="B1286" s="34"/>
      <c r="I1286" s="42"/>
      <c r="J1286" s="42"/>
      <c r="R1286" s="38"/>
      <c r="S1286" s="38"/>
    </row>
    <row r="1287" spans="1:19" ht="12.75">
      <c r="A1287" s="34"/>
      <c r="B1287" s="34"/>
      <c r="I1287" s="42"/>
      <c r="J1287" s="42"/>
      <c r="R1287" s="38"/>
      <c r="S1287" s="38"/>
    </row>
    <row r="1288" spans="1:19" ht="12.75">
      <c r="A1288" s="34"/>
      <c r="B1288" s="34"/>
      <c r="I1288" s="42"/>
      <c r="J1288" s="42"/>
      <c r="R1288" s="38"/>
      <c r="S1288" s="38"/>
    </row>
    <row r="1289" spans="1:19" ht="12.75">
      <c r="A1289" s="34"/>
      <c r="B1289" s="34"/>
      <c r="I1289" s="42"/>
      <c r="J1289" s="42"/>
      <c r="R1289" s="38"/>
      <c r="S1289" s="38"/>
    </row>
    <row r="1290" spans="1:19" ht="12.75">
      <c r="A1290" s="34"/>
      <c r="B1290" s="34"/>
      <c r="I1290" s="42"/>
      <c r="J1290" s="42"/>
      <c r="R1290" s="38"/>
      <c r="S1290" s="38"/>
    </row>
    <row r="1291" spans="1:19" ht="12.75">
      <c r="A1291" s="34"/>
      <c r="B1291" s="34"/>
      <c r="I1291" s="42"/>
      <c r="J1291" s="42"/>
      <c r="R1291" s="38"/>
      <c r="S1291" s="38"/>
    </row>
    <row r="1292" spans="1:19" ht="12.75">
      <c r="A1292" s="34"/>
      <c r="B1292" s="34"/>
      <c r="I1292" s="42"/>
      <c r="J1292" s="42"/>
      <c r="R1292" s="38"/>
      <c r="S1292" s="38"/>
    </row>
    <row r="1293" spans="1:19" ht="12.75">
      <c r="A1293" s="34"/>
      <c r="B1293" s="34"/>
      <c r="I1293" s="42"/>
      <c r="J1293" s="42"/>
      <c r="R1293" s="38"/>
      <c r="S1293" s="38"/>
    </row>
    <row r="1294" spans="1:19" ht="12.75">
      <c r="A1294" s="34"/>
      <c r="B1294" s="34"/>
      <c r="I1294" s="42"/>
      <c r="J1294" s="42"/>
      <c r="R1294" s="38"/>
      <c r="S1294" s="38"/>
    </row>
    <row r="1295" spans="1:19" ht="12.75">
      <c r="A1295" s="34"/>
      <c r="B1295" s="34"/>
      <c r="I1295" s="42"/>
      <c r="J1295" s="42"/>
      <c r="R1295" s="38"/>
      <c r="S1295" s="38"/>
    </row>
    <row r="1296" spans="1:19" ht="12.75">
      <c r="A1296" s="34"/>
      <c r="B1296" s="34"/>
      <c r="I1296" s="42"/>
      <c r="J1296" s="42"/>
      <c r="R1296" s="38"/>
      <c r="S1296" s="38"/>
    </row>
    <row r="1297" spans="1:19" ht="12.75">
      <c r="A1297" s="34"/>
      <c r="B1297" s="34"/>
      <c r="I1297" s="42"/>
      <c r="J1297" s="42"/>
      <c r="R1297" s="38"/>
      <c r="S1297" s="38"/>
    </row>
    <row r="1298" spans="1:19" ht="12.75">
      <c r="A1298" s="34"/>
      <c r="B1298" s="34"/>
      <c r="I1298" s="42"/>
      <c r="J1298" s="42"/>
      <c r="R1298" s="38"/>
      <c r="S1298" s="38"/>
    </row>
    <row r="1299" spans="1:19" ht="12.75">
      <c r="A1299" s="34"/>
      <c r="B1299" s="34"/>
      <c r="I1299" s="42"/>
      <c r="J1299" s="42"/>
      <c r="R1299" s="38"/>
      <c r="S1299" s="38"/>
    </row>
    <row r="1300" spans="1:19" ht="12.75">
      <c r="A1300" s="34"/>
      <c r="B1300" s="34"/>
      <c r="I1300" s="42"/>
      <c r="J1300" s="42"/>
      <c r="R1300" s="38"/>
      <c r="S1300" s="38"/>
    </row>
    <row r="1301" spans="1:19" ht="12.75">
      <c r="A1301" s="34"/>
      <c r="B1301" s="34"/>
      <c r="I1301" s="42"/>
      <c r="J1301" s="42"/>
      <c r="R1301" s="38"/>
      <c r="S1301" s="38"/>
    </row>
    <row r="1302" spans="1:19" ht="12.75">
      <c r="A1302" s="34"/>
      <c r="B1302" s="34"/>
      <c r="I1302" s="42"/>
      <c r="J1302" s="42"/>
      <c r="R1302" s="38"/>
      <c r="S1302" s="38"/>
    </row>
    <row r="1303" spans="1:19" ht="12.75">
      <c r="A1303" s="34"/>
      <c r="B1303" s="34"/>
      <c r="I1303" s="42"/>
      <c r="J1303" s="42"/>
      <c r="R1303" s="38"/>
      <c r="S1303" s="38"/>
    </row>
    <row r="1304" spans="1:19" ht="12.75">
      <c r="A1304" s="34"/>
      <c r="B1304" s="34"/>
      <c r="I1304" s="42"/>
      <c r="J1304" s="42"/>
      <c r="R1304" s="38"/>
      <c r="S1304" s="38"/>
    </row>
    <row r="1305" spans="1:19" ht="12.75">
      <c r="A1305" s="34"/>
      <c r="B1305" s="34"/>
      <c r="I1305" s="42"/>
      <c r="J1305" s="42"/>
      <c r="R1305" s="38"/>
      <c r="S1305" s="38"/>
    </row>
    <row r="1306" spans="1:19" ht="12.75">
      <c r="A1306" s="34"/>
      <c r="B1306" s="34"/>
      <c r="I1306" s="42"/>
      <c r="J1306" s="42"/>
      <c r="R1306" s="38"/>
      <c r="S1306" s="38"/>
    </row>
    <row r="1307" spans="1:19" ht="12.75">
      <c r="A1307" s="34"/>
      <c r="B1307" s="34"/>
      <c r="I1307" s="42"/>
      <c r="J1307" s="42"/>
      <c r="R1307" s="38"/>
      <c r="S1307" s="38"/>
    </row>
    <row r="1308" spans="1:19" ht="12.75">
      <c r="A1308" s="34"/>
      <c r="B1308" s="34"/>
      <c r="I1308" s="42"/>
      <c r="J1308" s="42"/>
      <c r="R1308" s="38"/>
      <c r="S1308" s="38"/>
    </row>
    <row r="1309" spans="1:19" ht="12.75">
      <c r="A1309" s="34"/>
      <c r="B1309" s="34"/>
      <c r="I1309" s="42"/>
      <c r="J1309" s="42"/>
      <c r="R1309" s="38"/>
      <c r="S1309" s="38"/>
    </row>
    <row r="1310" spans="1:19" ht="12.75">
      <c r="A1310" s="34"/>
      <c r="B1310" s="34"/>
      <c r="I1310" s="42"/>
      <c r="J1310" s="42"/>
      <c r="R1310" s="38"/>
      <c r="S1310" s="38"/>
    </row>
    <row r="1311" spans="1:19" ht="12.75">
      <c r="A1311" s="34"/>
      <c r="B1311" s="34"/>
      <c r="I1311" s="42"/>
      <c r="J1311" s="42"/>
      <c r="R1311" s="38"/>
      <c r="S1311" s="38"/>
    </row>
    <row r="1312" spans="1:19" ht="12.75">
      <c r="A1312" s="34"/>
      <c r="B1312" s="34"/>
      <c r="I1312" s="42"/>
      <c r="J1312" s="42"/>
      <c r="R1312" s="38"/>
      <c r="S1312" s="38"/>
    </row>
    <row r="1313" spans="1:19" ht="12.75">
      <c r="A1313" s="34"/>
      <c r="B1313" s="34"/>
      <c r="I1313" s="42"/>
      <c r="J1313" s="42"/>
      <c r="R1313" s="38"/>
      <c r="S1313" s="38"/>
    </row>
    <row r="1314" spans="1:19" ht="12.75">
      <c r="A1314" s="34"/>
      <c r="B1314" s="34"/>
      <c r="I1314" s="42"/>
      <c r="J1314" s="42"/>
      <c r="R1314" s="38"/>
      <c r="S1314" s="38"/>
    </row>
    <row r="1315" spans="1:19" ht="12.75">
      <c r="A1315" s="34"/>
      <c r="B1315" s="34"/>
      <c r="I1315" s="42"/>
      <c r="J1315" s="42"/>
      <c r="R1315" s="38"/>
      <c r="S1315" s="38"/>
    </row>
    <row r="1316" spans="1:19" ht="12.75">
      <c r="A1316" s="34"/>
      <c r="B1316" s="34"/>
      <c r="I1316" s="42"/>
      <c r="J1316" s="42"/>
      <c r="R1316" s="38"/>
      <c r="S1316" s="38"/>
    </row>
    <row r="1317" spans="1:19" ht="12.75">
      <c r="A1317" s="34"/>
      <c r="B1317" s="34"/>
      <c r="I1317" s="42"/>
      <c r="J1317" s="42"/>
      <c r="R1317" s="38"/>
      <c r="S1317" s="38"/>
    </row>
    <row r="1318" spans="1:19" ht="12.75">
      <c r="A1318" s="34"/>
      <c r="B1318" s="34"/>
      <c r="I1318" s="42"/>
      <c r="J1318" s="42"/>
      <c r="R1318" s="38"/>
      <c r="S1318" s="38"/>
    </row>
    <row r="1319" spans="1:19" ht="12.75">
      <c r="A1319" s="34"/>
      <c r="B1319" s="34"/>
      <c r="I1319" s="42"/>
      <c r="J1319" s="42"/>
      <c r="R1319" s="38"/>
      <c r="S1319" s="38"/>
    </row>
    <row r="1320" spans="1:19" ht="12.75">
      <c r="A1320" s="34"/>
      <c r="B1320" s="34"/>
      <c r="I1320" s="42"/>
      <c r="J1320" s="42"/>
      <c r="R1320" s="38"/>
      <c r="S1320" s="38"/>
    </row>
    <row r="1321" spans="1:19" ht="12.75">
      <c r="A1321" s="34"/>
      <c r="B1321" s="34"/>
      <c r="I1321" s="42"/>
      <c r="J1321" s="42"/>
      <c r="R1321" s="38"/>
      <c r="S1321" s="38"/>
    </row>
    <row r="1322" spans="1:19" ht="12.75">
      <c r="A1322" s="34"/>
      <c r="B1322" s="34"/>
      <c r="I1322" s="42"/>
      <c r="J1322" s="42"/>
      <c r="R1322" s="38"/>
      <c r="S1322" s="38"/>
    </row>
    <row r="1323" spans="1:19" ht="12.75">
      <c r="A1323" s="34"/>
      <c r="B1323" s="34"/>
      <c r="I1323" s="42"/>
      <c r="J1323" s="42"/>
      <c r="R1323" s="38"/>
      <c r="S1323" s="38"/>
    </row>
    <row r="1324" spans="1:19" ht="12.75">
      <c r="A1324" s="34"/>
      <c r="B1324" s="34"/>
      <c r="I1324" s="42"/>
      <c r="J1324" s="42"/>
      <c r="R1324" s="38"/>
      <c r="S1324" s="38"/>
    </row>
    <row r="1325" spans="1:19" ht="12.75">
      <c r="A1325" s="34"/>
      <c r="B1325" s="34"/>
      <c r="I1325" s="42"/>
      <c r="J1325" s="42"/>
      <c r="R1325" s="38"/>
      <c r="S1325" s="38"/>
    </row>
    <row r="1326" spans="1:19" ht="12.75">
      <c r="A1326" s="34"/>
      <c r="B1326" s="34"/>
      <c r="I1326" s="42"/>
      <c r="J1326" s="42"/>
      <c r="R1326" s="38"/>
      <c r="S1326" s="38"/>
    </row>
    <row r="1327" spans="1:19" ht="12.75">
      <c r="A1327" s="34"/>
      <c r="B1327" s="34"/>
      <c r="I1327" s="42"/>
      <c r="J1327" s="42"/>
      <c r="R1327" s="38"/>
      <c r="S1327" s="38"/>
    </row>
    <row r="1328" spans="1:19" ht="12.75">
      <c r="A1328" s="34"/>
      <c r="B1328" s="34"/>
      <c r="I1328" s="42"/>
      <c r="J1328" s="42"/>
      <c r="R1328" s="38"/>
      <c r="S1328" s="38"/>
    </row>
    <row r="1329" spans="1:19" ht="12.75">
      <c r="A1329" s="34"/>
      <c r="B1329" s="34"/>
      <c r="I1329" s="42"/>
      <c r="J1329" s="42"/>
      <c r="R1329" s="38"/>
      <c r="S1329" s="38"/>
    </row>
    <row r="1330" spans="1:19" ht="12.75">
      <c r="A1330" s="34"/>
      <c r="B1330" s="34"/>
      <c r="I1330" s="42"/>
      <c r="J1330" s="42"/>
      <c r="R1330" s="38"/>
      <c r="S1330" s="38"/>
    </row>
    <row r="1331" spans="1:19" ht="12.75">
      <c r="A1331" s="34"/>
      <c r="B1331" s="34"/>
      <c r="I1331" s="42"/>
      <c r="J1331" s="42"/>
      <c r="R1331" s="38"/>
      <c r="S1331" s="38"/>
    </row>
    <row r="1332" spans="1:19" ht="12.75">
      <c r="A1332" s="34"/>
      <c r="B1332" s="34"/>
      <c r="I1332" s="42"/>
      <c r="J1332" s="42"/>
      <c r="R1332" s="38"/>
      <c r="S1332" s="38"/>
    </row>
    <row r="1333" spans="1:19" ht="12.75">
      <c r="A1333" s="34"/>
      <c r="B1333" s="34"/>
      <c r="I1333" s="42"/>
      <c r="J1333" s="42"/>
      <c r="R1333" s="38"/>
      <c r="S1333" s="38"/>
    </row>
    <row r="1334" spans="1:19" ht="12.75">
      <c r="A1334" s="34"/>
      <c r="B1334" s="34"/>
      <c r="I1334" s="42"/>
      <c r="J1334" s="42"/>
      <c r="R1334" s="38"/>
      <c r="S1334" s="38"/>
    </row>
    <row r="1335" spans="1:19" ht="12.75">
      <c r="A1335" s="34"/>
      <c r="B1335" s="34"/>
      <c r="I1335" s="42"/>
      <c r="J1335" s="42"/>
      <c r="R1335" s="38"/>
      <c r="S1335" s="38"/>
    </row>
    <row r="1336" spans="1:19" ht="12.75">
      <c r="A1336" s="34"/>
      <c r="B1336" s="34"/>
      <c r="I1336" s="42"/>
      <c r="J1336" s="42"/>
      <c r="R1336" s="38"/>
      <c r="S1336" s="38"/>
    </row>
    <row r="1337" spans="1:19" ht="12.75">
      <c r="A1337" s="34"/>
      <c r="B1337" s="34"/>
      <c r="I1337" s="42"/>
      <c r="J1337" s="42"/>
      <c r="R1337" s="38"/>
      <c r="S1337" s="38"/>
    </row>
    <row r="1338" spans="1:19" ht="12.75">
      <c r="A1338" s="34"/>
      <c r="B1338" s="34"/>
      <c r="I1338" s="42"/>
      <c r="J1338" s="42"/>
      <c r="R1338" s="38"/>
      <c r="S1338" s="38"/>
    </row>
    <row r="1339" spans="1:19" ht="12.75">
      <c r="A1339" s="34"/>
      <c r="B1339" s="34"/>
      <c r="I1339" s="42"/>
      <c r="J1339" s="42"/>
      <c r="R1339" s="38"/>
      <c r="S1339" s="38"/>
    </row>
    <row r="1340" spans="1:19" ht="12.75">
      <c r="A1340" s="34"/>
      <c r="B1340" s="34"/>
      <c r="I1340" s="42"/>
      <c r="J1340" s="42"/>
      <c r="R1340" s="38"/>
      <c r="S1340" s="38"/>
    </row>
    <row r="1341" spans="1:19" ht="12.75">
      <c r="A1341" s="34"/>
      <c r="B1341" s="34"/>
      <c r="I1341" s="42"/>
      <c r="J1341" s="42"/>
      <c r="R1341" s="38"/>
      <c r="S1341" s="38"/>
    </row>
    <row r="1342" spans="1:19" ht="12.75">
      <c r="A1342" s="34"/>
      <c r="B1342" s="34"/>
      <c r="I1342" s="42"/>
      <c r="J1342" s="42"/>
      <c r="R1342" s="38"/>
      <c r="S1342" s="38"/>
    </row>
    <row r="1343" spans="1:19" ht="12.75">
      <c r="A1343" s="34"/>
      <c r="B1343" s="34"/>
      <c r="I1343" s="42"/>
      <c r="J1343" s="42"/>
      <c r="R1343" s="38"/>
      <c r="S1343" s="38"/>
    </row>
    <row r="1344" spans="1:19" ht="12.75">
      <c r="A1344" s="34"/>
      <c r="B1344" s="34"/>
      <c r="I1344" s="42"/>
      <c r="J1344" s="42"/>
      <c r="R1344" s="38"/>
      <c r="S1344" s="38"/>
    </row>
    <row r="1345" spans="1:19" ht="12.75">
      <c r="A1345" s="34"/>
      <c r="B1345" s="34"/>
      <c r="I1345" s="42"/>
      <c r="J1345" s="42"/>
      <c r="R1345" s="38"/>
      <c r="S1345" s="38"/>
    </row>
    <row r="1346" spans="1:19" ht="12.75">
      <c r="A1346" s="34"/>
      <c r="B1346" s="34"/>
      <c r="I1346" s="42"/>
      <c r="J1346" s="42"/>
      <c r="R1346" s="38"/>
      <c r="S1346" s="38"/>
    </row>
    <row r="1347" spans="1:19" ht="12.75">
      <c r="A1347" s="34"/>
      <c r="B1347" s="34"/>
      <c r="I1347" s="42"/>
      <c r="J1347" s="42"/>
      <c r="R1347" s="38"/>
      <c r="S1347" s="38"/>
    </row>
    <row r="1348" spans="1:19" ht="12.75">
      <c r="A1348" s="34"/>
      <c r="B1348" s="34"/>
      <c r="I1348" s="42"/>
      <c r="J1348" s="42"/>
      <c r="R1348" s="38"/>
      <c r="S1348" s="38"/>
    </row>
    <row r="1349" spans="1:19" ht="12.75">
      <c r="A1349" s="34"/>
      <c r="B1349" s="34"/>
      <c r="I1349" s="42"/>
      <c r="J1349" s="42"/>
      <c r="R1349" s="38"/>
      <c r="S1349" s="38"/>
    </row>
    <row r="1350" spans="1:19" ht="12.75">
      <c r="A1350" s="34"/>
      <c r="B1350" s="34"/>
      <c r="I1350" s="42"/>
      <c r="J1350" s="42"/>
      <c r="R1350" s="38"/>
      <c r="S1350" s="38"/>
    </row>
    <row r="1351" spans="1:19" ht="12.75">
      <c r="A1351" s="34"/>
      <c r="B1351" s="34"/>
      <c r="I1351" s="42"/>
      <c r="J1351" s="42"/>
      <c r="R1351" s="38"/>
      <c r="S1351" s="38"/>
    </row>
    <row r="1352" spans="1:19" ht="12.75">
      <c r="A1352" s="34"/>
      <c r="B1352" s="34"/>
      <c r="I1352" s="42"/>
      <c r="J1352" s="42"/>
      <c r="R1352" s="38"/>
      <c r="S1352" s="38"/>
    </row>
    <row r="1353" spans="1:19" ht="12.75">
      <c r="A1353" s="34"/>
      <c r="B1353" s="34"/>
      <c r="I1353" s="42"/>
      <c r="J1353" s="42"/>
      <c r="R1353" s="38"/>
      <c r="S1353" s="38"/>
    </row>
    <row r="1354" spans="1:19" ht="12.75">
      <c r="A1354" s="34"/>
      <c r="B1354" s="34"/>
      <c r="I1354" s="42"/>
      <c r="J1354" s="42"/>
      <c r="R1354" s="38"/>
      <c r="S1354" s="38"/>
    </row>
    <row r="1355" spans="1:19" ht="12.75">
      <c r="A1355" s="34"/>
      <c r="B1355" s="34"/>
      <c r="I1355" s="42"/>
      <c r="J1355" s="42"/>
      <c r="R1355" s="38"/>
      <c r="S1355" s="38"/>
    </row>
    <row r="1356" spans="1:19" ht="12.75">
      <c r="A1356" s="34"/>
      <c r="B1356" s="34"/>
      <c r="I1356" s="42"/>
      <c r="J1356" s="42"/>
      <c r="R1356" s="38"/>
      <c r="S1356" s="38"/>
    </row>
    <row r="1357" spans="1:19" ht="12.75">
      <c r="A1357" s="34"/>
      <c r="B1357" s="34"/>
      <c r="I1357" s="42"/>
      <c r="J1357" s="42"/>
      <c r="R1357" s="38"/>
      <c r="S1357" s="38"/>
    </row>
    <row r="1358" spans="1:19" ht="12.75">
      <c r="A1358" s="34"/>
      <c r="B1358" s="34"/>
      <c r="I1358" s="42"/>
      <c r="J1358" s="42"/>
      <c r="R1358" s="38"/>
      <c r="S1358" s="38"/>
    </row>
    <row r="1359" spans="1:19" ht="12.75">
      <c r="A1359" s="34"/>
      <c r="B1359" s="34"/>
      <c r="I1359" s="42"/>
      <c r="J1359" s="42"/>
      <c r="R1359" s="38"/>
      <c r="S1359" s="38"/>
    </row>
    <row r="1360" spans="1:19" ht="12.75">
      <c r="A1360" s="34"/>
      <c r="B1360" s="34"/>
      <c r="I1360" s="42"/>
      <c r="J1360" s="42"/>
      <c r="R1360" s="38"/>
      <c r="S1360" s="38"/>
    </row>
    <row r="1361" spans="1:19" ht="12.75">
      <c r="A1361" s="34"/>
      <c r="B1361" s="34"/>
      <c r="I1361" s="42"/>
      <c r="J1361" s="42"/>
      <c r="R1361" s="38"/>
      <c r="S1361" s="38"/>
    </row>
    <row r="1362" spans="1:19" ht="12.75">
      <c r="A1362" s="34"/>
      <c r="B1362" s="34"/>
      <c r="I1362" s="42"/>
      <c r="J1362" s="42"/>
      <c r="R1362" s="38"/>
      <c r="S1362" s="38"/>
    </row>
    <row r="1363" spans="1:19" ht="12.75">
      <c r="A1363" s="34"/>
      <c r="B1363" s="34"/>
      <c r="I1363" s="42"/>
      <c r="J1363" s="42"/>
      <c r="R1363" s="38"/>
      <c r="S1363" s="38"/>
    </row>
    <row r="1364" spans="1:19" ht="12.75">
      <c r="A1364" s="34"/>
      <c r="B1364" s="34"/>
      <c r="I1364" s="42"/>
      <c r="J1364" s="42"/>
      <c r="R1364" s="38"/>
      <c r="S1364" s="38"/>
    </row>
    <row r="1365" spans="1:19" ht="12.75">
      <c r="A1365" s="34"/>
      <c r="B1365" s="34"/>
      <c r="I1365" s="42"/>
      <c r="J1365" s="42"/>
      <c r="R1365" s="38"/>
      <c r="S1365" s="38"/>
    </row>
    <row r="1366" spans="1:19" ht="12.75">
      <c r="A1366" s="34"/>
      <c r="B1366" s="34"/>
      <c r="I1366" s="42"/>
      <c r="J1366" s="42"/>
      <c r="R1366" s="38"/>
      <c r="S1366" s="38"/>
    </row>
    <row r="1367" spans="1:19" ht="12.75">
      <c r="A1367" s="34"/>
      <c r="B1367" s="34"/>
      <c r="I1367" s="42"/>
      <c r="J1367" s="42"/>
      <c r="R1367" s="38"/>
      <c r="S1367" s="38"/>
    </row>
    <row r="1368" spans="1:19" ht="12.75">
      <c r="A1368" s="34"/>
      <c r="B1368" s="34"/>
      <c r="I1368" s="42"/>
      <c r="J1368" s="42"/>
      <c r="R1368" s="38"/>
      <c r="S1368" s="38"/>
    </row>
    <row r="1369" spans="1:19" ht="12.75">
      <c r="A1369" s="34"/>
      <c r="B1369" s="34"/>
      <c r="I1369" s="42"/>
      <c r="J1369" s="42"/>
      <c r="R1369" s="38"/>
      <c r="S1369" s="38"/>
    </row>
    <row r="1370" spans="1:19" ht="12.75">
      <c r="A1370" s="34"/>
      <c r="B1370" s="34"/>
      <c r="I1370" s="42"/>
      <c r="J1370" s="42"/>
      <c r="R1370" s="38"/>
      <c r="S1370" s="38"/>
    </row>
    <row r="1371" spans="1:19" ht="12.75">
      <c r="A1371" s="34"/>
      <c r="B1371" s="34"/>
      <c r="I1371" s="42"/>
      <c r="J1371" s="42"/>
      <c r="R1371" s="38"/>
      <c r="S1371" s="38"/>
    </row>
    <row r="1372" spans="1:19" ht="12.75">
      <c r="A1372" s="34"/>
      <c r="B1372" s="34"/>
      <c r="I1372" s="42"/>
      <c r="J1372" s="42"/>
      <c r="R1372" s="38"/>
      <c r="S1372" s="38"/>
    </row>
    <row r="1373" spans="1:19" ht="12.75">
      <c r="A1373" s="34"/>
      <c r="B1373" s="34"/>
      <c r="I1373" s="42"/>
      <c r="J1373" s="42"/>
      <c r="R1373" s="38"/>
      <c r="S1373" s="38"/>
    </row>
    <row r="1374" spans="1:19" ht="12.75">
      <c r="A1374" s="34"/>
      <c r="B1374" s="34"/>
      <c r="I1374" s="42"/>
      <c r="J1374" s="42"/>
      <c r="R1374" s="38"/>
      <c r="S1374" s="38"/>
    </row>
    <row r="1375" spans="1:19" ht="12.75">
      <c r="A1375" s="34"/>
      <c r="B1375" s="34"/>
      <c r="I1375" s="42"/>
      <c r="J1375" s="42"/>
      <c r="R1375" s="38"/>
      <c r="S1375" s="38"/>
    </row>
    <row r="1376" spans="1:19" ht="12.75">
      <c r="A1376" s="34"/>
      <c r="B1376" s="34"/>
      <c r="I1376" s="42"/>
      <c r="J1376" s="42"/>
      <c r="R1376" s="38"/>
      <c r="S1376" s="38"/>
    </row>
    <row r="1377" spans="1:19" ht="12.75">
      <c r="A1377" s="34"/>
      <c r="B1377" s="34"/>
      <c r="I1377" s="42"/>
      <c r="J1377" s="42"/>
      <c r="R1377" s="38"/>
      <c r="S1377" s="38"/>
    </row>
    <row r="1378" spans="1:19" ht="12.75">
      <c r="A1378" s="34"/>
      <c r="B1378" s="34"/>
      <c r="I1378" s="42"/>
      <c r="J1378" s="42"/>
      <c r="R1378" s="38"/>
      <c r="S1378" s="38"/>
    </row>
    <row r="1379" spans="1:19" ht="12.75">
      <c r="A1379" s="34"/>
      <c r="B1379" s="34"/>
      <c r="I1379" s="42"/>
      <c r="J1379" s="42"/>
      <c r="R1379" s="38"/>
      <c r="S1379" s="38"/>
    </row>
    <row r="1380" spans="1:19" ht="12.75">
      <c r="A1380" s="34"/>
      <c r="B1380" s="34"/>
      <c r="I1380" s="42"/>
      <c r="J1380" s="42"/>
      <c r="R1380" s="38"/>
      <c r="S1380" s="38"/>
    </row>
    <row r="1381" spans="1:19" ht="12.75">
      <c r="A1381" s="34"/>
      <c r="B1381" s="34"/>
      <c r="I1381" s="42"/>
      <c r="J1381" s="42"/>
      <c r="R1381" s="38"/>
      <c r="S1381" s="38"/>
    </row>
    <row r="1382" spans="1:19" ht="12.75">
      <c r="A1382" s="34"/>
      <c r="B1382" s="34"/>
      <c r="I1382" s="42"/>
      <c r="J1382" s="42"/>
      <c r="R1382" s="38"/>
      <c r="S1382" s="38"/>
    </row>
    <row r="1383" spans="1:19" ht="12.75">
      <c r="A1383" s="34"/>
      <c r="B1383" s="34"/>
      <c r="I1383" s="42"/>
      <c r="J1383" s="42"/>
      <c r="R1383" s="38"/>
      <c r="S1383" s="38"/>
    </row>
    <row r="1384" spans="1:19" ht="12.75">
      <c r="A1384" s="34"/>
      <c r="B1384" s="34"/>
      <c r="I1384" s="42"/>
      <c r="J1384" s="42"/>
      <c r="R1384" s="38"/>
      <c r="S1384" s="38"/>
    </row>
    <row r="1385" spans="1:19" ht="12.75">
      <c r="A1385" s="34"/>
      <c r="B1385" s="34"/>
      <c r="I1385" s="42"/>
      <c r="J1385" s="42"/>
      <c r="R1385" s="38"/>
      <c r="S1385" s="38"/>
    </row>
    <row r="1386" spans="1:19" ht="12.75">
      <c r="A1386" s="34"/>
      <c r="B1386" s="34"/>
      <c r="I1386" s="42"/>
      <c r="J1386" s="42"/>
      <c r="R1386" s="38"/>
      <c r="S1386" s="38"/>
    </row>
    <row r="1387" spans="1:19" ht="12.75">
      <c r="A1387" s="34"/>
      <c r="B1387" s="34"/>
      <c r="I1387" s="42"/>
      <c r="J1387" s="42"/>
      <c r="R1387" s="38"/>
      <c r="S1387" s="38"/>
    </row>
    <row r="1388" spans="1:19" ht="12.75">
      <c r="A1388" s="34"/>
      <c r="B1388" s="34"/>
      <c r="I1388" s="42"/>
      <c r="J1388" s="42"/>
      <c r="R1388" s="38"/>
      <c r="S1388" s="38"/>
    </row>
    <row r="1389" spans="1:19" ht="12.75">
      <c r="A1389" s="34"/>
      <c r="B1389" s="34"/>
      <c r="I1389" s="42"/>
      <c r="J1389" s="42"/>
      <c r="R1389" s="38"/>
      <c r="S1389" s="38"/>
    </row>
    <row r="1390" spans="1:19" ht="12.75">
      <c r="A1390" s="34"/>
      <c r="B1390" s="34"/>
      <c r="I1390" s="42"/>
      <c r="J1390" s="42"/>
      <c r="R1390" s="38"/>
      <c r="S1390" s="38"/>
    </row>
    <row r="1391" spans="1:19" ht="12.75">
      <c r="A1391" s="34"/>
      <c r="B1391" s="34"/>
      <c r="I1391" s="42"/>
      <c r="J1391" s="42"/>
      <c r="R1391" s="38"/>
      <c r="S1391" s="38"/>
    </row>
    <row r="1392" spans="1:19" ht="12.75">
      <c r="A1392" s="34"/>
      <c r="B1392" s="34"/>
      <c r="I1392" s="42"/>
      <c r="J1392" s="42"/>
      <c r="R1392" s="38"/>
      <c r="S1392" s="38"/>
    </row>
    <row r="1393" spans="1:19" ht="12.75">
      <c r="A1393" s="34"/>
      <c r="B1393" s="34"/>
      <c r="I1393" s="42"/>
      <c r="J1393" s="42"/>
      <c r="R1393" s="38"/>
      <c r="S1393" s="38"/>
    </row>
    <row r="1394" spans="1:19" ht="12.75">
      <c r="A1394" s="34"/>
      <c r="B1394" s="34"/>
      <c r="I1394" s="42"/>
      <c r="J1394" s="42"/>
      <c r="R1394" s="38"/>
      <c r="S1394" s="38"/>
    </row>
    <row r="1395" spans="1:19" ht="12.75">
      <c r="A1395" s="34"/>
      <c r="B1395" s="34"/>
      <c r="I1395" s="42"/>
      <c r="J1395" s="42"/>
      <c r="R1395" s="38"/>
      <c r="S1395" s="38"/>
    </row>
    <row r="1396" spans="1:19" ht="12.75">
      <c r="A1396" s="34"/>
      <c r="B1396" s="34"/>
      <c r="I1396" s="42"/>
      <c r="J1396" s="42"/>
      <c r="R1396" s="38"/>
      <c r="S1396" s="38"/>
    </row>
    <row r="1397" spans="1:19" ht="12.75">
      <c r="A1397" s="34"/>
      <c r="B1397" s="34"/>
      <c r="I1397" s="42"/>
      <c r="J1397" s="42"/>
      <c r="R1397" s="38"/>
      <c r="S1397" s="38"/>
    </row>
    <row r="1398" spans="1:19" ht="12.75">
      <c r="A1398" s="34"/>
      <c r="B1398" s="34"/>
      <c r="I1398" s="42"/>
      <c r="J1398" s="42"/>
      <c r="R1398" s="38"/>
      <c r="S1398" s="38"/>
    </row>
    <row r="1399" spans="1:19" ht="12.75">
      <c r="A1399" s="34"/>
      <c r="B1399" s="34"/>
      <c r="I1399" s="42"/>
      <c r="J1399" s="42"/>
      <c r="R1399" s="38"/>
      <c r="S1399" s="38"/>
    </row>
    <row r="1400" spans="1:19" ht="12.75">
      <c r="A1400" s="34"/>
      <c r="B1400" s="34"/>
      <c r="I1400" s="42"/>
      <c r="J1400" s="42"/>
      <c r="R1400" s="38"/>
      <c r="S1400" s="38"/>
    </row>
    <row r="1401" spans="1:19" ht="12.75">
      <c r="A1401" s="34"/>
      <c r="B1401" s="34"/>
      <c r="I1401" s="42"/>
      <c r="J1401" s="42"/>
      <c r="R1401" s="38"/>
      <c r="S1401" s="38"/>
    </row>
    <row r="1402" spans="6:19" ht="12.75">
      <c r="F1402" s="41"/>
      <c r="I1402" s="42"/>
      <c r="J1402" s="42"/>
      <c r="R1402" s="38"/>
      <c r="S1402" s="38"/>
    </row>
    <row r="1403" spans="6:19" ht="12.75">
      <c r="F1403" s="41"/>
      <c r="I1403" s="42"/>
      <c r="J1403" s="42"/>
      <c r="R1403" s="38"/>
      <c r="S1403" s="38"/>
    </row>
    <row r="1404" spans="6:19" ht="12.75">
      <c r="F1404" s="41"/>
      <c r="I1404" s="42"/>
      <c r="J1404" s="42"/>
      <c r="R1404" s="38"/>
      <c r="S1404" s="38"/>
    </row>
    <row r="1405" spans="6:19" ht="12.75">
      <c r="F1405" s="41"/>
      <c r="I1405" s="42"/>
      <c r="J1405" s="42"/>
      <c r="R1405" s="38"/>
      <c r="S1405" s="38"/>
    </row>
    <row r="1406" spans="6:19" ht="12.75">
      <c r="F1406" s="41"/>
      <c r="I1406" s="42"/>
      <c r="J1406" s="42"/>
      <c r="R1406" s="38"/>
      <c r="S1406" s="38"/>
    </row>
    <row r="1407" spans="6:19" ht="12.75">
      <c r="F1407" s="41"/>
      <c r="I1407" s="42"/>
      <c r="J1407" s="42"/>
      <c r="R1407" s="38"/>
      <c r="S1407" s="38"/>
    </row>
    <row r="1408" spans="6:19" ht="12.75">
      <c r="F1408" s="41"/>
      <c r="I1408" s="42"/>
      <c r="J1408" s="42"/>
      <c r="R1408" s="38"/>
      <c r="S1408" s="38"/>
    </row>
    <row r="1409" spans="6:19" ht="12.75">
      <c r="F1409" s="41"/>
      <c r="I1409" s="42"/>
      <c r="J1409" s="42"/>
      <c r="R1409" s="38"/>
      <c r="S1409" s="38"/>
    </row>
    <row r="1410" spans="6:19" ht="12.75">
      <c r="F1410" s="41"/>
      <c r="I1410" s="42"/>
      <c r="J1410" s="42"/>
      <c r="R1410" s="38"/>
      <c r="S1410" s="38"/>
    </row>
    <row r="1411" spans="6:19" ht="12.75">
      <c r="F1411" s="41"/>
      <c r="I1411" s="42"/>
      <c r="J1411" s="42"/>
      <c r="R1411" s="38"/>
      <c r="S1411" s="38"/>
    </row>
    <row r="1412" spans="6:19" ht="12.75">
      <c r="F1412" s="41"/>
      <c r="I1412" s="42"/>
      <c r="J1412" s="42"/>
      <c r="R1412" s="38"/>
      <c r="S1412" s="38"/>
    </row>
    <row r="1413" spans="6:19" ht="12.75">
      <c r="F1413" s="41"/>
      <c r="I1413" s="42"/>
      <c r="J1413" s="42"/>
      <c r="R1413" s="38"/>
      <c r="S1413" s="38"/>
    </row>
    <row r="1414" spans="6:19" ht="12.75">
      <c r="F1414" s="41"/>
      <c r="I1414" s="42"/>
      <c r="J1414" s="42"/>
      <c r="R1414" s="38"/>
      <c r="S1414" s="38"/>
    </row>
    <row r="1415" spans="6:19" ht="12.75">
      <c r="F1415" s="41"/>
      <c r="I1415" s="42"/>
      <c r="J1415" s="42"/>
      <c r="R1415" s="38"/>
      <c r="S1415" s="38"/>
    </row>
    <row r="1416" spans="6:19" ht="12.75">
      <c r="F1416" s="41"/>
      <c r="I1416" s="42"/>
      <c r="J1416" s="42"/>
      <c r="R1416" s="38"/>
      <c r="S1416" s="38"/>
    </row>
    <row r="1417" spans="6:19" ht="12.75">
      <c r="F1417" s="41"/>
      <c r="I1417" s="42"/>
      <c r="J1417" s="42"/>
      <c r="R1417" s="38"/>
      <c r="S1417" s="38"/>
    </row>
    <row r="1418" spans="6:19" ht="12.75">
      <c r="F1418" s="41"/>
      <c r="I1418" s="42"/>
      <c r="J1418" s="42"/>
      <c r="R1418" s="38"/>
      <c r="S1418" s="38"/>
    </row>
    <row r="1419" spans="6:19" ht="12.75">
      <c r="F1419" s="41"/>
      <c r="I1419" s="42"/>
      <c r="J1419" s="42"/>
      <c r="R1419" s="38"/>
      <c r="S1419" s="38"/>
    </row>
    <row r="1420" spans="6:19" ht="12.75">
      <c r="F1420" s="41"/>
      <c r="I1420" s="42"/>
      <c r="J1420" s="42"/>
      <c r="R1420" s="38"/>
      <c r="S1420" s="38"/>
    </row>
    <row r="1421" spans="6:19" ht="12.75">
      <c r="F1421" s="41"/>
      <c r="I1421" s="42"/>
      <c r="J1421" s="42"/>
      <c r="R1421" s="38"/>
      <c r="S1421" s="38"/>
    </row>
    <row r="1422" spans="6:19" ht="12.75">
      <c r="F1422" s="41"/>
      <c r="I1422" s="42"/>
      <c r="J1422" s="42"/>
      <c r="R1422" s="38"/>
      <c r="S1422" s="38"/>
    </row>
    <row r="1423" spans="6:19" ht="12.75">
      <c r="F1423" s="41"/>
      <c r="I1423" s="42"/>
      <c r="J1423" s="42"/>
      <c r="R1423" s="38"/>
      <c r="S1423" s="38"/>
    </row>
    <row r="1424" spans="6:19" ht="12.75">
      <c r="F1424" s="41"/>
      <c r="I1424" s="42"/>
      <c r="J1424" s="42"/>
      <c r="R1424" s="38"/>
      <c r="S1424" s="38"/>
    </row>
    <row r="1425" spans="6:19" ht="12.75">
      <c r="F1425" s="41"/>
      <c r="I1425" s="42"/>
      <c r="J1425" s="42"/>
      <c r="R1425" s="38"/>
      <c r="S1425" s="38"/>
    </row>
    <row r="1426" spans="6:19" ht="12.75">
      <c r="F1426" s="41"/>
      <c r="I1426" s="42"/>
      <c r="J1426" s="42"/>
      <c r="R1426" s="38"/>
      <c r="S1426" s="38"/>
    </row>
    <row r="1427" spans="6:19" ht="12.75">
      <c r="F1427" s="41"/>
      <c r="I1427" s="42"/>
      <c r="J1427" s="42"/>
      <c r="R1427" s="38"/>
      <c r="S1427" s="38"/>
    </row>
    <row r="1428" spans="6:19" ht="12.75">
      <c r="F1428" s="41"/>
      <c r="I1428" s="42"/>
      <c r="J1428" s="42"/>
      <c r="R1428" s="38"/>
      <c r="S1428" s="38"/>
    </row>
    <row r="1429" spans="6:19" ht="12.75">
      <c r="F1429" s="41"/>
      <c r="I1429" s="42"/>
      <c r="J1429" s="42"/>
      <c r="R1429" s="38"/>
      <c r="S1429" s="38"/>
    </row>
    <row r="1430" spans="6:19" ht="12.75">
      <c r="F1430" s="41"/>
      <c r="I1430" s="42"/>
      <c r="J1430" s="42"/>
      <c r="R1430" s="38"/>
      <c r="S1430" s="38"/>
    </row>
    <row r="1431" spans="6:19" ht="12.75">
      <c r="F1431" s="41"/>
      <c r="I1431" s="42"/>
      <c r="J1431" s="42"/>
      <c r="R1431" s="38"/>
      <c r="S1431" s="38"/>
    </row>
    <row r="1432" spans="6:19" ht="12.75">
      <c r="F1432" s="41"/>
      <c r="I1432" s="42"/>
      <c r="J1432" s="42"/>
      <c r="R1432" s="38"/>
      <c r="S1432" s="38"/>
    </row>
    <row r="1433" spans="6:19" ht="12.75">
      <c r="F1433" s="41"/>
      <c r="I1433" s="42"/>
      <c r="J1433" s="42"/>
      <c r="R1433" s="38"/>
      <c r="S1433" s="38"/>
    </row>
    <row r="1434" spans="6:19" ht="12.75">
      <c r="F1434" s="41"/>
      <c r="I1434" s="42"/>
      <c r="J1434" s="42"/>
      <c r="R1434" s="38"/>
      <c r="S1434" s="38"/>
    </row>
    <row r="1435" spans="6:19" ht="12.75">
      <c r="F1435" s="41"/>
      <c r="I1435" s="42"/>
      <c r="J1435" s="42"/>
      <c r="R1435" s="38"/>
      <c r="S1435" s="38"/>
    </row>
    <row r="1436" spans="6:19" ht="12.75">
      <c r="F1436" s="41"/>
      <c r="I1436" s="42"/>
      <c r="J1436" s="42"/>
      <c r="R1436" s="38"/>
      <c r="S1436" s="38"/>
    </row>
    <row r="1437" spans="6:19" ht="12.75">
      <c r="F1437" s="41"/>
      <c r="I1437" s="42"/>
      <c r="J1437" s="42"/>
      <c r="R1437" s="38"/>
      <c r="S1437" s="38"/>
    </row>
    <row r="1438" spans="6:19" ht="12.75">
      <c r="F1438" s="41"/>
      <c r="I1438" s="42"/>
      <c r="J1438" s="42"/>
      <c r="R1438" s="38"/>
      <c r="S1438" s="38"/>
    </row>
    <row r="1439" spans="6:19" ht="12.75">
      <c r="F1439" s="41"/>
      <c r="I1439" s="42"/>
      <c r="J1439" s="42"/>
      <c r="R1439" s="38"/>
      <c r="S1439" s="38"/>
    </row>
    <row r="1440" spans="6:19" ht="12.75">
      <c r="F1440" s="41"/>
      <c r="I1440" s="42"/>
      <c r="J1440" s="42"/>
      <c r="R1440" s="38"/>
      <c r="S1440" s="38"/>
    </row>
    <row r="1441" spans="6:19" ht="12.75">
      <c r="F1441" s="41"/>
      <c r="I1441" s="42"/>
      <c r="J1441" s="42"/>
      <c r="R1441" s="38"/>
      <c r="S1441" s="38"/>
    </row>
    <row r="1442" spans="6:19" ht="12.75">
      <c r="F1442" s="41"/>
      <c r="I1442" s="42"/>
      <c r="J1442" s="42"/>
      <c r="R1442" s="38"/>
      <c r="S1442" s="38"/>
    </row>
    <row r="1443" spans="6:19" ht="12.75">
      <c r="F1443" s="41"/>
      <c r="I1443" s="42"/>
      <c r="J1443" s="42"/>
      <c r="R1443" s="38"/>
      <c r="S1443" s="38"/>
    </row>
    <row r="1444" spans="6:19" ht="12.75">
      <c r="F1444" s="41"/>
      <c r="I1444" s="42"/>
      <c r="J1444" s="42"/>
      <c r="R1444" s="38"/>
      <c r="S1444" s="38"/>
    </row>
    <row r="1445" spans="6:19" ht="12.75">
      <c r="F1445" s="41"/>
      <c r="I1445" s="42"/>
      <c r="J1445" s="42"/>
      <c r="R1445" s="38"/>
      <c r="S1445" s="38"/>
    </row>
    <row r="1446" spans="6:19" ht="12.75">
      <c r="F1446" s="41"/>
      <c r="I1446" s="42"/>
      <c r="J1446" s="42"/>
      <c r="R1446" s="38"/>
      <c r="S1446" s="38"/>
    </row>
    <row r="1447" spans="6:19" ht="12.75">
      <c r="F1447" s="41"/>
      <c r="I1447" s="42"/>
      <c r="J1447" s="42"/>
      <c r="R1447" s="38"/>
      <c r="S1447" s="38"/>
    </row>
    <row r="1448" spans="6:19" ht="12.75">
      <c r="F1448" s="41"/>
      <c r="I1448" s="42"/>
      <c r="J1448" s="42"/>
      <c r="R1448" s="38"/>
      <c r="S1448" s="38"/>
    </row>
    <row r="1449" spans="6:19" ht="12.75">
      <c r="F1449" s="41"/>
      <c r="I1449" s="42"/>
      <c r="J1449" s="42"/>
      <c r="R1449" s="38"/>
      <c r="S1449" s="38"/>
    </row>
    <row r="1450" spans="6:19" ht="12.75">
      <c r="F1450" s="41"/>
      <c r="I1450" s="42"/>
      <c r="J1450" s="42"/>
      <c r="R1450" s="38"/>
      <c r="S1450" s="38"/>
    </row>
    <row r="1451" spans="6:19" ht="12.75">
      <c r="F1451" s="41"/>
      <c r="I1451" s="42"/>
      <c r="J1451" s="42"/>
      <c r="R1451" s="38"/>
      <c r="S1451" s="38"/>
    </row>
    <row r="1452" spans="6:19" ht="12.75">
      <c r="F1452" s="41"/>
      <c r="I1452" s="42"/>
      <c r="J1452" s="42"/>
      <c r="R1452" s="38"/>
      <c r="S1452" s="38"/>
    </row>
    <row r="1453" spans="6:19" ht="12.75">
      <c r="F1453" s="41"/>
      <c r="I1453" s="42"/>
      <c r="J1453" s="42"/>
      <c r="R1453" s="38"/>
      <c r="S1453" s="38"/>
    </row>
    <row r="1454" spans="6:19" ht="12.75">
      <c r="F1454" s="41"/>
      <c r="I1454" s="42"/>
      <c r="J1454" s="42"/>
      <c r="R1454" s="38"/>
      <c r="S1454" s="38"/>
    </row>
    <row r="1455" spans="6:19" ht="12.75">
      <c r="F1455" s="41"/>
      <c r="I1455" s="42"/>
      <c r="J1455" s="42"/>
      <c r="R1455" s="38"/>
      <c r="S1455" s="38"/>
    </row>
    <row r="1456" spans="6:19" ht="12.75">
      <c r="F1456" s="41"/>
      <c r="I1456" s="42"/>
      <c r="J1456" s="42"/>
      <c r="R1456" s="38"/>
      <c r="S1456" s="38"/>
    </row>
    <row r="1457" spans="6:19" ht="12.75">
      <c r="F1457" s="41"/>
      <c r="I1457" s="42"/>
      <c r="J1457" s="42"/>
      <c r="R1457" s="38"/>
      <c r="S1457" s="38"/>
    </row>
    <row r="1458" spans="6:19" ht="12.75">
      <c r="F1458" s="41"/>
      <c r="I1458" s="42"/>
      <c r="J1458" s="42"/>
      <c r="R1458" s="38"/>
      <c r="S1458" s="38"/>
    </row>
    <row r="1459" spans="6:19" ht="12.75">
      <c r="F1459" s="41"/>
      <c r="I1459" s="42"/>
      <c r="J1459" s="42"/>
      <c r="R1459" s="38"/>
      <c r="S1459" s="38"/>
    </row>
    <row r="1460" spans="6:19" ht="12.75">
      <c r="F1460" s="41"/>
      <c r="I1460" s="42"/>
      <c r="J1460" s="42"/>
      <c r="R1460" s="38"/>
      <c r="S1460" s="38"/>
    </row>
    <row r="1461" spans="6:19" ht="12.75">
      <c r="F1461" s="41"/>
      <c r="I1461" s="42"/>
      <c r="J1461" s="42"/>
      <c r="R1461" s="38"/>
      <c r="S1461" s="38"/>
    </row>
    <row r="1462" spans="6:19" ht="12.75">
      <c r="F1462" s="41"/>
      <c r="I1462" s="42"/>
      <c r="J1462" s="42"/>
      <c r="R1462" s="38"/>
      <c r="S1462" s="38"/>
    </row>
    <row r="1463" spans="6:19" ht="12.75">
      <c r="F1463" s="41"/>
      <c r="I1463" s="42"/>
      <c r="J1463" s="42"/>
      <c r="R1463" s="38"/>
      <c r="S1463" s="38"/>
    </row>
    <row r="1464" spans="6:19" ht="12.75">
      <c r="F1464" s="41"/>
      <c r="I1464" s="42"/>
      <c r="J1464" s="42"/>
      <c r="R1464" s="38"/>
      <c r="S1464" s="38"/>
    </row>
    <row r="1465" spans="6:19" ht="12.75">
      <c r="F1465" s="41"/>
      <c r="I1465" s="42"/>
      <c r="J1465" s="42"/>
      <c r="R1465" s="38"/>
      <c r="S1465" s="38"/>
    </row>
    <row r="1466" spans="6:19" ht="12.75">
      <c r="F1466" s="41"/>
      <c r="I1466" s="42"/>
      <c r="J1466" s="42"/>
      <c r="R1466" s="38"/>
      <c r="S1466" s="38"/>
    </row>
    <row r="1467" spans="6:19" ht="12.75">
      <c r="F1467" s="41"/>
      <c r="I1467" s="42"/>
      <c r="J1467" s="42"/>
      <c r="R1467" s="38"/>
      <c r="S1467" s="38"/>
    </row>
    <row r="1468" spans="6:19" ht="12.75">
      <c r="F1468" s="41"/>
      <c r="I1468" s="42"/>
      <c r="J1468" s="42"/>
      <c r="R1468" s="38"/>
      <c r="S1468" s="38"/>
    </row>
    <row r="1469" spans="6:19" ht="12.75">
      <c r="F1469" s="41"/>
      <c r="I1469" s="42"/>
      <c r="J1469" s="42"/>
      <c r="R1469" s="38"/>
      <c r="S1469" s="38"/>
    </row>
    <row r="1470" spans="6:19" ht="12.75">
      <c r="F1470" s="41"/>
      <c r="I1470" s="42"/>
      <c r="J1470" s="42"/>
      <c r="R1470" s="38"/>
      <c r="S1470" s="38"/>
    </row>
    <row r="1471" spans="6:19" ht="12.75">
      <c r="F1471" s="41"/>
      <c r="I1471" s="42"/>
      <c r="J1471" s="42"/>
      <c r="R1471" s="38"/>
      <c r="S1471" s="38"/>
    </row>
    <row r="1472" spans="6:19" ht="12.75">
      <c r="F1472" s="41"/>
      <c r="I1472" s="42"/>
      <c r="J1472" s="42"/>
      <c r="R1472" s="38"/>
      <c r="S1472" s="38"/>
    </row>
    <row r="1473" spans="6:19" ht="12.75">
      <c r="F1473" s="41"/>
      <c r="I1473" s="42"/>
      <c r="J1473" s="42"/>
      <c r="R1473" s="38"/>
      <c r="S1473" s="38"/>
    </row>
    <row r="1474" spans="6:19" ht="12.75">
      <c r="F1474" s="41"/>
      <c r="I1474" s="42"/>
      <c r="J1474" s="42"/>
      <c r="R1474" s="38"/>
      <c r="S1474" s="38"/>
    </row>
    <row r="1475" spans="6:19" ht="12.75">
      <c r="F1475" s="41"/>
      <c r="I1475" s="42"/>
      <c r="J1475" s="42"/>
      <c r="R1475" s="38"/>
      <c r="S1475" s="38"/>
    </row>
    <row r="1476" spans="6:19" ht="12.75">
      <c r="F1476" s="41"/>
      <c r="I1476" s="42"/>
      <c r="J1476" s="42"/>
      <c r="R1476" s="38"/>
      <c r="S1476" s="38"/>
    </row>
    <row r="1477" spans="6:19" ht="12.75">
      <c r="F1477" s="41"/>
      <c r="I1477" s="42"/>
      <c r="J1477" s="42"/>
      <c r="R1477" s="38"/>
      <c r="S1477" s="38"/>
    </row>
    <row r="1478" spans="6:19" ht="12.75">
      <c r="F1478" s="41"/>
      <c r="I1478" s="42"/>
      <c r="J1478" s="42"/>
      <c r="R1478" s="38"/>
      <c r="S1478" s="38"/>
    </row>
    <row r="1479" spans="6:19" ht="12.75">
      <c r="F1479" s="41"/>
      <c r="I1479" s="42"/>
      <c r="J1479" s="42"/>
      <c r="R1479" s="38"/>
      <c r="S1479" s="38"/>
    </row>
    <row r="1480" spans="6:19" ht="12.75">
      <c r="F1480" s="41"/>
      <c r="I1480" s="42"/>
      <c r="J1480" s="42"/>
      <c r="R1480" s="38"/>
      <c r="S1480" s="38"/>
    </row>
    <row r="1481" spans="6:19" ht="12.75">
      <c r="F1481" s="41"/>
      <c r="I1481" s="42"/>
      <c r="J1481" s="42"/>
      <c r="R1481" s="38"/>
      <c r="S1481" s="38"/>
    </row>
    <row r="1482" spans="6:19" ht="12.75">
      <c r="F1482" s="41"/>
      <c r="I1482" s="42"/>
      <c r="J1482" s="42"/>
      <c r="R1482" s="38"/>
      <c r="S1482" s="38"/>
    </row>
    <row r="1483" spans="6:19" ht="12.75">
      <c r="F1483" s="41"/>
      <c r="I1483" s="42"/>
      <c r="J1483" s="42"/>
      <c r="R1483" s="38"/>
      <c r="S1483" s="38"/>
    </row>
    <row r="1484" spans="6:19" ht="12.75">
      <c r="F1484" s="41"/>
      <c r="I1484" s="42"/>
      <c r="J1484" s="42"/>
      <c r="R1484" s="38"/>
      <c r="S1484" s="38"/>
    </row>
    <row r="1485" spans="6:19" ht="12.75">
      <c r="F1485" s="41"/>
      <c r="I1485" s="42"/>
      <c r="J1485" s="42"/>
      <c r="R1485" s="38"/>
      <c r="S1485" s="38"/>
    </row>
    <row r="1486" spans="6:19" ht="12.75">
      <c r="F1486" s="41"/>
      <c r="I1486" s="42"/>
      <c r="J1486" s="42"/>
      <c r="R1486" s="38"/>
      <c r="S1486" s="38"/>
    </row>
    <row r="1487" spans="6:19" ht="12.75">
      <c r="F1487" s="41"/>
      <c r="I1487" s="42"/>
      <c r="J1487" s="42"/>
      <c r="R1487" s="38"/>
      <c r="S1487" s="38"/>
    </row>
    <row r="1488" spans="6:19" ht="12.75">
      <c r="F1488" s="41"/>
      <c r="I1488" s="42"/>
      <c r="J1488" s="42"/>
      <c r="R1488" s="38"/>
      <c r="S1488" s="38"/>
    </row>
    <row r="1489" spans="6:19" ht="12.75">
      <c r="F1489" s="41"/>
      <c r="I1489" s="42"/>
      <c r="J1489" s="42"/>
      <c r="R1489" s="38"/>
      <c r="S1489" s="38"/>
    </row>
    <row r="1490" spans="6:19" ht="12.75">
      <c r="F1490" s="41"/>
      <c r="I1490" s="42"/>
      <c r="J1490" s="42"/>
      <c r="R1490" s="38"/>
      <c r="S1490" s="38"/>
    </row>
    <row r="1491" spans="6:19" ht="12.75">
      <c r="F1491" s="41"/>
      <c r="I1491" s="42"/>
      <c r="J1491" s="42"/>
      <c r="R1491" s="38"/>
      <c r="S1491" s="38"/>
    </row>
    <row r="1492" spans="6:19" ht="12.75">
      <c r="F1492" s="41"/>
      <c r="I1492" s="42"/>
      <c r="J1492" s="42"/>
      <c r="R1492" s="38"/>
      <c r="S1492" s="38"/>
    </row>
    <row r="1493" spans="6:19" ht="12.75">
      <c r="F1493" s="41"/>
      <c r="I1493" s="42"/>
      <c r="J1493" s="42"/>
      <c r="R1493" s="38"/>
      <c r="S1493" s="38"/>
    </row>
    <row r="1494" spans="6:19" ht="12.75">
      <c r="F1494" s="41"/>
      <c r="I1494" s="42"/>
      <c r="J1494" s="42"/>
      <c r="R1494" s="38"/>
      <c r="S1494" s="38"/>
    </row>
    <row r="1495" spans="6:19" ht="12.75">
      <c r="F1495" s="41"/>
      <c r="I1495" s="42"/>
      <c r="J1495" s="42"/>
      <c r="R1495" s="38"/>
      <c r="S1495" s="38"/>
    </row>
    <row r="1496" spans="6:19" ht="12.75">
      <c r="F1496" s="41"/>
      <c r="I1496" s="42"/>
      <c r="J1496" s="42"/>
      <c r="R1496" s="38"/>
      <c r="S1496" s="38"/>
    </row>
    <row r="1497" spans="6:19" ht="12.75">
      <c r="F1497" s="41"/>
      <c r="I1497" s="42"/>
      <c r="J1497" s="42"/>
      <c r="R1497" s="38"/>
      <c r="S1497" s="38"/>
    </row>
    <row r="1498" spans="6:19" ht="12.75">
      <c r="F1498" s="41"/>
      <c r="I1498" s="42"/>
      <c r="J1498" s="42"/>
      <c r="R1498" s="38"/>
      <c r="S1498" s="38"/>
    </row>
    <row r="1499" spans="6:19" ht="12.75">
      <c r="F1499" s="41"/>
      <c r="I1499" s="42"/>
      <c r="J1499" s="42"/>
      <c r="R1499" s="38"/>
      <c r="S1499" s="38"/>
    </row>
    <row r="1500" spans="6:19" ht="12.75">
      <c r="F1500" s="41"/>
      <c r="I1500" s="42"/>
      <c r="J1500" s="42"/>
      <c r="R1500" s="38"/>
      <c r="S1500" s="38"/>
    </row>
    <row r="1501" spans="6:19" ht="12.75">
      <c r="F1501" s="41"/>
      <c r="I1501" s="42"/>
      <c r="J1501" s="42"/>
      <c r="R1501" s="38"/>
      <c r="S1501" s="38"/>
    </row>
    <row r="1502" spans="6:19" ht="12.75">
      <c r="F1502" s="41"/>
      <c r="I1502" s="42"/>
      <c r="J1502" s="42"/>
      <c r="R1502" s="38"/>
      <c r="S1502" s="38"/>
    </row>
    <row r="1503" spans="6:19" ht="12.75">
      <c r="F1503" s="41"/>
      <c r="I1503" s="42"/>
      <c r="J1503" s="42"/>
      <c r="R1503" s="38"/>
      <c r="S1503" s="38"/>
    </row>
    <row r="1504" spans="6:19" ht="12.75">
      <c r="F1504" s="41"/>
      <c r="I1504" s="42"/>
      <c r="J1504" s="42"/>
      <c r="R1504" s="38"/>
      <c r="S1504" s="38"/>
    </row>
    <row r="1505" spans="6:19" ht="12.75">
      <c r="F1505" s="41"/>
      <c r="I1505" s="42"/>
      <c r="J1505" s="42"/>
      <c r="R1505" s="38"/>
      <c r="S1505" s="38"/>
    </row>
    <row r="1506" spans="6:19" ht="12.75">
      <c r="F1506" s="41"/>
      <c r="I1506" s="42"/>
      <c r="J1506" s="42"/>
      <c r="R1506" s="38"/>
      <c r="S1506" s="38"/>
    </row>
    <row r="1507" spans="6:19" ht="12.75">
      <c r="F1507" s="41"/>
      <c r="I1507" s="42"/>
      <c r="J1507" s="42"/>
      <c r="R1507" s="38"/>
      <c r="S1507" s="38"/>
    </row>
    <row r="1508" spans="6:19" ht="12.75">
      <c r="F1508" s="41"/>
      <c r="I1508" s="42"/>
      <c r="J1508" s="42"/>
      <c r="R1508" s="38"/>
      <c r="S1508" s="38"/>
    </row>
    <row r="1509" spans="6:19" ht="12.75">
      <c r="F1509" s="41"/>
      <c r="I1509" s="42"/>
      <c r="J1509" s="42"/>
      <c r="R1509" s="38"/>
      <c r="S1509" s="38"/>
    </row>
    <row r="1510" spans="6:19" ht="12.75">
      <c r="F1510" s="41"/>
      <c r="I1510" s="42"/>
      <c r="J1510" s="42"/>
      <c r="R1510" s="38"/>
      <c r="S1510" s="38"/>
    </row>
    <row r="1511" spans="6:19" ht="12.75">
      <c r="F1511" s="41"/>
      <c r="I1511" s="42"/>
      <c r="J1511" s="42"/>
      <c r="R1511" s="38"/>
      <c r="S1511" s="38"/>
    </row>
    <row r="1512" spans="6:19" ht="12.75">
      <c r="F1512" s="41"/>
      <c r="I1512" s="42"/>
      <c r="J1512" s="42"/>
      <c r="R1512" s="38"/>
      <c r="S1512" s="38"/>
    </row>
    <row r="1513" spans="6:19" ht="12.75">
      <c r="F1513" s="41"/>
      <c r="I1513" s="42"/>
      <c r="J1513" s="42"/>
      <c r="R1513" s="38"/>
      <c r="S1513" s="38"/>
    </row>
    <row r="1514" spans="6:19" ht="12.75">
      <c r="F1514" s="41"/>
      <c r="I1514" s="42"/>
      <c r="J1514" s="42"/>
      <c r="R1514" s="38"/>
      <c r="S1514" s="38"/>
    </row>
    <row r="1515" spans="6:19" ht="12.75">
      <c r="F1515" s="41"/>
      <c r="I1515" s="42"/>
      <c r="J1515" s="42"/>
      <c r="R1515" s="38"/>
      <c r="S1515" s="38"/>
    </row>
    <row r="1516" spans="6:19" ht="12.75">
      <c r="F1516" s="41"/>
      <c r="I1516" s="42"/>
      <c r="J1516" s="42"/>
      <c r="R1516" s="38"/>
      <c r="S1516" s="38"/>
    </row>
    <row r="1517" spans="6:19" ht="12.75">
      <c r="F1517" s="41"/>
      <c r="I1517" s="42"/>
      <c r="J1517" s="42"/>
      <c r="R1517" s="38"/>
      <c r="S1517" s="38"/>
    </row>
    <row r="1518" spans="6:19" ht="12.75">
      <c r="F1518" s="41"/>
      <c r="I1518" s="42"/>
      <c r="J1518" s="42"/>
      <c r="R1518" s="38"/>
      <c r="S1518" s="38"/>
    </row>
    <row r="1519" spans="6:19" ht="12.75">
      <c r="F1519" s="41"/>
      <c r="I1519" s="42"/>
      <c r="J1519" s="42"/>
      <c r="R1519" s="38"/>
      <c r="S1519" s="38"/>
    </row>
    <row r="1520" spans="6:19" ht="12.75">
      <c r="F1520" s="41"/>
      <c r="I1520" s="42"/>
      <c r="J1520" s="42"/>
      <c r="R1520" s="38"/>
      <c r="S1520" s="38"/>
    </row>
    <row r="1521" spans="6:19" ht="12.75">
      <c r="F1521" s="41"/>
      <c r="I1521" s="42"/>
      <c r="J1521" s="42"/>
      <c r="R1521" s="38"/>
      <c r="S1521" s="38"/>
    </row>
    <row r="1522" spans="6:19" ht="12.75">
      <c r="F1522" s="41"/>
      <c r="I1522" s="42"/>
      <c r="J1522" s="42"/>
      <c r="R1522" s="38"/>
      <c r="S1522" s="38"/>
    </row>
    <row r="1523" spans="6:19" ht="12.75">
      <c r="F1523" s="41"/>
      <c r="I1523" s="42"/>
      <c r="J1523" s="42"/>
      <c r="R1523" s="38"/>
      <c r="S1523" s="38"/>
    </row>
    <row r="1524" spans="6:19" ht="12.75">
      <c r="F1524" s="41"/>
      <c r="I1524" s="42"/>
      <c r="J1524" s="42"/>
      <c r="R1524" s="38"/>
      <c r="S1524" s="38"/>
    </row>
    <row r="1525" spans="6:19" ht="12.75">
      <c r="F1525" s="41"/>
      <c r="I1525" s="42"/>
      <c r="J1525" s="42"/>
      <c r="R1525" s="38"/>
      <c r="S1525" s="38"/>
    </row>
    <row r="1526" spans="6:19" ht="12.75">
      <c r="F1526" s="41"/>
      <c r="I1526" s="42"/>
      <c r="J1526" s="42"/>
      <c r="R1526" s="38"/>
      <c r="S1526" s="38"/>
    </row>
    <row r="1527" spans="6:19" ht="12.75">
      <c r="F1527" s="41"/>
      <c r="I1527" s="42"/>
      <c r="J1527" s="42"/>
      <c r="R1527" s="38"/>
      <c r="S1527" s="38"/>
    </row>
    <row r="1528" spans="6:19" ht="12.75">
      <c r="F1528" s="41"/>
      <c r="I1528" s="42"/>
      <c r="J1528" s="42"/>
      <c r="R1528" s="38"/>
      <c r="S1528" s="38"/>
    </row>
    <row r="1529" spans="6:19" ht="12.75">
      <c r="F1529" s="41"/>
      <c r="I1529" s="42"/>
      <c r="J1529" s="42"/>
      <c r="R1529" s="38"/>
      <c r="S1529" s="38"/>
    </row>
    <row r="1530" spans="6:19" ht="12.75">
      <c r="F1530" s="41"/>
      <c r="I1530" s="42"/>
      <c r="J1530" s="42"/>
      <c r="R1530" s="38"/>
      <c r="S1530" s="38"/>
    </row>
    <row r="1531" spans="6:19" ht="12.75">
      <c r="F1531" s="41"/>
      <c r="I1531" s="42"/>
      <c r="J1531" s="42"/>
      <c r="R1531" s="38"/>
      <c r="S1531" s="38"/>
    </row>
    <row r="1532" spans="6:19" ht="12.75">
      <c r="F1532" s="41"/>
      <c r="I1532" s="42"/>
      <c r="J1532" s="42"/>
      <c r="R1532" s="38"/>
      <c r="S1532" s="38"/>
    </row>
    <row r="1533" spans="6:19" ht="12.75">
      <c r="F1533" s="41"/>
      <c r="I1533" s="42"/>
      <c r="J1533" s="42"/>
      <c r="R1533" s="38"/>
      <c r="S1533" s="38"/>
    </row>
    <row r="1534" spans="6:19" ht="12.75">
      <c r="F1534" s="41"/>
      <c r="I1534" s="42"/>
      <c r="J1534" s="42"/>
      <c r="R1534" s="38"/>
      <c r="S1534" s="38"/>
    </row>
    <row r="1535" spans="6:19" ht="12.75">
      <c r="F1535" s="41"/>
      <c r="I1535" s="42"/>
      <c r="J1535" s="42"/>
      <c r="R1535" s="38"/>
      <c r="S1535" s="38"/>
    </row>
    <row r="1536" spans="6:19" ht="12.75">
      <c r="F1536" s="41"/>
      <c r="I1536" s="42"/>
      <c r="J1536" s="42"/>
      <c r="R1536" s="38"/>
      <c r="S1536" s="38"/>
    </row>
    <row r="1537" spans="6:19" ht="12.75">
      <c r="F1537" s="41"/>
      <c r="I1537" s="42"/>
      <c r="J1537" s="42"/>
      <c r="R1537" s="38"/>
      <c r="S1537" s="38"/>
    </row>
    <row r="1538" spans="6:19" ht="12.75">
      <c r="F1538" s="41"/>
      <c r="I1538" s="42"/>
      <c r="J1538" s="42"/>
      <c r="R1538" s="38"/>
      <c r="S1538" s="38"/>
    </row>
    <row r="1539" spans="6:19" ht="12.75">
      <c r="F1539" s="41"/>
      <c r="I1539" s="42"/>
      <c r="J1539" s="42"/>
      <c r="R1539" s="38"/>
      <c r="S1539" s="38"/>
    </row>
    <row r="1540" spans="6:19" ht="12.75">
      <c r="F1540" s="41"/>
      <c r="I1540" s="42"/>
      <c r="J1540" s="42"/>
      <c r="R1540" s="38"/>
      <c r="S1540" s="38"/>
    </row>
    <row r="1541" spans="6:19" ht="12.75">
      <c r="F1541" s="41"/>
      <c r="I1541" s="42"/>
      <c r="J1541" s="42"/>
      <c r="R1541" s="38"/>
      <c r="S1541" s="38"/>
    </row>
    <row r="1542" spans="6:19" ht="12.75">
      <c r="F1542" s="41"/>
      <c r="I1542" s="42"/>
      <c r="J1542" s="42"/>
      <c r="R1542" s="38"/>
      <c r="S1542" s="38"/>
    </row>
    <row r="1543" spans="6:19" ht="12.75">
      <c r="F1543" s="41"/>
      <c r="I1543" s="42"/>
      <c r="J1543" s="42"/>
      <c r="R1543" s="38"/>
      <c r="S1543" s="38"/>
    </row>
    <row r="1544" spans="6:19" ht="12.75">
      <c r="F1544" s="41"/>
      <c r="I1544" s="42"/>
      <c r="J1544" s="42"/>
      <c r="R1544" s="38"/>
      <c r="S1544" s="38"/>
    </row>
    <row r="1545" spans="6:19" ht="12.75">
      <c r="F1545" s="41"/>
      <c r="I1545" s="42"/>
      <c r="J1545" s="42"/>
      <c r="R1545" s="38"/>
      <c r="S1545" s="38"/>
    </row>
    <row r="1546" spans="6:19" ht="12.75">
      <c r="F1546" s="41"/>
      <c r="I1546" s="42"/>
      <c r="J1546" s="42"/>
      <c r="R1546" s="38"/>
      <c r="S1546" s="38"/>
    </row>
    <row r="1547" spans="6:19" ht="12.75">
      <c r="F1547" s="41"/>
      <c r="I1547" s="42"/>
      <c r="J1547" s="42"/>
      <c r="R1547" s="38"/>
      <c r="S1547" s="38"/>
    </row>
    <row r="1548" spans="6:19" ht="12.75">
      <c r="F1548" s="41"/>
      <c r="I1548" s="42"/>
      <c r="J1548" s="42"/>
      <c r="R1548" s="38"/>
      <c r="S1548" s="38"/>
    </row>
    <row r="1549" spans="6:19" ht="12.75">
      <c r="F1549" s="41"/>
      <c r="I1549" s="42"/>
      <c r="J1549" s="42"/>
      <c r="R1549" s="38"/>
      <c r="S1549" s="38"/>
    </row>
    <row r="1550" spans="6:19" ht="12.75">
      <c r="F1550" s="41"/>
      <c r="I1550" s="42"/>
      <c r="J1550" s="42"/>
      <c r="R1550" s="38"/>
      <c r="S1550" s="38"/>
    </row>
    <row r="1551" spans="6:19" ht="12.75">
      <c r="F1551" s="41"/>
      <c r="I1551" s="42"/>
      <c r="J1551" s="42"/>
      <c r="R1551" s="38"/>
      <c r="S1551" s="38"/>
    </row>
    <row r="1552" spans="6:19" ht="12.75">
      <c r="F1552" s="41"/>
      <c r="I1552" s="42"/>
      <c r="J1552" s="42"/>
      <c r="R1552" s="38"/>
      <c r="S1552" s="38"/>
    </row>
    <row r="1553" spans="6:19" ht="12.75">
      <c r="F1553" s="41"/>
      <c r="I1553" s="42"/>
      <c r="J1553" s="42"/>
      <c r="R1553" s="38"/>
      <c r="S1553" s="38"/>
    </row>
    <row r="1554" spans="6:19" ht="12.75">
      <c r="F1554" s="41"/>
      <c r="I1554" s="42"/>
      <c r="J1554" s="42"/>
      <c r="R1554" s="38"/>
      <c r="S1554" s="38"/>
    </row>
    <row r="1555" spans="6:19" ht="12.75">
      <c r="F1555" s="41"/>
      <c r="I1555" s="42"/>
      <c r="J1555" s="42"/>
      <c r="R1555" s="38"/>
      <c r="S1555" s="38"/>
    </row>
    <row r="1556" spans="6:19" ht="12.75">
      <c r="F1556" s="41"/>
      <c r="I1556" s="42"/>
      <c r="J1556" s="42"/>
      <c r="R1556" s="38"/>
      <c r="S1556" s="38"/>
    </row>
    <row r="1557" spans="6:19" ht="12.75">
      <c r="F1557" s="41"/>
      <c r="I1557" s="42"/>
      <c r="J1557" s="42"/>
      <c r="R1557" s="38"/>
      <c r="S1557" s="38"/>
    </row>
    <row r="1558" spans="6:19" ht="12.75">
      <c r="F1558" s="41"/>
      <c r="I1558" s="42"/>
      <c r="J1558" s="42"/>
      <c r="R1558" s="38"/>
      <c r="S1558" s="38"/>
    </row>
    <row r="1559" spans="6:19" ht="12.75">
      <c r="F1559" s="41"/>
      <c r="I1559" s="42"/>
      <c r="J1559" s="42"/>
      <c r="R1559" s="38"/>
      <c r="S1559" s="38"/>
    </row>
    <row r="1560" spans="6:19" ht="12.75">
      <c r="F1560" s="41"/>
      <c r="I1560" s="42"/>
      <c r="J1560" s="42"/>
      <c r="R1560" s="38"/>
      <c r="S1560" s="38"/>
    </row>
    <row r="1561" spans="6:19" ht="12.75">
      <c r="F1561" s="41"/>
      <c r="I1561" s="42"/>
      <c r="J1561" s="42"/>
      <c r="R1561" s="38"/>
      <c r="S1561" s="38"/>
    </row>
    <row r="1562" spans="6:19" ht="12.75">
      <c r="F1562" s="41"/>
      <c r="I1562" s="42"/>
      <c r="J1562" s="42"/>
      <c r="R1562" s="38"/>
      <c r="S1562" s="38"/>
    </row>
    <row r="1563" spans="6:19" ht="12.75">
      <c r="F1563" s="41"/>
      <c r="I1563" s="42"/>
      <c r="J1563" s="42"/>
      <c r="R1563" s="38"/>
      <c r="S1563" s="38"/>
    </row>
    <row r="1564" spans="6:19" ht="12.75">
      <c r="F1564" s="41"/>
      <c r="I1564" s="42"/>
      <c r="J1564" s="42"/>
      <c r="R1564" s="38"/>
      <c r="S1564" s="38"/>
    </row>
    <row r="1565" spans="6:19" ht="12.75">
      <c r="F1565" s="41"/>
      <c r="I1565" s="42"/>
      <c r="J1565" s="42"/>
      <c r="R1565" s="38"/>
      <c r="S1565" s="38"/>
    </row>
    <row r="1566" spans="6:19" ht="12.75">
      <c r="F1566" s="41"/>
      <c r="I1566" s="42"/>
      <c r="J1566" s="42"/>
      <c r="R1566" s="38"/>
      <c r="S1566" s="38"/>
    </row>
    <row r="1567" spans="6:19" ht="12.75">
      <c r="F1567" s="41"/>
      <c r="I1567" s="42"/>
      <c r="J1567" s="42"/>
      <c r="R1567" s="38"/>
      <c r="S1567" s="38"/>
    </row>
    <row r="1568" spans="6:19" ht="12.75">
      <c r="F1568" s="41"/>
      <c r="I1568" s="42"/>
      <c r="J1568" s="42"/>
      <c r="R1568" s="38"/>
      <c r="S1568" s="38"/>
    </row>
    <row r="1569" spans="6:19" ht="12.75">
      <c r="F1569" s="41"/>
      <c r="I1569" s="42"/>
      <c r="J1569" s="42"/>
      <c r="R1569" s="38"/>
      <c r="S1569" s="38"/>
    </row>
    <row r="1570" spans="6:19" ht="12.75">
      <c r="F1570" s="41"/>
      <c r="I1570" s="42"/>
      <c r="J1570" s="42"/>
      <c r="R1570" s="38"/>
      <c r="S1570" s="38"/>
    </row>
    <row r="1571" spans="6:19" ht="12.75">
      <c r="F1571" s="41"/>
      <c r="I1571" s="42"/>
      <c r="J1571" s="42"/>
      <c r="R1571" s="38"/>
      <c r="S1571" s="38"/>
    </row>
    <row r="1572" spans="6:19" ht="12.75">
      <c r="F1572" s="41"/>
      <c r="I1572" s="42"/>
      <c r="J1572" s="42"/>
      <c r="R1572" s="38"/>
      <c r="S1572" s="38"/>
    </row>
    <row r="1573" spans="6:19" ht="12.75">
      <c r="F1573" s="41"/>
      <c r="I1573" s="42"/>
      <c r="J1573" s="42"/>
      <c r="R1573" s="38"/>
      <c r="S1573" s="38"/>
    </row>
    <row r="1574" spans="6:19" ht="12.75">
      <c r="F1574" s="41"/>
      <c r="I1574" s="42"/>
      <c r="J1574" s="42"/>
      <c r="R1574" s="38"/>
      <c r="S1574" s="38"/>
    </row>
    <row r="1575" spans="6:19" ht="12.75">
      <c r="F1575" s="41"/>
      <c r="I1575" s="42"/>
      <c r="J1575" s="42"/>
      <c r="R1575" s="38"/>
      <c r="S1575" s="38"/>
    </row>
    <row r="1576" spans="6:19" ht="12.75">
      <c r="F1576" s="41"/>
      <c r="I1576" s="42"/>
      <c r="J1576" s="42"/>
      <c r="R1576" s="38"/>
      <c r="S1576" s="38"/>
    </row>
    <row r="1577" spans="6:19" ht="12.75">
      <c r="F1577" s="41"/>
      <c r="I1577" s="42"/>
      <c r="J1577" s="42"/>
      <c r="R1577" s="38"/>
      <c r="S1577" s="38"/>
    </row>
    <row r="1578" spans="6:19" ht="12.75">
      <c r="F1578" s="41"/>
      <c r="I1578" s="42"/>
      <c r="J1578" s="42"/>
      <c r="R1578" s="38"/>
      <c r="S1578" s="38"/>
    </row>
    <row r="1579" spans="6:19" ht="12.75">
      <c r="F1579" s="41"/>
      <c r="I1579" s="42"/>
      <c r="J1579" s="42"/>
      <c r="R1579" s="38"/>
      <c r="S1579" s="38"/>
    </row>
    <row r="1580" spans="6:19" ht="12.75">
      <c r="F1580" s="41"/>
      <c r="I1580" s="42"/>
      <c r="J1580" s="42"/>
      <c r="R1580" s="38"/>
      <c r="S1580" s="38"/>
    </row>
    <row r="1581" spans="6:19" ht="12.75">
      <c r="F1581" s="41"/>
      <c r="I1581" s="42"/>
      <c r="J1581" s="42"/>
      <c r="R1581" s="38"/>
      <c r="S1581" s="38"/>
    </row>
    <row r="1582" spans="6:19" ht="12.75">
      <c r="F1582" s="41"/>
      <c r="I1582" s="42"/>
      <c r="J1582" s="42"/>
      <c r="R1582" s="38"/>
      <c r="S1582" s="38"/>
    </row>
    <row r="1583" spans="6:19" ht="12.75">
      <c r="F1583" s="41"/>
      <c r="I1583" s="42"/>
      <c r="J1583" s="42"/>
      <c r="R1583" s="38"/>
      <c r="S1583" s="38"/>
    </row>
    <row r="1584" spans="6:19" ht="12.75">
      <c r="F1584" s="41"/>
      <c r="I1584" s="42"/>
      <c r="J1584" s="42"/>
      <c r="R1584" s="38"/>
      <c r="S1584" s="38"/>
    </row>
    <row r="1585" spans="6:19" ht="12.75">
      <c r="F1585" s="41"/>
      <c r="I1585" s="42"/>
      <c r="J1585" s="42"/>
      <c r="R1585" s="38"/>
      <c r="S1585" s="38"/>
    </row>
    <row r="1586" spans="6:19" ht="12.75">
      <c r="F1586" s="41"/>
      <c r="I1586" s="42"/>
      <c r="J1586" s="42"/>
      <c r="R1586" s="38"/>
      <c r="S1586" s="38"/>
    </row>
    <row r="1587" spans="6:19" ht="12.75">
      <c r="F1587" s="41"/>
      <c r="I1587" s="42"/>
      <c r="J1587" s="42"/>
      <c r="R1587" s="38"/>
      <c r="S1587" s="38"/>
    </row>
    <row r="1588" spans="6:19" ht="12.75">
      <c r="F1588" s="41"/>
      <c r="I1588" s="42"/>
      <c r="J1588" s="42"/>
      <c r="R1588" s="38"/>
      <c r="S1588" s="38"/>
    </row>
    <row r="1589" spans="6:19" ht="12.75">
      <c r="F1589" s="41"/>
      <c r="I1589" s="42"/>
      <c r="J1589" s="42"/>
      <c r="R1589" s="38"/>
      <c r="S1589" s="38"/>
    </row>
    <row r="1590" spans="6:19" ht="12.75">
      <c r="F1590" s="41"/>
      <c r="I1590" s="42"/>
      <c r="J1590" s="42"/>
      <c r="R1590" s="38"/>
      <c r="S1590" s="38"/>
    </row>
    <row r="1591" spans="6:19" ht="12.75">
      <c r="F1591" s="41"/>
      <c r="I1591" s="42"/>
      <c r="J1591" s="42"/>
      <c r="R1591" s="38"/>
      <c r="S1591" s="38"/>
    </row>
    <row r="1592" spans="6:19" ht="12.75">
      <c r="F1592" s="41"/>
      <c r="I1592" s="42"/>
      <c r="J1592" s="42"/>
      <c r="R1592" s="38"/>
      <c r="S1592" s="38"/>
    </row>
    <row r="1593" spans="6:19" ht="12.75">
      <c r="F1593" s="41"/>
      <c r="I1593" s="42"/>
      <c r="J1593" s="42"/>
      <c r="R1593" s="38"/>
      <c r="S1593" s="38"/>
    </row>
    <row r="1594" spans="6:19" ht="12.75">
      <c r="F1594" s="41"/>
      <c r="I1594" s="42"/>
      <c r="J1594" s="42"/>
      <c r="R1594" s="38"/>
      <c r="S1594" s="38"/>
    </row>
    <row r="1595" spans="6:19" ht="12.75">
      <c r="F1595" s="41"/>
      <c r="I1595" s="42"/>
      <c r="J1595" s="42"/>
      <c r="R1595" s="38"/>
      <c r="S1595" s="38"/>
    </row>
    <row r="1596" spans="6:19" ht="12.75">
      <c r="F1596" s="41"/>
      <c r="I1596" s="42"/>
      <c r="J1596" s="42"/>
      <c r="R1596" s="38"/>
      <c r="S1596" s="38"/>
    </row>
    <row r="1597" spans="6:19" ht="12.75">
      <c r="F1597" s="41"/>
      <c r="I1597" s="42"/>
      <c r="J1597" s="42"/>
      <c r="R1597" s="38"/>
      <c r="S1597" s="38"/>
    </row>
    <row r="1598" spans="6:19" ht="12.75">
      <c r="F1598" s="41"/>
      <c r="I1598" s="42"/>
      <c r="J1598" s="42"/>
      <c r="R1598" s="38"/>
      <c r="S1598" s="38"/>
    </row>
    <row r="1599" spans="6:19" ht="12.75">
      <c r="F1599" s="41"/>
      <c r="I1599" s="42"/>
      <c r="J1599" s="42"/>
      <c r="R1599" s="38"/>
      <c r="S1599" s="38"/>
    </row>
    <row r="1600" spans="6:19" ht="12.75">
      <c r="F1600" s="41"/>
      <c r="I1600" s="42"/>
      <c r="J1600" s="42"/>
      <c r="R1600" s="38"/>
      <c r="S1600" s="38"/>
    </row>
    <row r="1601" spans="6:19" ht="12.75">
      <c r="F1601" s="41"/>
      <c r="I1601" s="42"/>
      <c r="J1601" s="42"/>
      <c r="R1601" s="38"/>
      <c r="S1601" s="38"/>
    </row>
    <row r="1602" spans="6:19" ht="12.75">
      <c r="F1602" s="41"/>
      <c r="I1602" s="42"/>
      <c r="J1602" s="42"/>
      <c r="R1602" s="38"/>
      <c r="S1602" s="38"/>
    </row>
    <row r="1603" spans="6:19" ht="12.75">
      <c r="F1603" s="41"/>
      <c r="I1603" s="42"/>
      <c r="J1603" s="42"/>
      <c r="R1603" s="38"/>
      <c r="S1603" s="38"/>
    </row>
    <row r="1604" spans="6:19" ht="12.75">
      <c r="F1604" s="41"/>
      <c r="I1604" s="42"/>
      <c r="J1604" s="42"/>
      <c r="R1604" s="38"/>
      <c r="S1604" s="38"/>
    </row>
    <row r="1605" spans="6:19" ht="12.75">
      <c r="F1605" s="41"/>
      <c r="I1605" s="42"/>
      <c r="J1605" s="42"/>
      <c r="R1605" s="38"/>
      <c r="S1605" s="38"/>
    </row>
    <row r="1606" spans="6:19" ht="12.75">
      <c r="F1606" s="41"/>
      <c r="I1606" s="42"/>
      <c r="J1606" s="42"/>
      <c r="R1606" s="38"/>
      <c r="S1606" s="38"/>
    </row>
    <row r="1607" spans="6:19" ht="12.75">
      <c r="F1607" s="41"/>
      <c r="I1607" s="42"/>
      <c r="J1607" s="42"/>
      <c r="R1607" s="38"/>
      <c r="S1607" s="38"/>
    </row>
    <row r="1608" spans="6:19" ht="12.75">
      <c r="F1608" s="41"/>
      <c r="I1608" s="42"/>
      <c r="J1608" s="42"/>
      <c r="R1608" s="38"/>
      <c r="S1608" s="38"/>
    </row>
    <row r="1609" spans="6:19" ht="12.75">
      <c r="F1609" s="41"/>
      <c r="I1609" s="42"/>
      <c r="J1609" s="42"/>
      <c r="R1609" s="38"/>
      <c r="S1609" s="38"/>
    </row>
    <row r="1610" spans="6:19" ht="12.75">
      <c r="F1610" s="41"/>
      <c r="I1610" s="42"/>
      <c r="J1610" s="42"/>
      <c r="R1610" s="38"/>
      <c r="S1610" s="38"/>
    </row>
    <row r="1611" spans="6:19" ht="12.75">
      <c r="F1611" s="41"/>
      <c r="I1611" s="42"/>
      <c r="J1611" s="42"/>
      <c r="R1611" s="38"/>
      <c r="S1611" s="38"/>
    </row>
    <row r="1612" spans="6:19" ht="12.75">
      <c r="F1612" s="41"/>
      <c r="I1612" s="42"/>
      <c r="J1612" s="42"/>
      <c r="R1612" s="38"/>
      <c r="S1612" s="38"/>
    </row>
    <row r="1613" spans="6:19" ht="12.75">
      <c r="F1613" s="41"/>
      <c r="I1613" s="42"/>
      <c r="J1613" s="42"/>
      <c r="R1613" s="38"/>
      <c r="S1613" s="38"/>
    </row>
    <row r="1614" spans="6:19" ht="12.75">
      <c r="F1614" s="41"/>
      <c r="I1614" s="42"/>
      <c r="J1614" s="42"/>
      <c r="R1614" s="38"/>
      <c r="S1614" s="38"/>
    </row>
    <row r="1615" spans="6:19" ht="12.75">
      <c r="F1615" s="41"/>
      <c r="I1615" s="42"/>
      <c r="J1615" s="42"/>
      <c r="R1615" s="38"/>
      <c r="S1615" s="38"/>
    </row>
    <row r="1616" spans="6:19" ht="12.75">
      <c r="F1616" s="41"/>
      <c r="I1616" s="42"/>
      <c r="J1616" s="42"/>
      <c r="R1616" s="38"/>
      <c r="S1616" s="38"/>
    </row>
    <row r="1617" spans="6:19" ht="12.75">
      <c r="F1617" s="41"/>
      <c r="I1617" s="42"/>
      <c r="J1617" s="42"/>
      <c r="R1617" s="38"/>
      <c r="S1617" s="38"/>
    </row>
    <row r="1618" spans="6:19" ht="12.75">
      <c r="F1618" s="41"/>
      <c r="I1618" s="42"/>
      <c r="J1618" s="42"/>
      <c r="R1618" s="38"/>
      <c r="S1618" s="38"/>
    </row>
    <row r="1619" spans="6:19" ht="12.75">
      <c r="F1619" s="41"/>
      <c r="I1619" s="42"/>
      <c r="J1619" s="42"/>
      <c r="R1619" s="38"/>
      <c r="S1619" s="38"/>
    </row>
    <row r="1620" spans="6:19" ht="12.75">
      <c r="F1620" s="41"/>
      <c r="I1620" s="42"/>
      <c r="J1620" s="42"/>
      <c r="R1620" s="38"/>
      <c r="S1620" s="38"/>
    </row>
    <row r="1621" spans="6:19" ht="12.75">
      <c r="F1621" s="41"/>
      <c r="I1621" s="42"/>
      <c r="J1621" s="42"/>
      <c r="R1621" s="38"/>
      <c r="S1621" s="38"/>
    </row>
    <row r="1622" spans="6:19" ht="12.75">
      <c r="F1622" s="41"/>
      <c r="I1622" s="42"/>
      <c r="J1622" s="42"/>
      <c r="R1622" s="38"/>
      <c r="S1622" s="38"/>
    </row>
    <row r="1623" spans="6:19" ht="12.75">
      <c r="F1623" s="41"/>
      <c r="I1623" s="42"/>
      <c r="J1623" s="42"/>
      <c r="R1623" s="38"/>
      <c r="S1623" s="38"/>
    </row>
    <row r="1624" spans="6:19" ht="12.75">
      <c r="F1624" s="41"/>
      <c r="I1624" s="42"/>
      <c r="J1624" s="42"/>
      <c r="R1624" s="38"/>
      <c r="S1624" s="38"/>
    </row>
    <row r="1625" spans="6:19" ht="12.75">
      <c r="F1625" s="41"/>
      <c r="I1625" s="42"/>
      <c r="J1625" s="42"/>
      <c r="R1625" s="38"/>
      <c r="S1625" s="38"/>
    </row>
    <row r="1626" spans="6:19" ht="12.75">
      <c r="F1626" s="41"/>
      <c r="I1626" s="42"/>
      <c r="J1626" s="42"/>
      <c r="R1626" s="38"/>
      <c r="S1626" s="38"/>
    </row>
    <row r="1627" spans="6:19" ht="12.75">
      <c r="F1627" s="41"/>
      <c r="I1627" s="42"/>
      <c r="J1627" s="42"/>
      <c r="R1627" s="38"/>
      <c r="S1627" s="38"/>
    </row>
    <row r="1628" spans="6:19" ht="12.75">
      <c r="F1628" s="41"/>
      <c r="I1628" s="42"/>
      <c r="J1628" s="42"/>
      <c r="R1628" s="38"/>
      <c r="S1628" s="38"/>
    </row>
    <row r="1629" spans="6:19" ht="12.75">
      <c r="F1629" s="41"/>
      <c r="I1629" s="42"/>
      <c r="J1629" s="42"/>
      <c r="R1629" s="38"/>
      <c r="S1629" s="38"/>
    </row>
    <row r="1630" spans="6:19" ht="12.75">
      <c r="F1630" s="41"/>
      <c r="I1630" s="42"/>
      <c r="J1630" s="42"/>
      <c r="R1630" s="38"/>
      <c r="S1630" s="38"/>
    </row>
    <row r="1631" spans="6:19" ht="12.75">
      <c r="F1631" s="41"/>
      <c r="I1631" s="42"/>
      <c r="J1631" s="42"/>
      <c r="R1631" s="38"/>
      <c r="S1631" s="38"/>
    </row>
    <row r="1632" spans="6:19" ht="12.75">
      <c r="F1632" s="41"/>
      <c r="I1632" s="42"/>
      <c r="J1632" s="42"/>
      <c r="R1632" s="38"/>
      <c r="S1632" s="38"/>
    </row>
    <row r="1633" spans="6:19" ht="12.75">
      <c r="F1633" s="41"/>
      <c r="I1633" s="42"/>
      <c r="J1633" s="42"/>
      <c r="R1633" s="38"/>
      <c r="S1633" s="38"/>
    </row>
    <row r="1634" spans="6:19" ht="12.75">
      <c r="F1634" s="41"/>
      <c r="I1634" s="42"/>
      <c r="J1634" s="42"/>
      <c r="R1634" s="38"/>
      <c r="S1634" s="38"/>
    </row>
    <row r="1635" spans="6:19" ht="12.75">
      <c r="F1635" s="41"/>
      <c r="I1635" s="42"/>
      <c r="J1635" s="42"/>
      <c r="R1635" s="38"/>
      <c r="S1635" s="38"/>
    </row>
    <row r="1636" spans="6:19" ht="12.75">
      <c r="F1636" s="41"/>
      <c r="I1636" s="42"/>
      <c r="J1636" s="42"/>
      <c r="R1636" s="38"/>
      <c r="S1636" s="38"/>
    </row>
    <row r="1637" spans="6:19" ht="12.75">
      <c r="F1637" s="41"/>
      <c r="I1637" s="42"/>
      <c r="J1637" s="42"/>
      <c r="R1637" s="38"/>
      <c r="S1637" s="38"/>
    </row>
    <row r="1638" spans="6:19" ht="12.75">
      <c r="F1638" s="41"/>
      <c r="I1638" s="42"/>
      <c r="J1638" s="42"/>
      <c r="R1638" s="38"/>
      <c r="S1638" s="38"/>
    </row>
    <row r="1639" spans="6:19" ht="12.75">
      <c r="F1639" s="41"/>
      <c r="I1639" s="42"/>
      <c r="J1639" s="42"/>
      <c r="R1639" s="38"/>
      <c r="S1639" s="38"/>
    </row>
    <row r="1640" spans="6:19" ht="12.75">
      <c r="F1640" s="41"/>
      <c r="I1640" s="42"/>
      <c r="J1640" s="42"/>
      <c r="R1640" s="38"/>
      <c r="S1640" s="38"/>
    </row>
    <row r="1641" spans="6:19" ht="12.75">
      <c r="F1641" s="41"/>
      <c r="I1641" s="42"/>
      <c r="J1641" s="42"/>
      <c r="R1641" s="38"/>
      <c r="S1641" s="38"/>
    </row>
    <row r="1642" spans="6:19" ht="12.75">
      <c r="F1642" s="41"/>
      <c r="I1642" s="42"/>
      <c r="J1642" s="42"/>
      <c r="R1642" s="38"/>
      <c r="S1642" s="38"/>
    </row>
    <row r="1643" spans="6:19" ht="12.75">
      <c r="F1643" s="41"/>
      <c r="I1643" s="42"/>
      <c r="J1643" s="42"/>
      <c r="R1643" s="38"/>
      <c r="S1643" s="38"/>
    </row>
    <row r="1644" spans="6:19" ht="12.75">
      <c r="F1644" s="41"/>
      <c r="I1644" s="42"/>
      <c r="J1644" s="42"/>
      <c r="R1644" s="38"/>
      <c r="S1644" s="38"/>
    </row>
    <row r="1645" spans="6:19" ht="12.75">
      <c r="F1645" s="41"/>
      <c r="I1645" s="42"/>
      <c r="J1645" s="42"/>
      <c r="R1645" s="38"/>
      <c r="S1645" s="38"/>
    </row>
    <row r="1646" spans="6:19" ht="12.75">
      <c r="F1646" s="41"/>
      <c r="I1646" s="42"/>
      <c r="J1646" s="42"/>
      <c r="R1646" s="38"/>
      <c r="S1646" s="38"/>
    </row>
    <row r="1647" spans="6:19" ht="12.75">
      <c r="F1647" s="41"/>
      <c r="I1647" s="42"/>
      <c r="J1647" s="42"/>
      <c r="R1647" s="38"/>
      <c r="S1647" s="38"/>
    </row>
    <row r="1648" spans="6:19" ht="12.75">
      <c r="F1648" s="41"/>
      <c r="I1648" s="42"/>
      <c r="J1648" s="42"/>
      <c r="R1648" s="38"/>
      <c r="S1648" s="38"/>
    </row>
    <row r="1649" spans="6:19" ht="12.75">
      <c r="F1649" s="41"/>
      <c r="I1649" s="42"/>
      <c r="J1649" s="42"/>
      <c r="R1649" s="38"/>
      <c r="S1649" s="38"/>
    </row>
    <row r="1650" spans="6:19" ht="12.75">
      <c r="F1650" s="41"/>
      <c r="I1650" s="42"/>
      <c r="J1650" s="42"/>
      <c r="R1650" s="38"/>
      <c r="S1650" s="38"/>
    </row>
    <row r="1651" spans="6:19" ht="12.75">
      <c r="F1651" s="41"/>
      <c r="I1651" s="42"/>
      <c r="J1651" s="42"/>
      <c r="R1651" s="38"/>
      <c r="S1651" s="38"/>
    </row>
    <row r="1652" spans="6:19" ht="12.75">
      <c r="F1652" s="41"/>
      <c r="I1652" s="42"/>
      <c r="J1652" s="42"/>
      <c r="R1652" s="38"/>
      <c r="S1652" s="38"/>
    </row>
    <row r="1653" spans="6:19" ht="12.75">
      <c r="F1653" s="41"/>
      <c r="I1653" s="42"/>
      <c r="J1653" s="42"/>
      <c r="R1653" s="38"/>
      <c r="S1653" s="38"/>
    </row>
    <row r="1654" spans="6:19" ht="12.75">
      <c r="F1654" s="41"/>
      <c r="I1654" s="42"/>
      <c r="J1654" s="42"/>
      <c r="R1654" s="38"/>
      <c r="S1654" s="38"/>
    </row>
    <row r="1655" spans="6:19" ht="12.75">
      <c r="F1655" s="41"/>
      <c r="I1655" s="42"/>
      <c r="J1655" s="42"/>
      <c r="R1655" s="38"/>
      <c r="S1655" s="38"/>
    </row>
    <row r="1656" spans="6:19" ht="12.75">
      <c r="F1656" s="41"/>
      <c r="I1656" s="42"/>
      <c r="J1656" s="42"/>
      <c r="R1656" s="38"/>
      <c r="S1656" s="38"/>
    </row>
    <row r="1657" spans="6:19" ht="12.75">
      <c r="F1657" s="41"/>
      <c r="I1657" s="42"/>
      <c r="J1657" s="42"/>
      <c r="R1657" s="38"/>
      <c r="S1657" s="38"/>
    </row>
    <row r="1658" spans="6:19" ht="12.75">
      <c r="F1658" s="41"/>
      <c r="I1658" s="42"/>
      <c r="J1658" s="42"/>
      <c r="R1658" s="38"/>
      <c r="S1658" s="38"/>
    </row>
    <row r="1659" spans="6:19" ht="12.75">
      <c r="F1659" s="41"/>
      <c r="I1659" s="42"/>
      <c r="J1659" s="42"/>
      <c r="R1659" s="38"/>
      <c r="S1659" s="38"/>
    </row>
    <row r="1660" spans="6:19" ht="12.75">
      <c r="F1660" s="41"/>
      <c r="I1660" s="42"/>
      <c r="J1660" s="42"/>
      <c r="R1660" s="38"/>
      <c r="S1660" s="38"/>
    </row>
    <row r="1661" spans="6:19" ht="12.75">
      <c r="F1661" s="41"/>
      <c r="I1661" s="42"/>
      <c r="J1661" s="42"/>
      <c r="R1661" s="38"/>
      <c r="S1661" s="38"/>
    </row>
    <row r="1662" spans="6:19" ht="12.75">
      <c r="F1662" s="41"/>
      <c r="I1662" s="42"/>
      <c r="J1662" s="42"/>
      <c r="R1662" s="38"/>
      <c r="S1662" s="38"/>
    </row>
    <row r="1663" spans="6:19" ht="12.75">
      <c r="F1663" s="41"/>
      <c r="I1663" s="42"/>
      <c r="J1663" s="42"/>
      <c r="R1663" s="38"/>
      <c r="S1663" s="38"/>
    </row>
    <row r="1664" spans="6:19" ht="12.75">
      <c r="F1664" s="41"/>
      <c r="I1664" s="42"/>
      <c r="J1664" s="42"/>
      <c r="R1664" s="38"/>
      <c r="S1664" s="38"/>
    </row>
    <row r="1665" spans="6:19" ht="12.75">
      <c r="F1665" s="41"/>
      <c r="I1665" s="42"/>
      <c r="J1665" s="42"/>
      <c r="R1665" s="38"/>
      <c r="S1665" s="38"/>
    </row>
    <row r="1666" spans="6:19" ht="12.75">
      <c r="F1666" s="41"/>
      <c r="I1666" s="42"/>
      <c r="J1666" s="42"/>
      <c r="R1666" s="38"/>
      <c r="S1666" s="38"/>
    </row>
    <row r="1667" spans="6:19" ht="12.75">
      <c r="F1667" s="41"/>
      <c r="I1667" s="42"/>
      <c r="J1667" s="42"/>
      <c r="R1667" s="38"/>
      <c r="S1667" s="38"/>
    </row>
    <row r="1668" spans="6:19" ht="12.75">
      <c r="F1668" s="41"/>
      <c r="I1668" s="42"/>
      <c r="J1668" s="42"/>
      <c r="R1668" s="38"/>
      <c r="S1668" s="38"/>
    </row>
    <row r="1669" spans="6:19" ht="12.75">
      <c r="F1669" s="41"/>
      <c r="I1669" s="42"/>
      <c r="J1669" s="42"/>
      <c r="R1669" s="38"/>
      <c r="S1669" s="38"/>
    </row>
    <row r="1670" spans="6:19" ht="12.75">
      <c r="F1670" s="41"/>
      <c r="I1670" s="42"/>
      <c r="J1670" s="42"/>
      <c r="R1670" s="38"/>
      <c r="S1670" s="38"/>
    </row>
    <row r="1671" spans="6:19" ht="12.75">
      <c r="F1671" s="41"/>
      <c r="I1671" s="42"/>
      <c r="J1671" s="42"/>
      <c r="R1671" s="38"/>
      <c r="S1671" s="38"/>
    </row>
    <row r="1672" spans="6:19" ht="12.75">
      <c r="F1672" s="41"/>
      <c r="I1672" s="42"/>
      <c r="J1672" s="42"/>
      <c r="R1672" s="38"/>
      <c r="S1672" s="38"/>
    </row>
    <row r="1673" spans="6:19" ht="12.75">
      <c r="F1673" s="41"/>
      <c r="I1673" s="42"/>
      <c r="J1673" s="42"/>
      <c r="R1673" s="38"/>
      <c r="S1673" s="38"/>
    </row>
    <row r="1674" spans="6:19" ht="12.75">
      <c r="F1674" s="41"/>
      <c r="I1674" s="42"/>
      <c r="J1674" s="42"/>
      <c r="R1674" s="38"/>
      <c r="S1674" s="38"/>
    </row>
    <row r="1675" spans="6:19" ht="12.75">
      <c r="F1675" s="41"/>
      <c r="I1675" s="42"/>
      <c r="J1675" s="42"/>
      <c r="R1675" s="38"/>
      <c r="S1675" s="38"/>
    </row>
    <row r="1676" spans="6:19" ht="12.75">
      <c r="F1676" s="41"/>
      <c r="I1676" s="42"/>
      <c r="J1676" s="42"/>
      <c r="R1676" s="38"/>
      <c r="S1676" s="38"/>
    </row>
    <row r="1677" spans="6:19" ht="12.75">
      <c r="F1677" s="41"/>
      <c r="I1677" s="42"/>
      <c r="J1677" s="42"/>
      <c r="R1677" s="38"/>
      <c r="S1677" s="38"/>
    </row>
    <row r="1678" spans="6:19" ht="12.75">
      <c r="F1678" s="41"/>
      <c r="I1678" s="42"/>
      <c r="J1678" s="42"/>
      <c r="R1678" s="38"/>
      <c r="S1678" s="38"/>
    </row>
    <row r="1679" spans="6:19" ht="12.75">
      <c r="F1679" s="41"/>
      <c r="I1679" s="42"/>
      <c r="J1679" s="42"/>
      <c r="R1679" s="38"/>
      <c r="S1679" s="38"/>
    </row>
    <row r="1680" spans="6:19" ht="12.75">
      <c r="F1680" s="41"/>
      <c r="I1680" s="42"/>
      <c r="J1680" s="42"/>
      <c r="R1680" s="38"/>
      <c r="S1680" s="38"/>
    </row>
    <row r="1681" spans="6:19" ht="12.75">
      <c r="F1681" s="41"/>
      <c r="I1681" s="42"/>
      <c r="J1681" s="42"/>
      <c r="R1681" s="38"/>
      <c r="S1681" s="38"/>
    </row>
    <row r="1682" spans="6:19" ht="12.75">
      <c r="F1682" s="41"/>
      <c r="I1682" s="42"/>
      <c r="J1682" s="42"/>
      <c r="R1682" s="38"/>
      <c r="S1682" s="38"/>
    </row>
    <row r="1683" spans="6:19" ht="12.75">
      <c r="F1683" s="41"/>
      <c r="I1683" s="42"/>
      <c r="J1683" s="42"/>
      <c r="R1683" s="38"/>
      <c r="S1683" s="38"/>
    </row>
    <row r="1684" spans="6:19" ht="12.75">
      <c r="F1684" s="41"/>
      <c r="I1684" s="42"/>
      <c r="J1684" s="42"/>
      <c r="R1684" s="38"/>
      <c r="S1684" s="38"/>
    </row>
    <row r="1685" spans="6:19" ht="12.75">
      <c r="F1685" s="41"/>
      <c r="I1685" s="42"/>
      <c r="J1685" s="42"/>
      <c r="R1685" s="38"/>
      <c r="S1685" s="38"/>
    </row>
    <row r="1686" spans="6:19" ht="12.75">
      <c r="F1686" s="41"/>
      <c r="I1686" s="42"/>
      <c r="J1686" s="42"/>
      <c r="R1686" s="38"/>
      <c r="S1686" s="38"/>
    </row>
    <row r="1687" spans="6:19" ht="12.75">
      <c r="F1687" s="41"/>
      <c r="I1687" s="42"/>
      <c r="J1687" s="42"/>
      <c r="R1687" s="38"/>
      <c r="S1687" s="38"/>
    </row>
    <row r="1688" spans="6:19" ht="12.75">
      <c r="F1688" s="41"/>
      <c r="I1688" s="42"/>
      <c r="J1688" s="42"/>
      <c r="R1688" s="38"/>
      <c r="S1688" s="38"/>
    </row>
    <row r="1689" spans="6:19" ht="12.75">
      <c r="F1689" s="41"/>
      <c r="I1689" s="42"/>
      <c r="J1689" s="42"/>
      <c r="R1689" s="38"/>
      <c r="S1689" s="38"/>
    </row>
    <row r="1690" spans="6:19" ht="12.75">
      <c r="F1690" s="41"/>
      <c r="I1690" s="42"/>
      <c r="J1690" s="42"/>
      <c r="R1690" s="38"/>
      <c r="S1690" s="38"/>
    </row>
    <row r="1691" spans="6:19" ht="12.75">
      <c r="F1691" s="41"/>
      <c r="I1691" s="42"/>
      <c r="J1691" s="42"/>
      <c r="R1691" s="38"/>
      <c r="S1691" s="38"/>
    </row>
    <row r="1692" spans="6:19" ht="12.75">
      <c r="F1692" s="41"/>
      <c r="I1692" s="42"/>
      <c r="J1692" s="42"/>
      <c r="R1692" s="38"/>
      <c r="S1692" s="38"/>
    </row>
    <row r="1693" spans="6:19" ht="12.75">
      <c r="F1693" s="41"/>
      <c r="I1693" s="42"/>
      <c r="J1693" s="42"/>
      <c r="R1693" s="38"/>
      <c r="S1693" s="38"/>
    </row>
    <row r="1694" spans="6:19" ht="12.75">
      <c r="F1694" s="41"/>
      <c r="I1694" s="42"/>
      <c r="J1694" s="42"/>
      <c r="R1694" s="38"/>
      <c r="S1694" s="38"/>
    </row>
    <row r="1695" spans="6:19" ht="12.75">
      <c r="F1695" s="41"/>
      <c r="I1695" s="42"/>
      <c r="J1695" s="42"/>
      <c r="R1695" s="38"/>
      <c r="S1695" s="38"/>
    </row>
    <row r="1696" spans="6:19" ht="12.75">
      <c r="F1696" s="41"/>
      <c r="I1696" s="42"/>
      <c r="J1696" s="42"/>
      <c r="R1696" s="38"/>
      <c r="S1696" s="38"/>
    </row>
    <row r="1697" spans="6:19" ht="12.75">
      <c r="F1697" s="41"/>
      <c r="I1697" s="42"/>
      <c r="J1697" s="42"/>
      <c r="R1697" s="38"/>
      <c r="S1697" s="38"/>
    </row>
    <row r="1698" spans="6:19" ht="12.75">
      <c r="F1698" s="41"/>
      <c r="I1698" s="42"/>
      <c r="J1698" s="42"/>
      <c r="R1698" s="38"/>
      <c r="S1698" s="38"/>
    </row>
    <row r="1699" spans="6:19" ht="12.75">
      <c r="F1699" s="41"/>
      <c r="I1699" s="42"/>
      <c r="J1699" s="42"/>
      <c r="R1699" s="38"/>
      <c r="S1699" s="38"/>
    </row>
    <row r="1700" spans="6:19" ht="12.75">
      <c r="F1700" s="41"/>
      <c r="I1700" s="42"/>
      <c r="J1700" s="42"/>
      <c r="R1700" s="38"/>
      <c r="S1700" s="38"/>
    </row>
    <row r="1701" spans="6:19" ht="12.75">
      <c r="F1701" s="41"/>
      <c r="I1701" s="42"/>
      <c r="J1701" s="42"/>
      <c r="R1701" s="38"/>
      <c r="S1701" s="38"/>
    </row>
    <row r="1702" spans="6:19" ht="12.75">
      <c r="F1702" s="41"/>
      <c r="I1702" s="42"/>
      <c r="J1702" s="42"/>
      <c r="R1702" s="38"/>
      <c r="S1702" s="38"/>
    </row>
    <row r="1703" spans="6:19" ht="12.75">
      <c r="F1703" s="41"/>
      <c r="I1703" s="42"/>
      <c r="J1703" s="42"/>
      <c r="R1703" s="38"/>
      <c r="S1703" s="38"/>
    </row>
    <row r="1704" spans="6:19" ht="12.75">
      <c r="F1704" s="41"/>
      <c r="I1704" s="42"/>
      <c r="J1704" s="42"/>
      <c r="R1704" s="38"/>
      <c r="S1704" s="38"/>
    </row>
    <row r="1705" spans="6:19" ht="12.75">
      <c r="F1705" s="41"/>
      <c r="I1705" s="42"/>
      <c r="J1705" s="42"/>
      <c r="R1705" s="38"/>
      <c r="S1705" s="38"/>
    </row>
    <row r="1706" spans="6:19" ht="12.75">
      <c r="F1706" s="41"/>
      <c r="I1706" s="42"/>
      <c r="J1706" s="42"/>
      <c r="R1706" s="38"/>
      <c r="S1706" s="38"/>
    </row>
    <row r="1707" spans="6:19" ht="12.75">
      <c r="F1707" s="41"/>
      <c r="I1707" s="42"/>
      <c r="J1707" s="42"/>
      <c r="R1707" s="38"/>
      <c r="S1707" s="38"/>
    </row>
    <row r="1708" spans="6:19" ht="12.75">
      <c r="F1708" s="41"/>
      <c r="I1708" s="42"/>
      <c r="J1708" s="42"/>
      <c r="R1708" s="38"/>
      <c r="S1708" s="38"/>
    </row>
    <row r="1709" spans="6:19" ht="12.75">
      <c r="F1709" s="41"/>
      <c r="I1709" s="42"/>
      <c r="J1709" s="42"/>
      <c r="R1709" s="38"/>
      <c r="S1709" s="38"/>
    </row>
    <row r="1710" spans="6:19" ht="12.75">
      <c r="F1710" s="41"/>
      <c r="I1710" s="42"/>
      <c r="J1710" s="42"/>
      <c r="R1710" s="38"/>
      <c r="S1710" s="38"/>
    </row>
    <row r="1711" spans="6:19" ht="12.75">
      <c r="F1711" s="41"/>
      <c r="I1711" s="42"/>
      <c r="J1711" s="42"/>
      <c r="R1711" s="38"/>
      <c r="S1711" s="38"/>
    </row>
    <row r="1712" spans="6:19" ht="12.75">
      <c r="F1712" s="41"/>
      <c r="I1712" s="42"/>
      <c r="J1712" s="42"/>
      <c r="R1712" s="38"/>
      <c r="S1712" s="38"/>
    </row>
    <row r="1713" spans="6:19" ht="12.75">
      <c r="F1713" s="41"/>
      <c r="I1713" s="42"/>
      <c r="J1713" s="42"/>
      <c r="R1713" s="38"/>
      <c r="S1713" s="38"/>
    </row>
    <row r="1714" spans="6:19" ht="12.75">
      <c r="F1714" s="41"/>
      <c r="I1714" s="42"/>
      <c r="J1714" s="42"/>
      <c r="R1714" s="38"/>
      <c r="S1714" s="38"/>
    </row>
    <row r="1715" spans="6:19" ht="12.75">
      <c r="F1715" s="41"/>
      <c r="I1715" s="42"/>
      <c r="J1715" s="42"/>
      <c r="R1715" s="38"/>
      <c r="S1715" s="38"/>
    </row>
    <row r="1716" spans="6:19" ht="12.75">
      <c r="F1716" s="41"/>
      <c r="I1716" s="42"/>
      <c r="J1716" s="42"/>
      <c r="R1716" s="38"/>
      <c r="S1716" s="38"/>
    </row>
    <row r="1717" spans="6:19" ht="12.75">
      <c r="F1717" s="41"/>
      <c r="I1717" s="42"/>
      <c r="J1717" s="42"/>
      <c r="R1717" s="38"/>
      <c r="S1717" s="38"/>
    </row>
    <row r="1718" spans="6:19" ht="12.75">
      <c r="F1718" s="41"/>
      <c r="I1718" s="42"/>
      <c r="J1718" s="42"/>
      <c r="R1718" s="38"/>
      <c r="S1718" s="38"/>
    </row>
    <row r="1719" spans="6:19" ht="12.75">
      <c r="F1719" s="41"/>
      <c r="I1719" s="42"/>
      <c r="J1719" s="42"/>
      <c r="R1719" s="38"/>
      <c r="S1719" s="38"/>
    </row>
    <row r="1720" spans="6:19" ht="12.75">
      <c r="F1720" s="41"/>
      <c r="I1720" s="42"/>
      <c r="J1720" s="42"/>
      <c r="R1720" s="38"/>
      <c r="S1720" s="38"/>
    </row>
    <row r="1721" spans="6:19" ht="12.75">
      <c r="F1721" s="41"/>
      <c r="I1721" s="42"/>
      <c r="J1721" s="42"/>
      <c r="R1721" s="38"/>
      <c r="S1721" s="38"/>
    </row>
    <row r="1722" spans="6:19" ht="12.75">
      <c r="F1722" s="41"/>
      <c r="I1722" s="42"/>
      <c r="J1722" s="42"/>
      <c r="R1722" s="38"/>
      <c r="S1722" s="38"/>
    </row>
    <row r="1723" spans="6:19" ht="12.75">
      <c r="F1723" s="41"/>
      <c r="I1723" s="42"/>
      <c r="J1723" s="42"/>
      <c r="R1723" s="38"/>
      <c r="S1723" s="38"/>
    </row>
    <row r="1724" spans="6:19" ht="12.75">
      <c r="F1724" s="41"/>
      <c r="I1724" s="42"/>
      <c r="J1724" s="42"/>
      <c r="R1724" s="38"/>
      <c r="S1724" s="38"/>
    </row>
    <row r="1725" spans="6:19" ht="12.75">
      <c r="F1725" s="41"/>
      <c r="I1725" s="42"/>
      <c r="J1725" s="42"/>
      <c r="R1725" s="38"/>
      <c r="S1725" s="38"/>
    </row>
    <row r="1726" spans="6:19" ht="12.75">
      <c r="F1726" s="41"/>
      <c r="I1726" s="42"/>
      <c r="J1726" s="42"/>
      <c r="R1726" s="38"/>
      <c r="S1726" s="38"/>
    </row>
    <row r="1727" spans="6:19" ht="12.75">
      <c r="F1727" s="41"/>
      <c r="I1727" s="42"/>
      <c r="J1727" s="42"/>
      <c r="R1727" s="38"/>
      <c r="S1727" s="38"/>
    </row>
    <row r="1728" spans="6:19" ht="12.75">
      <c r="F1728" s="41"/>
      <c r="I1728" s="42"/>
      <c r="J1728" s="42"/>
      <c r="R1728" s="38"/>
      <c r="S1728" s="38"/>
    </row>
    <row r="1729" spans="6:19" ht="12.75">
      <c r="F1729" s="41"/>
      <c r="I1729" s="42"/>
      <c r="J1729" s="42"/>
      <c r="R1729" s="38"/>
      <c r="S1729" s="38"/>
    </row>
    <row r="1730" spans="6:19" ht="12.75">
      <c r="F1730" s="41"/>
      <c r="I1730" s="42"/>
      <c r="J1730" s="42"/>
      <c r="R1730" s="38"/>
      <c r="S1730" s="38"/>
    </row>
    <row r="1731" spans="6:19" ht="12.75">
      <c r="F1731" s="41"/>
      <c r="I1731" s="42"/>
      <c r="J1731" s="42"/>
      <c r="R1731" s="38"/>
      <c r="S1731" s="38"/>
    </row>
    <row r="1732" spans="6:19" ht="12.75">
      <c r="F1732" s="41"/>
      <c r="I1732" s="42"/>
      <c r="J1732" s="42"/>
      <c r="R1732" s="38"/>
      <c r="S1732" s="38"/>
    </row>
    <row r="1733" spans="6:19" ht="12.75">
      <c r="F1733" s="41"/>
      <c r="I1733" s="42"/>
      <c r="J1733" s="42"/>
      <c r="R1733" s="38"/>
      <c r="S1733" s="38"/>
    </row>
    <row r="1734" spans="6:19" ht="12.75">
      <c r="F1734" s="41"/>
      <c r="I1734" s="42"/>
      <c r="J1734" s="42"/>
      <c r="R1734" s="38"/>
      <c r="S1734" s="38"/>
    </row>
    <row r="1735" spans="6:19" ht="12.75">
      <c r="F1735" s="41"/>
      <c r="I1735" s="42"/>
      <c r="J1735" s="42"/>
      <c r="R1735" s="38"/>
      <c r="S1735" s="38"/>
    </row>
    <row r="1736" spans="6:19" ht="12.75">
      <c r="F1736" s="41"/>
      <c r="I1736" s="42"/>
      <c r="J1736" s="42"/>
      <c r="R1736" s="38"/>
      <c r="S1736" s="38"/>
    </row>
    <row r="1737" spans="6:19" ht="12.75">
      <c r="F1737" s="41"/>
      <c r="I1737" s="42"/>
      <c r="J1737" s="42"/>
      <c r="R1737" s="38"/>
      <c r="S1737" s="38"/>
    </row>
    <row r="1738" spans="6:19" ht="12.75">
      <c r="F1738" s="41"/>
      <c r="I1738" s="42"/>
      <c r="J1738" s="42"/>
      <c r="R1738" s="38"/>
      <c r="S1738" s="38"/>
    </row>
    <row r="1739" spans="6:19" ht="12.75">
      <c r="F1739" s="41"/>
      <c r="I1739" s="42"/>
      <c r="J1739" s="42"/>
      <c r="R1739" s="38"/>
      <c r="S1739" s="38"/>
    </row>
    <row r="1740" spans="6:19" ht="12.75">
      <c r="F1740" s="41"/>
      <c r="I1740" s="42"/>
      <c r="J1740" s="42"/>
      <c r="R1740" s="38"/>
      <c r="S1740" s="38"/>
    </row>
    <row r="1741" spans="6:19" ht="12.75">
      <c r="F1741" s="41"/>
      <c r="I1741" s="42"/>
      <c r="J1741" s="42"/>
      <c r="R1741" s="38"/>
      <c r="S1741" s="38"/>
    </row>
    <row r="1742" spans="6:19" ht="12.75">
      <c r="F1742" s="41"/>
      <c r="I1742" s="42"/>
      <c r="J1742" s="42"/>
      <c r="R1742" s="38"/>
      <c r="S1742" s="38"/>
    </row>
    <row r="1743" spans="6:19" ht="12.75">
      <c r="F1743" s="41"/>
      <c r="I1743" s="42"/>
      <c r="J1743" s="42"/>
      <c r="R1743" s="38"/>
      <c r="S1743" s="38"/>
    </row>
    <row r="1744" spans="6:19" ht="12.75">
      <c r="F1744" s="41"/>
      <c r="I1744" s="42"/>
      <c r="J1744" s="42"/>
      <c r="R1744" s="38"/>
      <c r="S1744" s="38"/>
    </row>
    <row r="1745" spans="6:19" ht="12.75">
      <c r="F1745" s="41"/>
      <c r="I1745" s="42"/>
      <c r="J1745" s="42"/>
      <c r="R1745" s="38"/>
      <c r="S1745" s="38"/>
    </row>
    <row r="1746" spans="6:19" ht="12.75">
      <c r="F1746" s="41"/>
      <c r="I1746" s="42"/>
      <c r="J1746" s="42"/>
      <c r="R1746" s="38"/>
      <c r="S1746" s="38"/>
    </row>
    <row r="1747" spans="6:19" ht="12.75">
      <c r="F1747" s="41"/>
      <c r="I1747" s="42"/>
      <c r="J1747" s="42"/>
      <c r="R1747" s="38"/>
      <c r="S1747" s="38"/>
    </row>
    <row r="1748" spans="6:19" ht="12.75">
      <c r="F1748" s="41"/>
      <c r="I1748" s="42"/>
      <c r="J1748" s="42"/>
      <c r="R1748" s="38"/>
      <c r="S1748" s="38"/>
    </row>
    <row r="1749" spans="6:19" ht="12.75">
      <c r="F1749" s="41"/>
      <c r="I1749" s="42"/>
      <c r="J1749" s="42"/>
      <c r="R1749" s="38"/>
      <c r="S1749" s="38"/>
    </row>
    <row r="1750" spans="6:19" ht="12.75">
      <c r="F1750" s="41"/>
      <c r="I1750" s="42"/>
      <c r="J1750" s="42"/>
      <c r="R1750" s="38"/>
      <c r="S1750" s="38"/>
    </row>
    <row r="1751" spans="6:19" ht="12.75">
      <c r="F1751" s="41"/>
      <c r="I1751" s="42"/>
      <c r="J1751" s="42"/>
      <c r="R1751" s="38"/>
      <c r="S1751" s="38"/>
    </row>
    <row r="1752" spans="6:19" ht="12.75">
      <c r="F1752" s="41"/>
      <c r="I1752" s="42"/>
      <c r="J1752" s="42"/>
      <c r="R1752" s="38"/>
      <c r="S1752" s="38"/>
    </row>
    <row r="1753" spans="6:19" ht="12.75">
      <c r="F1753" s="41"/>
      <c r="I1753" s="42"/>
      <c r="J1753" s="42"/>
      <c r="R1753" s="38"/>
      <c r="S1753" s="38"/>
    </row>
    <row r="1754" spans="6:19" ht="12.75">
      <c r="F1754" s="41"/>
      <c r="I1754" s="42"/>
      <c r="J1754" s="42"/>
      <c r="R1754" s="38"/>
      <c r="S1754" s="38"/>
    </row>
    <row r="1755" spans="6:19" ht="12.75">
      <c r="F1755" s="41"/>
      <c r="I1755" s="42"/>
      <c r="J1755" s="42"/>
      <c r="R1755" s="38"/>
      <c r="S1755" s="38"/>
    </row>
    <row r="1756" spans="6:19" ht="12.75">
      <c r="F1756" s="41"/>
      <c r="I1756" s="42"/>
      <c r="J1756" s="42"/>
      <c r="R1756" s="38"/>
      <c r="S1756" s="38"/>
    </row>
    <row r="1757" spans="6:19" ht="12.75">
      <c r="F1757" s="41"/>
      <c r="I1757" s="42"/>
      <c r="J1757" s="42"/>
      <c r="R1757" s="38"/>
      <c r="S1757" s="38"/>
    </row>
    <row r="1758" spans="6:19" ht="12.75">
      <c r="F1758" s="41"/>
      <c r="I1758" s="42"/>
      <c r="J1758" s="42"/>
      <c r="R1758" s="38"/>
      <c r="S1758" s="38"/>
    </row>
    <row r="1759" spans="6:19" ht="12.75">
      <c r="F1759" s="41"/>
      <c r="I1759" s="42"/>
      <c r="J1759" s="42"/>
      <c r="R1759" s="38"/>
      <c r="S1759" s="38"/>
    </row>
    <row r="1760" spans="6:19" ht="12.75">
      <c r="F1760" s="41"/>
      <c r="I1760" s="42"/>
      <c r="J1760" s="42"/>
      <c r="R1760" s="38"/>
      <c r="S1760" s="38"/>
    </row>
    <row r="1761" spans="6:19" ht="12.75">
      <c r="F1761" s="41"/>
      <c r="I1761" s="42"/>
      <c r="J1761" s="42"/>
      <c r="R1761" s="38"/>
      <c r="S1761" s="38"/>
    </row>
    <row r="1762" spans="6:19" ht="12.75">
      <c r="F1762" s="41"/>
      <c r="I1762" s="42"/>
      <c r="J1762" s="42"/>
      <c r="R1762" s="38"/>
      <c r="S1762" s="38"/>
    </row>
    <row r="1763" spans="6:19" ht="12.75">
      <c r="F1763" s="41"/>
      <c r="I1763" s="42"/>
      <c r="J1763" s="42"/>
      <c r="R1763" s="38"/>
      <c r="S1763" s="38"/>
    </row>
    <row r="1764" spans="6:19" ht="12.75">
      <c r="F1764" s="41"/>
      <c r="I1764" s="42"/>
      <c r="J1764" s="42"/>
      <c r="R1764" s="38"/>
      <c r="S1764" s="38"/>
    </row>
    <row r="1765" spans="6:19" ht="12.75">
      <c r="F1765" s="41"/>
      <c r="I1765" s="42"/>
      <c r="J1765" s="42"/>
      <c r="R1765" s="38"/>
      <c r="S1765" s="38"/>
    </row>
    <row r="1766" spans="6:19" ht="12.75">
      <c r="F1766" s="41"/>
      <c r="I1766" s="42"/>
      <c r="J1766" s="42"/>
      <c r="R1766" s="38"/>
      <c r="S1766" s="38"/>
    </row>
    <row r="1767" spans="6:19" ht="12.75">
      <c r="F1767" s="41"/>
      <c r="I1767" s="42"/>
      <c r="J1767" s="42"/>
      <c r="R1767" s="38"/>
      <c r="S1767" s="38"/>
    </row>
    <row r="1768" spans="6:19" ht="12.75">
      <c r="F1768" s="41"/>
      <c r="I1768" s="42"/>
      <c r="J1768" s="42"/>
      <c r="R1768" s="38"/>
      <c r="S1768" s="38"/>
    </row>
    <row r="1769" spans="6:19" ht="12.75">
      <c r="F1769" s="41"/>
      <c r="I1769" s="42"/>
      <c r="J1769" s="42"/>
      <c r="R1769" s="38"/>
      <c r="S1769" s="38"/>
    </row>
    <row r="1770" spans="6:19" ht="12.75">
      <c r="F1770" s="41"/>
      <c r="I1770" s="42"/>
      <c r="J1770" s="42"/>
      <c r="R1770" s="38"/>
      <c r="S1770" s="38"/>
    </row>
    <row r="1771" spans="6:19" ht="12.75">
      <c r="F1771" s="41"/>
      <c r="I1771" s="42"/>
      <c r="J1771" s="42"/>
      <c r="R1771" s="38"/>
      <c r="S1771" s="38"/>
    </row>
    <row r="1772" spans="6:19" ht="12.75">
      <c r="F1772" s="41"/>
      <c r="I1772" s="42"/>
      <c r="J1772" s="42"/>
      <c r="R1772" s="38"/>
      <c r="S1772" s="38"/>
    </row>
    <row r="1773" spans="6:19" ht="12.75">
      <c r="F1773" s="41"/>
      <c r="I1773" s="42"/>
      <c r="J1773" s="42"/>
      <c r="R1773" s="38"/>
      <c r="S1773" s="38"/>
    </row>
    <row r="1774" spans="6:19" ht="12.75">
      <c r="F1774" s="41"/>
      <c r="I1774" s="42"/>
      <c r="J1774" s="42"/>
      <c r="R1774" s="38"/>
      <c r="S1774" s="38"/>
    </row>
    <row r="1775" spans="6:19" ht="12.75">
      <c r="F1775" s="41"/>
      <c r="I1775" s="42"/>
      <c r="J1775" s="42"/>
      <c r="R1775" s="38"/>
      <c r="S1775" s="38"/>
    </row>
    <row r="1776" spans="6:19" ht="12.75">
      <c r="F1776" s="41"/>
      <c r="I1776" s="42"/>
      <c r="J1776" s="42"/>
      <c r="R1776" s="38"/>
      <c r="S1776" s="38"/>
    </row>
    <row r="1777" spans="6:19" ht="12.75">
      <c r="F1777" s="41"/>
      <c r="I1777" s="42"/>
      <c r="J1777" s="42"/>
      <c r="R1777" s="38"/>
      <c r="S1777" s="38"/>
    </row>
    <row r="1778" spans="6:19" ht="12.75">
      <c r="F1778" s="41"/>
      <c r="I1778" s="42"/>
      <c r="J1778" s="42"/>
      <c r="R1778" s="38"/>
      <c r="S1778" s="38"/>
    </row>
    <row r="1779" spans="6:19" ht="12.75">
      <c r="F1779" s="41"/>
      <c r="I1779" s="42"/>
      <c r="J1779" s="42"/>
      <c r="R1779" s="38"/>
      <c r="S1779" s="38"/>
    </row>
    <row r="1780" spans="6:19" ht="12.75">
      <c r="F1780" s="41"/>
      <c r="I1780" s="42"/>
      <c r="J1780" s="42"/>
      <c r="R1780" s="38"/>
      <c r="S1780" s="38"/>
    </row>
    <row r="1781" spans="6:19" ht="12.75">
      <c r="F1781" s="41"/>
      <c r="I1781" s="42"/>
      <c r="J1781" s="42"/>
      <c r="R1781" s="38"/>
      <c r="S1781" s="38"/>
    </row>
    <row r="1782" spans="6:19" ht="12.75">
      <c r="F1782" s="41"/>
      <c r="I1782" s="42"/>
      <c r="J1782" s="42"/>
      <c r="R1782" s="38"/>
      <c r="S1782" s="38"/>
    </row>
    <row r="1783" spans="6:19" ht="12.75">
      <c r="F1783" s="41"/>
      <c r="I1783" s="42"/>
      <c r="J1783" s="42"/>
      <c r="R1783" s="38"/>
      <c r="S1783" s="38"/>
    </row>
    <row r="1784" spans="6:19" ht="12.75">
      <c r="F1784" s="41"/>
      <c r="I1784" s="42"/>
      <c r="J1784" s="42"/>
      <c r="R1784" s="38"/>
      <c r="S1784" s="38"/>
    </row>
    <row r="1785" spans="6:19" ht="12.75">
      <c r="F1785" s="41"/>
      <c r="I1785" s="42"/>
      <c r="J1785" s="42"/>
      <c r="R1785" s="38"/>
      <c r="S1785" s="38"/>
    </row>
    <row r="1786" spans="6:19" ht="12.75">
      <c r="F1786" s="41"/>
      <c r="I1786" s="42"/>
      <c r="J1786" s="42"/>
      <c r="R1786" s="38"/>
      <c r="S1786" s="38"/>
    </row>
    <row r="1787" spans="6:19" ht="12.75">
      <c r="F1787" s="41"/>
      <c r="I1787" s="42"/>
      <c r="J1787" s="42"/>
      <c r="R1787" s="38"/>
      <c r="S1787" s="38"/>
    </row>
    <row r="1788" spans="6:19" ht="12.75">
      <c r="F1788" s="41"/>
      <c r="I1788" s="42"/>
      <c r="J1788" s="42"/>
      <c r="R1788" s="38"/>
      <c r="S1788" s="38"/>
    </row>
    <row r="1789" spans="6:19" ht="12.75">
      <c r="F1789" s="41"/>
      <c r="I1789" s="42"/>
      <c r="J1789" s="42"/>
      <c r="R1789" s="38"/>
      <c r="S1789" s="38"/>
    </row>
    <row r="1790" spans="6:19" ht="12.75">
      <c r="F1790" s="41"/>
      <c r="I1790" s="42"/>
      <c r="J1790" s="42"/>
      <c r="R1790" s="38"/>
      <c r="S1790" s="38"/>
    </row>
    <row r="1791" spans="6:19" ht="12.75">
      <c r="F1791" s="41"/>
      <c r="I1791" s="42"/>
      <c r="J1791" s="42"/>
      <c r="R1791" s="38"/>
      <c r="S1791" s="38"/>
    </row>
    <row r="1792" spans="6:19" ht="12.75">
      <c r="F1792" s="41"/>
      <c r="I1792" s="42"/>
      <c r="J1792" s="42"/>
      <c r="R1792" s="38"/>
      <c r="S1792" s="38"/>
    </row>
    <row r="1793" spans="6:19" ht="12.75">
      <c r="F1793" s="41"/>
      <c r="I1793" s="42"/>
      <c r="J1793" s="42"/>
      <c r="R1793" s="38"/>
      <c r="S1793" s="38"/>
    </row>
    <row r="1794" spans="6:19" ht="12.75">
      <c r="F1794" s="41"/>
      <c r="I1794" s="42"/>
      <c r="J1794" s="42"/>
      <c r="R1794" s="38"/>
      <c r="S1794" s="38"/>
    </row>
    <row r="1795" spans="6:19" ht="12.75">
      <c r="F1795" s="41"/>
      <c r="I1795" s="42"/>
      <c r="J1795" s="42"/>
      <c r="R1795" s="38"/>
      <c r="S1795" s="38"/>
    </row>
    <row r="1796" spans="6:19" ht="12.75">
      <c r="F1796" s="41"/>
      <c r="I1796" s="42"/>
      <c r="J1796" s="42"/>
      <c r="R1796" s="38"/>
      <c r="S1796" s="38"/>
    </row>
    <row r="1797" spans="6:19" ht="12.75">
      <c r="F1797" s="41"/>
      <c r="I1797" s="42"/>
      <c r="J1797" s="42"/>
      <c r="R1797" s="38"/>
      <c r="S1797" s="38"/>
    </row>
    <row r="1798" spans="6:19" ht="12.75">
      <c r="F1798" s="41"/>
      <c r="I1798" s="42"/>
      <c r="J1798" s="42"/>
      <c r="R1798" s="38"/>
      <c r="S1798" s="38"/>
    </row>
    <row r="1799" spans="6:19" ht="12.75">
      <c r="F1799" s="41"/>
      <c r="I1799" s="42"/>
      <c r="J1799" s="42"/>
      <c r="R1799" s="38"/>
      <c r="S1799" s="38"/>
    </row>
    <row r="1800" spans="6:19" ht="12.75">
      <c r="F1800" s="41"/>
      <c r="I1800" s="42"/>
      <c r="J1800" s="42"/>
      <c r="R1800" s="38"/>
      <c r="S1800" s="38"/>
    </row>
    <row r="1801" spans="6:19" ht="12.75">
      <c r="F1801" s="41"/>
      <c r="I1801" s="42"/>
      <c r="J1801" s="42"/>
      <c r="R1801" s="38"/>
      <c r="S1801" s="38"/>
    </row>
    <row r="1802" spans="6:19" ht="12.75">
      <c r="F1802" s="41"/>
      <c r="I1802" s="42"/>
      <c r="J1802" s="42"/>
      <c r="R1802" s="38"/>
      <c r="S1802" s="38"/>
    </row>
    <row r="1803" spans="6:19" ht="12.75">
      <c r="F1803" s="41"/>
      <c r="I1803" s="42"/>
      <c r="J1803" s="42"/>
      <c r="R1803" s="38"/>
      <c r="S1803" s="38"/>
    </row>
    <row r="1804" spans="6:19" ht="12.75">
      <c r="F1804" s="41"/>
      <c r="I1804" s="42"/>
      <c r="J1804" s="42"/>
      <c r="R1804" s="38"/>
      <c r="S1804" s="38"/>
    </row>
    <row r="1805" spans="6:19" ht="12.75">
      <c r="F1805" s="41"/>
      <c r="I1805" s="42"/>
      <c r="J1805" s="42"/>
      <c r="R1805" s="38"/>
      <c r="S1805" s="38"/>
    </row>
    <row r="1806" spans="6:19" ht="12.75">
      <c r="F1806" s="41"/>
      <c r="I1806" s="42"/>
      <c r="J1806" s="42"/>
      <c r="R1806" s="38"/>
      <c r="S1806" s="38"/>
    </row>
    <row r="1807" spans="6:19" ht="12.75">
      <c r="F1807" s="41"/>
      <c r="I1807" s="42"/>
      <c r="J1807" s="42"/>
      <c r="R1807" s="38"/>
      <c r="S1807" s="38"/>
    </row>
    <row r="1808" spans="6:19" ht="12.75">
      <c r="F1808" s="41"/>
      <c r="I1808" s="42"/>
      <c r="J1808" s="42"/>
      <c r="R1808" s="38"/>
      <c r="S1808" s="38"/>
    </row>
    <row r="1809" spans="6:19" ht="12.75">
      <c r="F1809" s="41"/>
      <c r="I1809" s="42"/>
      <c r="J1809" s="42"/>
      <c r="R1809" s="38"/>
      <c r="S1809" s="38"/>
    </row>
    <row r="1810" spans="6:19" ht="12.75">
      <c r="F1810" s="41"/>
      <c r="I1810" s="42"/>
      <c r="J1810" s="42"/>
      <c r="R1810" s="38"/>
      <c r="S1810" s="38"/>
    </row>
    <row r="1811" spans="6:19" ht="12.75">
      <c r="F1811" s="41"/>
      <c r="I1811" s="42"/>
      <c r="J1811" s="42"/>
      <c r="R1811" s="38"/>
      <c r="S1811" s="38"/>
    </row>
    <row r="1812" spans="6:19" ht="12.75">
      <c r="F1812" s="41"/>
      <c r="I1812" s="42"/>
      <c r="J1812" s="42"/>
      <c r="R1812" s="38"/>
      <c r="S1812" s="38"/>
    </row>
    <row r="1813" spans="6:19" ht="12.75">
      <c r="F1813" s="41"/>
      <c r="I1813" s="42"/>
      <c r="J1813" s="42"/>
      <c r="R1813" s="38"/>
      <c r="S1813" s="38"/>
    </row>
    <row r="1814" spans="6:19" ht="12.75">
      <c r="F1814" s="41"/>
      <c r="I1814" s="42"/>
      <c r="J1814" s="42"/>
      <c r="R1814" s="38"/>
      <c r="S1814" s="38"/>
    </row>
    <row r="1815" spans="6:19" ht="12.75">
      <c r="F1815" s="41"/>
      <c r="I1815" s="42"/>
      <c r="J1815" s="42"/>
      <c r="R1815" s="38"/>
      <c r="S1815" s="38"/>
    </row>
    <row r="1816" spans="6:19" ht="12.75">
      <c r="F1816" s="41"/>
      <c r="I1816" s="42"/>
      <c r="J1816" s="42"/>
      <c r="R1816" s="38"/>
      <c r="S1816" s="38"/>
    </row>
    <row r="1817" spans="6:19" ht="12.75">
      <c r="F1817" s="41"/>
      <c r="I1817" s="42"/>
      <c r="J1817" s="42"/>
      <c r="R1817" s="38"/>
      <c r="S1817" s="38"/>
    </row>
    <row r="1818" spans="6:19" ht="12.75">
      <c r="F1818" s="41"/>
      <c r="I1818" s="42"/>
      <c r="J1818" s="42"/>
      <c r="R1818" s="38"/>
      <c r="S1818" s="38"/>
    </row>
    <row r="1819" spans="6:19" ht="12.75">
      <c r="F1819" s="41"/>
      <c r="I1819" s="42"/>
      <c r="J1819" s="42"/>
      <c r="R1819" s="38"/>
      <c r="S1819" s="38"/>
    </row>
    <row r="1820" spans="6:19" ht="12.75">
      <c r="F1820" s="41"/>
      <c r="I1820" s="42"/>
      <c r="J1820" s="42"/>
      <c r="R1820" s="38"/>
      <c r="S1820" s="38"/>
    </row>
    <row r="1821" spans="6:19" ht="12.75">
      <c r="F1821" s="41"/>
      <c r="I1821" s="42"/>
      <c r="J1821" s="42"/>
      <c r="R1821" s="38"/>
      <c r="S1821" s="38"/>
    </row>
    <row r="1822" spans="6:19" ht="12.75">
      <c r="F1822" s="41"/>
      <c r="I1822" s="42"/>
      <c r="J1822" s="42"/>
      <c r="R1822" s="38"/>
      <c r="S1822" s="38"/>
    </row>
    <row r="1823" spans="6:19" ht="12.75">
      <c r="F1823" s="41"/>
      <c r="I1823" s="42"/>
      <c r="J1823" s="42"/>
      <c r="R1823" s="38"/>
      <c r="S1823" s="38"/>
    </row>
    <row r="1824" spans="6:19" ht="12.75">
      <c r="F1824" s="41"/>
      <c r="I1824" s="42"/>
      <c r="J1824" s="42"/>
      <c r="R1824" s="38"/>
      <c r="S1824" s="38"/>
    </row>
    <row r="1825" spans="6:19" ht="12.75">
      <c r="F1825" s="41"/>
      <c r="I1825" s="42"/>
      <c r="J1825" s="42"/>
      <c r="R1825" s="38"/>
      <c r="S1825" s="38"/>
    </row>
    <row r="1826" spans="6:19" ht="12.75">
      <c r="F1826" s="41"/>
      <c r="I1826" s="42"/>
      <c r="J1826" s="42"/>
      <c r="R1826" s="38"/>
      <c r="S1826" s="38"/>
    </row>
    <row r="1827" spans="6:19" ht="12.75">
      <c r="F1827" s="41"/>
      <c r="I1827" s="42"/>
      <c r="J1827" s="42"/>
      <c r="R1827" s="38"/>
      <c r="S1827" s="38"/>
    </row>
    <row r="1828" spans="6:19" ht="12.75">
      <c r="F1828" s="41"/>
      <c r="I1828" s="42"/>
      <c r="J1828" s="42"/>
      <c r="R1828" s="38"/>
      <c r="S1828" s="38"/>
    </row>
    <row r="1829" spans="6:19" ht="12.75">
      <c r="F1829" s="41"/>
      <c r="I1829" s="42"/>
      <c r="J1829" s="42"/>
      <c r="R1829" s="38"/>
      <c r="S1829" s="38"/>
    </row>
    <row r="1830" spans="6:19" ht="12.75">
      <c r="F1830" s="41"/>
      <c r="I1830" s="42"/>
      <c r="J1830" s="42"/>
      <c r="R1830" s="38"/>
      <c r="S1830" s="38"/>
    </row>
    <row r="1831" spans="6:19" ht="12.75">
      <c r="F1831" s="41"/>
      <c r="I1831" s="42"/>
      <c r="J1831" s="42"/>
      <c r="R1831" s="38"/>
      <c r="S1831" s="38"/>
    </row>
    <row r="1832" spans="6:19" ht="12.75">
      <c r="F1832" s="41"/>
      <c r="I1832" s="42"/>
      <c r="J1832" s="42"/>
      <c r="R1832" s="38"/>
      <c r="S1832" s="38"/>
    </row>
    <row r="1833" spans="6:19" ht="12.75">
      <c r="F1833" s="41"/>
      <c r="I1833" s="42"/>
      <c r="J1833" s="42"/>
      <c r="R1833" s="38"/>
      <c r="S1833" s="38"/>
    </row>
    <row r="1834" spans="6:19" ht="12.75">
      <c r="F1834" s="41"/>
      <c r="I1834" s="42"/>
      <c r="J1834" s="42"/>
      <c r="R1834" s="38"/>
      <c r="S1834" s="38"/>
    </row>
    <row r="1835" spans="6:19" ht="12.75">
      <c r="F1835" s="41"/>
      <c r="I1835" s="42"/>
      <c r="J1835" s="42"/>
      <c r="R1835" s="38"/>
      <c r="S1835" s="38"/>
    </row>
    <row r="1836" spans="6:19" ht="12.75">
      <c r="F1836" s="41"/>
      <c r="I1836" s="42"/>
      <c r="J1836" s="42"/>
      <c r="R1836" s="38"/>
      <c r="S1836" s="38"/>
    </row>
    <row r="1837" spans="6:19" ht="12.75">
      <c r="F1837" s="41"/>
      <c r="I1837" s="42"/>
      <c r="J1837" s="42"/>
      <c r="R1837" s="38"/>
      <c r="S1837" s="38"/>
    </row>
    <row r="1838" spans="6:19" ht="12.75">
      <c r="F1838" s="41"/>
      <c r="I1838" s="42"/>
      <c r="J1838" s="42"/>
      <c r="R1838" s="38"/>
      <c r="S1838" s="38"/>
    </row>
    <row r="1839" spans="6:19" ht="12.75">
      <c r="F1839" s="41"/>
      <c r="I1839" s="42"/>
      <c r="J1839" s="42"/>
      <c r="R1839" s="38"/>
      <c r="S1839" s="38"/>
    </row>
    <row r="1840" spans="6:19" ht="12.75">
      <c r="F1840" s="41"/>
      <c r="I1840" s="42"/>
      <c r="J1840" s="42"/>
      <c r="R1840" s="38"/>
      <c r="S1840" s="38"/>
    </row>
    <row r="1841" spans="6:19" ht="12.75">
      <c r="F1841" s="41"/>
      <c r="I1841" s="42"/>
      <c r="J1841" s="42"/>
      <c r="R1841" s="38"/>
      <c r="S1841" s="38"/>
    </row>
    <row r="1842" spans="6:19" ht="12.75">
      <c r="F1842" s="41"/>
      <c r="I1842" s="42"/>
      <c r="J1842" s="42"/>
      <c r="R1842" s="38"/>
      <c r="S1842" s="38"/>
    </row>
    <row r="1843" spans="6:19" ht="12.75">
      <c r="F1843" s="41"/>
      <c r="I1843" s="42"/>
      <c r="J1843" s="42"/>
      <c r="R1843" s="38"/>
      <c r="S1843" s="38"/>
    </row>
    <row r="1844" spans="6:19" ht="12.75">
      <c r="F1844" s="41"/>
      <c r="I1844" s="42"/>
      <c r="J1844" s="42"/>
      <c r="R1844" s="38"/>
      <c r="S1844" s="38"/>
    </row>
    <row r="1845" spans="6:19" ht="12.75">
      <c r="F1845" s="41"/>
      <c r="I1845" s="42"/>
      <c r="J1845" s="42"/>
      <c r="R1845" s="38"/>
      <c r="S1845" s="38"/>
    </row>
    <row r="1846" spans="6:19" ht="12.75">
      <c r="F1846" s="41"/>
      <c r="I1846" s="42"/>
      <c r="J1846" s="42"/>
      <c r="R1846" s="38"/>
      <c r="S1846" s="38"/>
    </row>
    <row r="1847" spans="6:19" ht="12.75">
      <c r="F1847" s="41"/>
      <c r="I1847" s="42"/>
      <c r="J1847" s="42"/>
      <c r="R1847" s="38"/>
      <c r="S1847" s="38"/>
    </row>
    <row r="1848" spans="6:19" ht="12.75">
      <c r="F1848" s="41"/>
      <c r="I1848" s="42"/>
      <c r="J1848" s="42"/>
      <c r="R1848" s="38"/>
      <c r="S1848" s="38"/>
    </row>
    <row r="1849" spans="6:19" ht="12.75">
      <c r="F1849" s="41"/>
      <c r="I1849" s="42"/>
      <c r="J1849" s="42"/>
      <c r="R1849" s="38"/>
      <c r="S1849" s="38"/>
    </row>
    <row r="1850" spans="6:19" ht="12.75">
      <c r="F1850" s="41"/>
      <c r="I1850" s="42"/>
      <c r="J1850" s="42"/>
      <c r="R1850" s="38"/>
      <c r="S1850" s="38"/>
    </row>
    <row r="1851" spans="6:19" ht="12.75">
      <c r="F1851" s="41"/>
      <c r="I1851" s="42"/>
      <c r="J1851" s="42"/>
      <c r="R1851" s="38"/>
      <c r="S1851" s="38"/>
    </row>
    <row r="1852" spans="6:19" ht="12.75">
      <c r="F1852" s="41"/>
      <c r="I1852" s="42"/>
      <c r="J1852" s="42"/>
      <c r="R1852" s="38"/>
      <c r="S1852" s="38"/>
    </row>
    <row r="1853" spans="6:19" ht="12.75">
      <c r="F1853" s="41"/>
      <c r="I1853" s="42"/>
      <c r="J1853" s="42"/>
      <c r="R1853" s="38"/>
      <c r="S1853" s="38"/>
    </row>
    <row r="1854" spans="6:19" ht="12.75">
      <c r="F1854" s="41"/>
      <c r="I1854" s="42"/>
      <c r="J1854" s="42"/>
      <c r="R1854" s="38"/>
      <c r="S1854" s="38"/>
    </row>
    <row r="1855" spans="6:19" ht="12.75">
      <c r="F1855" s="41"/>
      <c r="I1855" s="42"/>
      <c r="J1855" s="42"/>
      <c r="R1855" s="38"/>
      <c r="S1855" s="38"/>
    </row>
    <row r="1856" spans="6:19" ht="12.75">
      <c r="F1856" s="41"/>
      <c r="I1856" s="42"/>
      <c r="J1856" s="42"/>
      <c r="R1856" s="38"/>
      <c r="S1856" s="38"/>
    </row>
    <row r="1857" spans="6:19" ht="12.75">
      <c r="F1857" s="41"/>
      <c r="I1857" s="42"/>
      <c r="J1857" s="42"/>
      <c r="R1857" s="38"/>
      <c r="S1857" s="38"/>
    </row>
    <row r="1858" spans="6:19" ht="12.75">
      <c r="F1858" s="41"/>
      <c r="I1858" s="42"/>
      <c r="J1858" s="42"/>
      <c r="R1858" s="38"/>
      <c r="S1858" s="38"/>
    </row>
    <row r="1859" spans="6:19" ht="12.75">
      <c r="F1859" s="41"/>
      <c r="I1859" s="42"/>
      <c r="J1859" s="42"/>
      <c r="R1859" s="38"/>
      <c r="S1859" s="38"/>
    </row>
    <row r="1860" spans="6:19" ht="12.75">
      <c r="F1860" s="41"/>
      <c r="I1860" s="42"/>
      <c r="J1860" s="42"/>
      <c r="R1860" s="38"/>
      <c r="S1860" s="38"/>
    </row>
    <row r="1861" spans="6:19" ht="12.75">
      <c r="F1861" s="41"/>
      <c r="I1861" s="42"/>
      <c r="J1861" s="42"/>
      <c r="R1861" s="38"/>
      <c r="S1861" s="38"/>
    </row>
    <row r="1862" spans="6:19" ht="12.75">
      <c r="F1862" s="41"/>
      <c r="I1862" s="42"/>
      <c r="J1862" s="42"/>
      <c r="R1862" s="38"/>
      <c r="S1862" s="38"/>
    </row>
    <row r="1863" spans="6:19" ht="12.75">
      <c r="F1863" s="41"/>
      <c r="I1863" s="42"/>
      <c r="J1863" s="42"/>
      <c r="R1863" s="38"/>
      <c r="S1863" s="38"/>
    </row>
    <row r="1864" spans="6:19" ht="12.75">
      <c r="F1864" s="41"/>
      <c r="I1864" s="42"/>
      <c r="J1864" s="42"/>
      <c r="R1864" s="38"/>
      <c r="S1864" s="38"/>
    </row>
    <row r="1865" spans="6:19" ht="12.75">
      <c r="F1865" s="41"/>
      <c r="I1865" s="42"/>
      <c r="J1865" s="42"/>
      <c r="R1865" s="38"/>
      <c r="S1865" s="38"/>
    </row>
    <row r="1866" spans="6:19" ht="12.75">
      <c r="F1866" s="41"/>
      <c r="I1866" s="42"/>
      <c r="J1866" s="42"/>
      <c r="R1866" s="38"/>
      <c r="S1866" s="38"/>
    </row>
    <row r="1867" spans="6:19" ht="12.75">
      <c r="F1867" s="41"/>
      <c r="I1867" s="42"/>
      <c r="J1867" s="42"/>
      <c r="R1867" s="38"/>
      <c r="S1867" s="38"/>
    </row>
    <row r="1868" spans="6:19" ht="12.75">
      <c r="F1868" s="41"/>
      <c r="I1868" s="42"/>
      <c r="J1868" s="42"/>
      <c r="R1868" s="38"/>
      <c r="S1868" s="38"/>
    </row>
    <row r="1869" spans="6:19" ht="12.75">
      <c r="F1869" s="41"/>
      <c r="I1869" s="42"/>
      <c r="J1869" s="42"/>
      <c r="R1869" s="38"/>
      <c r="S1869" s="38"/>
    </row>
    <row r="1870" spans="6:19" ht="12.75">
      <c r="F1870" s="41"/>
      <c r="I1870" s="42"/>
      <c r="J1870" s="42"/>
      <c r="R1870" s="38"/>
      <c r="S1870" s="38"/>
    </row>
    <row r="1871" spans="6:19" ht="12.75">
      <c r="F1871" s="41"/>
      <c r="I1871" s="42"/>
      <c r="J1871" s="42"/>
      <c r="R1871" s="38"/>
      <c r="S1871" s="38"/>
    </row>
    <row r="1872" spans="6:19" ht="12.75">
      <c r="F1872" s="41"/>
      <c r="I1872" s="42"/>
      <c r="J1872" s="42"/>
      <c r="R1872" s="38"/>
      <c r="S1872" s="38"/>
    </row>
    <row r="1873" spans="6:19" ht="12.75">
      <c r="F1873" s="41"/>
      <c r="I1873" s="42"/>
      <c r="J1873" s="42"/>
      <c r="R1873" s="38"/>
      <c r="S1873" s="38"/>
    </row>
    <row r="1874" spans="6:19" ht="12.75">
      <c r="F1874" s="41"/>
      <c r="I1874" s="42"/>
      <c r="J1874" s="42"/>
      <c r="R1874" s="38"/>
      <c r="S1874" s="38"/>
    </row>
    <row r="1875" spans="6:19" ht="12.75">
      <c r="F1875" s="41"/>
      <c r="I1875" s="42"/>
      <c r="J1875" s="42"/>
      <c r="R1875" s="38"/>
      <c r="S1875" s="38"/>
    </row>
    <row r="1876" spans="6:19" ht="12.75">
      <c r="F1876" s="41"/>
      <c r="I1876" s="42"/>
      <c r="J1876" s="42"/>
      <c r="R1876" s="38"/>
      <c r="S1876" s="38"/>
    </row>
    <row r="1877" spans="6:19" ht="12.75">
      <c r="F1877" s="41"/>
      <c r="I1877" s="42"/>
      <c r="J1877" s="42"/>
      <c r="R1877" s="38"/>
      <c r="S1877" s="38"/>
    </row>
    <row r="1878" spans="6:19" ht="12.75">
      <c r="F1878" s="41"/>
      <c r="I1878" s="42"/>
      <c r="J1878" s="42"/>
      <c r="R1878" s="38"/>
      <c r="S1878" s="38"/>
    </row>
    <row r="1879" spans="6:19" ht="12.75">
      <c r="F1879" s="41"/>
      <c r="I1879" s="42"/>
      <c r="J1879" s="42"/>
      <c r="R1879" s="38"/>
      <c r="S1879" s="38"/>
    </row>
    <row r="1880" spans="6:19" ht="12.75">
      <c r="F1880" s="41"/>
      <c r="I1880" s="42"/>
      <c r="J1880" s="42"/>
      <c r="R1880" s="38"/>
      <c r="S1880" s="38"/>
    </row>
    <row r="1881" spans="6:19" ht="12.75">
      <c r="F1881" s="41"/>
      <c r="I1881" s="42"/>
      <c r="J1881" s="42"/>
      <c r="R1881" s="38"/>
      <c r="S1881" s="38"/>
    </row>
    <row r="1882" spans="6:19" ht="12.75">
      <c r="F1882" s="41"/>
      <c r="I1882" s="42"/>
      <c r="J1882" s="42"/>
      <c r="R1882" s="38"/>
      <c r="S1882" s="38"/>
    </row>
    <row r="1883" spans="6:19" ht="12.75">
      <c r="F1883" s="41"/>
      <c r="I1883" s="42"/>
      <c r="J1883" s="42"/>
      <c r="R1883" s="38"/>
      <c r="S1883" s="38"/>
    </row>
    <row r="1884" spans="6:19" ht="12.75">
      <c r="F1884" s="41"/>
      <c r="I1884" s="42"/>
      <c r="J1884" s="42"/>
      <c r="R1884" s="38"/>
      <c r="S1884" s="38"/>
    </row>
    <row r="1885" spans="6:19" ht="12.75">
      <c r="F1885" s="41"/>
      <c r="I1885" s="42"/>
      <c r="J1885" s="42"/>
      <c r="R1885" s="38"/>
      <c r="S1885" s="38"/>
    </row>
    <row r="1886" spans="6:19" ht="12.75">
      <c r="F1886" s="41"/>
      <c r="I1886" s="42"/>
      <c r="J1886" s="42"/>
      <c r="R1886" s="38"/>
      <c r="S1886" s="38"/>
    </row>
    <row r="1887" spans="6:19" ht="12.75">
      <c r="F1887" s="41"/>
      <c r="I1887" s="42"/>
      <c r="J1887" s="42"/>
      <c r="R1887" s="38"/>
      <c r="S1887" s="38"/>
    </row>
    <row r="1888" spans="6:19" ht="12.75">
      <c r="F1888" s="41"/>
      <c r="I1888" s="42"/>
      <c r="J1888" s="42"/>
      <c r="R1888" s="38"/>
      <c r="S1888" s="38"/>
    </row>
    <row r="1889" spans="6:19" ht="12.75">
      <c r="F1889" s="41"/>
      <c r="I1889" s="42"/>
      <c r="J1889" s="42"/>
      <c r="R1889" s="38"/>
      <c r="S1889" s="38"/>
    </row>
    <row r="1890" spans="6:19" ht="12.75">
      <c r="F1890" s="41"/>
      <c r="I1890" s="42"/>
      <c r="J1890" s="42"/>
      <c r="R1890" s="38"/>
      <c r="S1890" s="38"/>
    </row>
    <row r="1891" spans="6:19" ht="12.75">
      <c r="F1891" s="41"/>
      <c r="I1891" s="42"/>
      <c r="J1891" s="42"/>
      <c r="R1891" s="38"/>
      <c r="S1891" s="38"/>
    </row>
    <row r="1892" spans="6:19" ht="12.75">
      <c r="F1892" s="41"/>
      <c r="I1892" s="42"/>
      <c r="J1892" s="42"/>
      <c r="R1892" s="38"/>
      <c r="S1892" s="38"/>
    </row>
    <row r="1893" spans="6:19" ht="12.75">
      <c r="F1893" s="41"/>
      <c r="I1893" s="42"/>
      <c r="J1893" s="42"/>
      <c r="R1893" s="38"/>
      <c r="S1893" s="38"/>
    </row>
    <row r="1894" spans="6:19" ht="12.75">
      <c r="F1894" s="41"/>
      <c r="I1894" s="42"/>
      <c r="J1894" s="42"/>
      <c r="R1894" s="38"/>
      <c r="S1894" s="38"/>
    </row>
    <row r="1895" spans="6:19" ht="12.75">
      <c r="F1895" s="41"/>
      <c r="I1895" s="42"/>
      <c r="J1895" s="42"/>
      <c r="R1895" s="38"/>
      <c r="S1895" s="38"/>
    </row>
    <row r="1896" spans="6:19" ht="12.75">
      <c r="F1896" s="41"/>
      <c r="I1896" s="42"/>
      <c r="J1896" s="42"/>
      <c r="R1896" s="38"/>
      <c r="S1896" s="38"/>
    </row>
    <row r="1897" spans="6:19" ht="12.75">
      <c r="F1897" s="41"/>
      <c r="I1897" s="42"/>
      <c r="J1897" s="42"/>
      <c r="R1897" s="38"/>
      <c r="S1897" s="38"/>
    </row>
    <row r="1898" spans="6:19" ht="12.75">
      <c r="F1898" s="41"/>
      <c r="I1898" s="42"/>
      <c r="J1898" s="42"/>
      <c r="R1898" s="38"/>
      <c r="S1898" s="38"/>
    </row>
    <row r="1899" spans="6:19" ht="12.75">
      <c r="F1899" s="41"/>
      <c r="I1899" s="42"/>
      <c r="J1899" s="42"/>
      <c r="R1899" s="38"/>
      <c r="S1899" s="38"/>
    </row>
    <row r="1900" spans="6:19" ht="12.75">
      <c r="F1900" s="41"/>
      <c r="I1900" s="42"/>
      <c r="J1900" s="42"/>
      <c r="R1900" s="38"/>
      <c r="S1900" s="38"/>
    </row>
    <row r="1901" spans="6:19" ht="12.75">
      <c r="F1901" s="41"/>
      <c r="I1901" s="42"/>
      <c r="J1901" s="42"/>
      <c r="R1901" s="38"/>
      <c r="S1901" s="38"/>
    </row>
    <row r="1902" spans="6:19" ht="12.75">
      <c r="F1902" s="41"/>
      <c r="I1902" s="42"/>
      <c r="J1902" s="42"/>
      <c r="R1902" s="38"/>
      <c r="S1902" s="38"/>
    </row>
    <row r="1903" spans="6:19" ht="12.75">
      <c r="F1903" s="41"/>
      <c r="I1903" s="42"/>
      <c r="J1903" s="42"/>
      <c r="R1903" s="38"/>
      <c r="S1903" s="38"/>
    </row>
    <row r="1904" spans="6:19" ht="12.75">
      <c r="F1904" s="41"/>
      <c r="I1904" s="42"/>
      <c r="J1904" s="42"/>
      <c r="R1904" s="38"/>
      <c r="S1904" s="38"/>
    </row>
    <row r="1905" spans="6:19" ht="12.75">
      <c r="F1905" s="41"/>
      <c r="I1905" s="42"/>
      <c r="J1905" s="42"/>
      <c r="R1905" s="38"/>
      <c r="S1905" s="38"/>
    </row>
    <row r="1906" spans="6:19" ht="12.75">
      <c r="F1906" s="41"/>
      <c r="I1906" s="42"/>
      <c r="J1906" s="42"/>
      <c r="R1906" s="38"/>
      <c r="S1906" s="38"/>
    </row>
    <row r="1907" spans="6:19" ht="12.75">
      <c r="F1907" s="41"/>
      <c r="I1907" s="42"/>
      <c r="J1907" s="42"/>
      <c r="R1907" s="38"/>
      <c r="S1907" s="38"/>
    </row>
    <row r="1908" spans="6:19" ht="12.75">
      <c r="F1908" s="41"/>
      <c r="I1908" s="42"/>
      <c r="J1908" s="42"/>
      <c r="R1908" s="38"/>
      <c r="S1908" s="38"/>
    </row>
    <row r="1909" spans="6:19" ht="12.75">
      <c r="F1909" s="41"/>
      <c r="I1909" s="42"/>
      <c r="J1909" s="42"/>
      <c r="R1909" s="38"/>
      <c r="S1909" s="38"/>
    </row>
    <row r="1910" spans="6:19" ht="12.75">
      <c r="F1910" s="41"/>
      <c r="I1910" s="42"/>
      <c r="J1910" s="42"/>
      <c r="R1910" s="38"/>
      <c r="S1910" s="38"/>
    </row>
    <row r="1911" spans="6:19" ht="12.75">
      <c r="F1911" s="41"/>
      <c r="I1911" s="42"/>
      <c r="J1911" s="42"/>
      <c r="R1911" s="38"/>
      <c r="S1911" s="38"/>
    </row>
    <row r="1912" spans="6:19" ht="12.75">
      <c r="F1912" s="41"/>
      <c r="I1912" s="42"/>
      <c r="J1912" s="42"/>
      <c r="R1912" s="38"/>
      <c r="S1912" s="38"/>
    </row>
    <row r="1913" spans="6:19" ht="12.75">
      <c r="F1913" s="41"/>
      <c r="I1913" s="42"/>
      <c r="J1913" s="42"/>
      <c r="R1913" s="38"/>
      <c r="S1913" s="38"/>
    </row>
    <row r="1914" spans="6:19" ht="12.75">
      <c r="F1914" s="41"/>
      <c r="I1914" s="42"/>
      <c r="J1914" s="42"/>
      <c r="R1914" s="38"/>
      <c r="S1914" s="38"/>
    </row>
    <row r="1915" spans="6:19" ht="12.75">
      <c r="F1915" s="41"/>
      <c r="I1915" s="42"/>
      <c r="J1915" s="42"/>
      <c r="R1915" s="38"/>
      <c r="S1915" s="38"/>
    </row>
    <row r="1916" spans="6:19" ht="12.75">
      <c r="F1916" s="41"/>
      <c r="I1916" s="42"/>
      <c r="J1916" s="42"/>
      <c r="R1916" s="38"/>
      <c r="S1916" s="38"/>
    </row>
    <row r="1917" spans="6:19" ht="12.75">
      <c r="F1917" s="41"/>
      <c r="I1917" s="42"/>
      <c r="J1917" s="42"/>
      <c r="R1917" s="38"/>
      <c r="S1917" s="38"/>
    </row>
    <row r="1918" spans="6:19" ht="12.75">
      <c r="F1918" s="41"/>
      <c r="I1918" s="42"/>
      <c r="J1918" s="42"/>
      <c r="R1918" s="38"/>
      <c r="S1918" s="38"/>
    </row>
    <row r="1919" spans="6:19" ht="12.75">
      <c r="F1919" s="41"/>
      <c r="I1919" s="42"/>
      <c r="J1919" s="42"/>
      <c r="R1919" s="38"/>
      <c r="S1919" s="38"/>
    </row>
    <row r="1920" spans="6:19" ht="12.75">
      <c r="F1920" s="41"/>
      <c r="I1920" s="42"/>
      <c r="J1920" s="42"/>
      <c r="R1920" s="38"/>
      <c r="S1920" s="38"/>
    </row>
    <row r="1921" spans="6:19" ht="12.75">
      <c r="F1921" s="41"/>
      <c r="I1921" s="42"/>
      <c r="J1921" s="42"/>
      <c r="R1921" s="38"/>
      <c r="S1921" s="38"/>
    </row>
    <row r="1922" spans="6:19" ht="12.75">
      <c r="F1922" s="41"/>
      <c r="I1922" s="42"/>
      <c r="J1922" s="42"/>
      <c r="R1922" s="38"/>
      <c r="S1922" s="38"/>
    </row>
    <row r="1923" spans="6:19" ht="12.75">
      <c r="F1923" s="41"/>
      <c r="I1923" s="42"/>
      <c r="J1923" s="42"/>
      <c r="R1923" s="38"/>
      <c r="S1923" s="38"/>
    </row>
    <row r="1924" spans="6:19" ht="12.75">
      <c r="F1924" s="41"/>
      <c r="I1924" s="42"/>
      <c r="J1924" s="42"/>
      <c r="R1924" s="38"/>
      <c r="S1924" s="38"/>
    </row>
    <row r="1925" spans="6:19" ht="12.75">
      <c r="F1925" s="41"/>
      <c r="I1925" s="42"/>
      <c r="J1925" s="42"/>
      <c r="R1925" s="38"/>
      <c r="S1925" s="38"/>
    </row>
    <row r="1926" spans="6:19" ht="12.75">
      <c r="F1926" s="41"/>
      <c r="I1926" s="42"/>
      <c r="J1926" s="42"/>
      <c r="R1926" s="38"/>
      <c r="S1926" s="38"/>
    </row>
    <row r="1927" spans="6:19" ht="12.75">
      <c r="F1927" s="41"/>
      <c r="I1927" s="42"/>
      <c r="J1927" s="42"/>
      <c r="R1927" s="38"/>
      <c r="S1927" s="38"/>
    </row>
    <row r="1928" spans="6:19" ht="12.75">
      <c r="F1928" s="41"/>
      <c r="I1928" s="42"/>
      <c r="J1928" s="42"/>
      <c r="R1928" s="38"/>
      <c r="S1928" s="38"/>
    </row>
    <row r="1929" spans="6:19" ht="12.75">
      <c r="F1929" s="41"/>
      <c r="I1929" s="42"/>
      <c r="J1929" s="42"/>
      <c r="R1929" s="38"/>
      <c r="S1929" s="38"/>
    </row>
    <row r="1930" spans="6:19" ht="12.75">
      <c r="F1930" s="41"/>
      <c r="I1930" s="42"/>
      <c r="J1930" s="42"/>
      <c r="R1930" s="38"/>
      <c r="S1930" s="38"/>
    </row>
    <row r="1931" spans="6:19" ht="12.75">
      <c r="F1931" s="41"/>
      <c r="I1931" s="42"/>
      <c r="J1931" s="42"/>
      <c r="R1931" s="38"/>
      <c r="S1931" s="38"/>
    </row>
    <row r="1932" spans="6:19" ht="12.75">
      <c r="F1932" s="41"/>
      <c r="I1932" s="42"/>
      <c r="J1932" s="42"/>
      <c r="R1932" s="38"/>
      <c r="S1932" s="38"/>
    </row>
    <row r="1933" spans="6:19" ht="12.75">
      <c r="F1933" s="41"/>
      <c r="I1933" s="42"/>
      <c r="J1933" s="42"/>
      <c r="R1933" s="38"/>
      <c r="S1933" s="38"/>
    </row>
    <row r="1934" spans="6:19" ht="12.75">
      <c r="F1934" s="41"/>
      <c r="I1934" s="42"/>
      <c r="J1934" s="42"/>
      <c r="R1934" s="38"/>
      <c r="S1934" s="38"/>
    </row>
    <row r="1935" spans="6:19" ht="12.75">
      <c r="F1935" s="41"/>
      <c r="I1935" s="42"/>
      <c r="J1935" s="42"/>
      <c r="R1935" s="38"/>
      <c r="S1935" s="38"/>
    </row>
    <row r="1936" spans="6:19" ht="12.75">
      <c r="F1936" s="41"/>
      <c r="I1936" s="42"/>
      <c r="J1936" s="42"/>
      <c r="R1936" s="38"/>
      <c r="S1936" s="38"/>
    </row>
    <row r="1937" spans="6:19" ht="12.75">
      <c r="F1937" s="41"/>
      <c r="I1937" s="42"/>
      <c r="J1937" s="42"/>
      <c r="R1937" s="38"/>
      <c r="S1937" s="38"/>
    </row>
    <row r="1938" spans="6:19" ht="12.75">
      <c r="F1938" s="41"/>
      <c r="I1938" s="42"/>
      <c r="J1938" s="42"/>
      <c r="R1938" s="38"/>
      <c r="S1938" s="38"/>
    </row>
    <row r="1939" spans="6:19" ht="12.75">
      <c r="F1939" s="41"/>
      <c r="I1939" s="42"/>
      <c r="J1939" s="42"/>
      <c r="R1939" s="38"/>
      <c r="S1939" s="38"/>
    </row>
    <row r="1940" spans="6:19" ht="12.75">
      <c r="F1940" s="41"/>
      <c r="I1940" s="42"/>
      <c r="J1940" s="42"/>
      <c r="R1940" s="38"/>
      <c r="S1940" s="38"/>
    </row>
    <row r="1941" spans="6:19" ht="12.75">
      <c r="F1941" s="41"/>
      <c r="I1941" s="42"/>
      <c r="J1941" s="42"/>
      <c r="R1941" s="38"/>
      <c r="S1941" s="38"/>
    </row>
    <row r="1942" spans="6:19" ht="12.75">
      <c r="F1942" s="41"/>
      <c r="I1942" s="42"/>
      <c r="J1942" s="42"/>
      <c r="R1942" s="38"/>
      <c r="S1942" s="38"/>
    </row>
    <row r="1943" spans="6:19" ht="12.75">
      <c r="F1943" s="41"/>
      <c r="I1943" s="42"/>
      <c r="J1943" s="42"/>
      <c r="R1943" s="38"/>
      <c r="S1943" s="38"/>
    </row>
    <row r="1944" spans="6:19" ht="12.75">
      <c r="F1944" s="41"/>
      <c r="I1944" s="42"/>
      <c r="J1944" s="42"/>
      <c r="R1944" s="38"/>
      <c r="S1944" s="38"/>
    </row>
    <row r="1945" spans="6:19" ht="12.75">
      <c r="F1945" s="41"/>
      <c r="I1945" s="42"/>
      <c r="J1945" s="42"/>
      <c r="R1945" s="38"/>
      <c r="S1945" s="38"/>
    </row>
    <row r="1946" spans="6:19" ht="12.75">
      <c r="F1946" s="41"/>
      <c r="I1946" s="42"/>
      <c r="J1946" s="42"/>
      <c r="R1946" s="38"/>
      <c r="S1946" s="38"/>
    </row>
    <row r="1947" spans="6:19" ht="12.75">
      <c r="F1947" s="41"/>
      <c r="I1947" s="42"/>
      <c r="J1947" s="42"/>
      <c r="R1947" s="38"/>
      <c r="S1947" s="38"/>
    </row>
    <row r="1948" spans="6:19" ht="12.75">
      <c r="F1948" s="41"/>
      <c r="I1948" s="42"/>
      <c r="J1948" s="42"/>
      <c r="R1948" s="38"/>
      <c r="S1948" s="38"/>
    </row>
    <row r="1949" spans="6:19" ht="12.75">
      <c r="F1949" s="41"/>
      <c r="I1949" s="42"/>
      <c r="J1949" s="42"/>
      <c r="R1949" s="38"/>
      <c r="S1949" s="38"/>
    </row>
    <row r="1950" spans="6:19" ht="12.75">
      <c r="F1950" s="41"/>
      <c r="I1950" s="42"/>
      <c r="J1950" s="42"/>
      <c r="R1950" s="38"/>
      <c r="S1950" s="38"/>
    </row>
    <row r="1951" spans="6:19" ht="12.75">
      <c r="F1951" s="41"/>
      <c r="I1951" s="42"/>
      <c r="J1951" s="42"/>
      <c r="R1951" s="38"/>
      <c r="S1951" s="38"/>
    </row>
    <row r="1952" spans="6:19" ht="12.75">
      <c r="F1952" s="41"/>
      <c r="I1952" s="42"/>
      <c r="J1952" s="42"/>
      <c r="R1952" s="38"/>
      <c r="S1952" s="38"/>
    </row>
    <row r="1953" spans="6:19" ht="12.75">
      <c r="F1953" s="41"/>
      <c r="I1953" s="42"/>
      <c r="J1953" s="42"/>
      <c r="R1953" s="38"/>
      <c r="S1953" s="38"/>
    </row>
    <row r="1954" spans="6:19" ht="12.75">
      <c r="F1954" s="41"/>
      <c r="I1954" s="42"/>
      <c r="J1954" s="42"/>
      <c r="R1954" s="38"/>
      <c r="S1954" s="38"/>
    </row>
    <row r="1955" spans="6:19" ht="12.75">
      <c r="F1955" s="41"/>
      <c r="I1955" s="42"/>
      <c r="J1955" s="42"/>
      <c r="R1955" s="38"/>
      <c r="S1955" s="38"/>
    </row>
    <row r="1956" spans="6:19" ht="12.75">
      <c r="F1956" s="41"/>
      <c r="I1956" s="42"/>
      <c r="J1956" s="42"/>
      <c r="R1956" s="38"/>
      <c r="S1956" s="38"/>
    </row>
    <row r="1957" spans="6:19" ht="12.75">
      <c r="F1957" s="41"/>
      <c r="I1957" s="42"/>
      <c r="J1957" s="42"/>
      <c r="R1957" s="38"/>
      <c r="S1957" s="38"/>
    </row>
    <row r="1958" spans="6:19" ht="12.75">
      <c r="F1958" s="41"/>
      <c r="I1958" s="42"/>
      <c r="J1958" s="42"/>
      <c r="R1958" s="38"/>
      <c r="S1958" s="38"/>
    </row>
    <row r="1959" spans="6:19" ht="12.75">
      <c r="F1959" s="41"/>
      <c r="I1959" s="42"/>
      <c r="J1959" s="42"/>
      <c r="R1959" s="38"/>
      <c r="S1959" s="38"/>
    </row>
    <row r="1960" spans="6:19" ht="12.75">
      <c r="F1960" s="41"/>
      <c r="I1960" s="42"/>
      <c r="J1960" s="42"/>
      <c r="R1960" s="38"/>
      <c r="S1960" s="38"/>
    </row>
    <row r="1961" spans="6:19" ht="12.75">
      <c r="F1961" s="41"/>
      <c r="I1961" s="42"/>
      <c r="J1961" s="42"/>
      <c r="R1961" s="38"/>
      <c r="S1961" s="38"/>
    </row>
    <row r="1962" spans="6:19" ht="12.75">
      <c r="F1962" s="41"/>
      <c r="I1962" s="42"/>
      <c r="J1962" s="42"/>
      <c r="R1962" s="38"/>
      <c r="S1962" s="38"/>
    </row>
    <row r="1963" spans="6:19" ht="12.75">
      <c r="F1963" s="41"/>
      <c r="I1963" s="42"/>
      <c r="J1963" s="42"/>
      <c r="R1963" s="38"/>
      <c r="S1963" s="38"/>
    </row>
    <row r="1964" spans="6:19" ht="12.75">
      <c r="F1964" s="41"/>
      <c r="I1964" s="42"/>
      <c r="J1964" s="42"/>
      <c r="R1964" s="38"/>
      <c r="S1964" s="38"/>
    </row>
    <row r="1965" spans="6:19" ht="12.75">
      <c r="F1965" s="41"/>
      <c r="I1965" s="42"/>
      <c r="J1965" s="42"/>
      <c r="R1965" s="38"/>
      <c r="S1965" s="38"/>
    </row>
    <row r="1966" spans="6:19" ht="12.75">
      <c r="F1966" s="41"/>
      <c r="I1966" s="42"/>
      <c r="J1966" s="42"/>
      <c r="R1966" s="38"/>
      <c r="S1966" s="38"/>
    </row>
    <row r="1967" spans="6:19" ht="12.75">
      <c r="F1967" s="41"/>
      <c r="I1967" s="42"/>
      <c r="J1967" s="42"/>
      <c r="R1967" s="38"/>
      <c r="S1967" s="38"/>
    </row>
    <row r="1968" spans="6:19" ht="12.75">
      <c r="F1968" s="41"/>
      <c r="I1968" s="42"/>
      <c r="J1968" s="42"/>
      <c r="R1968" s="38"/>
      <c r="S1968" s="38"/>
    </row>
    <row r="1969" spans="6:19" ht="12.75">
      <c r="F1969" s="41"/>
      <c r="I1969" s="42"/>
      <c r="J1969" s="42"/>
      <c r="R1969" s="38"/>
      <c r="S1969" s="38"/>
    </row>
    <row r="1970" spans="6:19" ht="12.75">
      <c r="F1970" s="41"/>
      <c r="I1970" s="42"/>
      <c r="J1970" s="42"/>
      <c r="R1970" s="38"/>
      <c r="S1970" s="38"/>
    </row>
    <row r="1971" spans="6:19" ht="12.75">
      <c r="F1971" s="41"/>
      <c r="I1971" s="42"/>
      <c r="J1971" s="42"/>
      <c r="R1971" s="38"/>
      <c r="S1971" s="38"/>
    </row>
    <row r="1972" spans="6:19" ht="12.75">
      <c r="F1972" s="41"/>
      <c r="I1972" s="42"/>
      <c r="J1972" s="42"/>
      <c r="R1972" s="38"/>
      <c r="S1972" s="38"/>
    </row>
    <row r="1973" spans="6:19" ht="12.75">
      <c r="F1973" s="41"/>
      <c r="I1973" s="42"/>
      <c r="J1973" s="42"/>
      <c r="R1973" s="38"/>
      <c r="S1973" s="38"/>
    </row>
    <row r="1974" spans="6:19" ht="12.75">
      <c r="F1974" s="41"/>
      <c r="I1974" s="42"/>
      <c r="J1974" s="42"/>
      <c r="R1974" s="38"/>
      <c r="S1974" s="38"/>
    </row>
    <row r="1975" spans="6:19" ht="12.75">
      <c r="F1975" s="41"/>
      <c r="I1975" s="42"/>
      <c r="J1975" s="42"/>
      <c r="R1975" s="38"/>
      <c r="S1975" s="38"/>
    </row>
    <row r="1976" spans="6:19" ht="12.75">
      <c r="F1976" s="41"/>
      <c r="I1976" s="42"/>
      <c r="J1976" s="42"/>
      <c r="R1976" s="38"/>
      <c r="S1976" s="38"/>
    </row>
    <row r="1977" spans="6:19" ht="12.75">
      <c r="F1977" s="41"/>
      <c r="I1977" s="42"/>
      <c r="J1977" s="42"/>
      <c r="R1977" s="38"/>
      <c r="S1977" s="38"/>
    </row>
    <row r="1978" spans="6:19" ht="12.75">
      <c r="F1978" s="41"/>
      <c r="I1978" s="42"/>
      <c r="J1978" s="42"/>
      <c r="R1978" s="38"/>
      <c r="S1978" s="38"/>
    </row>
    <row r="1979" spans="6:19" ht="12.75">
      <c r="F1979" s="41"/>
      <c r="I1979" s="42"/>
      <c r="J1979" s="42"/>
      <c r="R1979" s="38"/>
      <c r="S1979" s="38"/>
    </row>
    <row r="1980" spans="6:19" ht="12.75">
      <c r="F1980" s="41"/>
      <c r="I1980" s="42"/>
      <c r="J1980" s="42"/>
      <c r="R1980" s="38"/>
      <c r="S1980" s="38"/>
    </row>
    <row r="1981" spans="6:19" ht="12.75">
      <c r="F1981" s="41"/>
      <c r="I1981" s="42"/>
      <c r="J1981" s="42"/>
      <c r="R1981" s="38"/>
      <c r="S1981" s="38"/>
    </row>
    <row r="1982" spans="6:19" ht="12.75">
      <c r="F1982" s="41"/>
      <c r="I1982" s="42"/>
      <c r="J1982" s="42"/>
      <c r="R1982" s="38"/>
      <c r="S1982" s="38"/>
    </row>
    <row r="1983" spans="6:19" ht="12.75">
      <c r="F1983" s="41"/>
      <c r="I1983" s="42"/>
      <c r="J1983" s="42"/>
      <c r="R1983" s="38"/>
      <c r="S1983" s="38"/>
    </row>
    <row r="1984" spans="6:19" ht="12.75">
      <c r="F1984" s="41"/>
      <c r="I1984" s="42"/>
      <c r="J1984" s="42"/>
      <c r="R1984" s="38"/>
      <c r="S1984" s="38"/>
    </row>
    <row r="1985" spans="6:19" ht="12.75">
      <c r="F1985" s="41"/>
      <c r="I1985" s="42"/>
      <c r="J1985" s="42"/>
      <c r="R1985" s="38"/>
      <c r="S1985" s="38"/>
    </row>
    <row r="1986" spans="6:19" ht="12.75">
      <c r="F1986" s="41"/>
      <c r="I1986" s="42"/>
      <c r="J1986" s="42"/>
      <c r="R1986" s="38"/>
      <c r="S1986" s="38"/>
    </row>
    <row r="1987" spans="6:19" ht="12.75">
      <c r="F1987" s="41"/>
      <c r="I1987" s="42"/>
      <c r="J1987" s="42"/>
      <c r="R1987" s="38"/>
      <c r="S1987" s="38"/>
    </row>
    <row r="1988" spans="6:19" ht="12.75">
      <c r="F1988" s="41"/>
      <c r="I1988" s="42"/>
      <c r="J1988" s="42"/>
      <c r="R1988" s="38"/>
      <c r="S1988" s="38"/>
    </row>
    <row r="1989" spans="6:19" ht="12.75">
      <c r="F1989" s="41"/>
      <c r="I1989" s="42"/>
      <c r="J1989" s="42"/>
      <c r="R1989" s="38"/>
      <c r="S1989" s="38"/>
    </row>
    <row r="1990" spans="6:19" ht="12.75">
      <c r="F1990" s="41"/>
      <c r="I1990" s="42"/>
      <c r="J1990" s="42"/>
      <c r="R1990" s="38"/>
      <c r="S1990" s="38"/>
    </row>
    <row r="1991" spans="6:19" ht="12.75">
      <c r="F1991" s="41"/>
      <c r="I1991" s="42"/>
      <c r="J1991" s="42"/>
      <c r="R1991" s="38"/>
      <c r="S1991" s="38"/>
    </row>
    <row r="1992" spans="6:19" ht="12.75">
      <c r="F1992" s="41"/>
      <c r="I1992" s="42"/>
      <c r="J1992" s="42"/>
      <c r="R1992" s="38"/>
      <c r="S1992" s="38"/>
    </row>
    <row r="1993" spans="6:19" ht="12.75">
      <c r="F1993" s="41"/>
      <c r="I1993" s="42"/>
      <c r="J1993" s="42"/>
      <c r="R1993" s="38"/>
      <c r="S1993" s="38"/>
    </row>
    <row r="1994" spans="6:19" ht="12.75">
      <c r="F1994" s="41"/>
      <c r="I1994" s="42"/>
      <c r="J1994" s="42"/>
      <c r="R1994" s="38"/>
      <c r="S1994" s="38"/>
    </row>
    <row r="1995" spans="6:19" ht="12.75">
      <c r="F1995" s="41"/>
      <c r="I1995" s="42"/>
      <c r="J1995" s="42"/>
      <c r="R1995" s="38"/>
      <c r="S1995" s="38"/>
    </row>
    <row r="1996" spans="6:19" ht="12.75">
      <c r="F1996" s="41"/>
      <c r="I1996" s="42"/>
      <c r="J1996" s="42"/>
      <c r="R1996" s="38"/>
      <c r="S1996" s="38"/>
    </row>
    <row r="1997" spans="6:19" ht="12.75">
      <c r="F1997" s="41"/>
      <c r="I1997" s="42"/>
      <c r="J1997" s="42"/>
      <c r="R1997" s="38"/>
      <c r="S1997" s="38"/>
    </row>
    <row r="1998" spans="6:19" ht="12.75">
      <c r="F1998" s="41"/>
      <c r="I1998" s="42"/>
      <c r="J1998" s="42"/>
      <c r="R1998" s="38"/>
      <c r="S1998" s="38"/>
    </row>
    <row r="1999" spans="6:19" ht="12.75">
      <c r="F1999" s="41"/>
      <c r="I1999" s="42"/>
      <c r="J1999" s="42"/>
      <c r="R1999" s="38"/>
      <c r="S1999" s="38"/>
    </row>
    <row r="2000" spans="6:19" ht="12.75">
      <c r="F2000" s="41"/>
      <c r="I2000" s="42"/>
      <c r="J2000" s="42"/>
      <c r="R2000" s="38"/>
      <c r="S2000" s="38"/>
    </row>
    <row r="2001" spans="6:19" ht="12.75">
      <c r="F2001" s="41"/>
      <c r="I2001" s="42"/>
      <c r="J2001" s="42"/>
      <c r="R2001" s="38"/>
      <c r="S2001" s="38"/>
    </row>
    <row r="2002" spans="6:19" ht="12.75">
      <c r="F2002" s="41"/>
      <c r="I2002" s="42"/>
      <c r="J2002" s="42"/>
      <c r="R2002" s="38"/>
      <c r="S2002" s="38"/>
    </row>
    <row r="2003" spans="6:19" ht="12.75">
      <c r="F2003" s="41"/>
      <c r="I2003" s="42"/>
      <c r="J2003" s="42"/>
      <c r="R2003" s="38"/>
      <c r="S2003" s="38"/>
    </row>
    <row r="2004" spans="6:19" ht="12.75">
      <c r="F2004" s="41"/>
      <c r="I2004" s="42"/>
      <c r="J2004" s="42"/>
      <c r="R2004" s="38"/>
      <c r="S2004" s="38"/>
    </row>
    <row r="2005" spans="6:19" ht="12.75">
      <c r="F2005" s="41"/>
      <c r="I2005" s="42"/>
      <c r="J2005" s="42"/>
      <c r="R2005" s="38"/>
      <c r="S2005" s="38"/>
    </row>
    <row r="2006" spans="6:19" ht="12.75">
      <c r="F2006" s="41"/>
      <c r="I2006" s="42"/>
      <c r="J2006" s="42"/>
      <c r="R2006" s="38"/>
      <c r="S2006" s="38"/>
    </row>
    <row r="2007" spans="6:19" ht="12.75">
      <c r="F2007" s="41"/>
      <c r="I2007" s="42"/>
      <c r="J2007" s="42"/>
      <c r="R2007" s="38"/>
      <c r="S2007" s="38"/>
    </row>
    <row r="2008" spans="6:19" ht="12.75">
      <c r="F2008" s="41"/>
      <c r="I2008" s="42"/>
      <c r="J2008" s="42"/>
      <c r="R2008" s="38"/>
      <c r="S2008" s="38"/>
    </row>
    <row r="2009" spans="6:19" ht="12.75">
      <c r="F2009" s="41"/>
      <c r="I2009" s="42"/>
      <c r="J2009" s="42"/>
      <c r="R2009" s="38"/>
      <c r="S2009" s="38"/>
    </row>
    <row r="2010" spans="6:19" ht="12.75">
      <c r="F2010" s="41"/>
      <c r="I2010" s="42"/>
      <c r="J2010" s="42"/>
      <c r="R2010" s="38"/>
      <c r="S2010" s="38"/>
    </row>
    <row r="2011" spans="6:19" ht="12.75">
      <c r="F2011" s="41"/>
      <c r="I2011" s="42"/>
      <c r="J2011" s="42"/>
      <c r="R2011" s="38"/>
      <c r="S2011" s="38"/>
    </row>
    <row r="2012" spans="6:19" ht="12.75">
      <c r="F2012" s="41"/>
      <c r="I2012" s="42"/>
      <c r="J2012" s="42"/>
      <c r="R2012" s="38"/>
      <c r="S2012" s="38"/>
    </row>
    <row r="2013" spans="6:19" ht="12.75">
      <c r="F2013" s="41"/>
      <c r="I2013" s="42"/>
      <c r="J2013" s="42"/>
      <c r="R2013" s="38"/>
      <c r="S2013" s="38"/>
    </row>
    <row r="2014" spans="6:19" ht="12.75">
      <c r="F2014" s="41"/>
      <c r="I2014" s="42"/>
      <c r="J2014" s="42"/>
      <c r="R2014" s="38"/>
      <c r="S2014" s="38"/>
    </row>
    <row r="2015" spans="6:19" ht="12.75">
      <c r="F2015" s="41"/>
      <c r="I2015" s="42"/>
      <c r="J2015" s="42"/>
      <c r="R2015" s="38"/>
      <c r="S2015" s="38"/>
    </row>
    <row r="2016" spans="6:19" ht="12.75">
      <c r="F2016" s="41"/>
      <c r="I2016" s="42"/>
      <c r="J2016" s="42"/>
      <c r="R2016" s="38"/>
      <c r="S2016" s="38"/>
    </row>
    <row r="2017" spans="6:19" ht="12.75">
      <c r="F2017" s="41"/>
      <c r="I2017" s="42"/>
      <c r="J2017" s="42"/>
      <c r="R2017" s="38"/>
      <c r="S2017" s="38"/>
    </row>
    <row r="2018" spans="6:19" ht="12.75">
      <c r="F2018" s="41"/>
      <c r="I2018" s="42"/>
      <c r="J2018" s="42"/>
      <c r="R2018" s="38"/>
      <c r="S2018" s="38"/>
    </row>
    <row r="2019" spans="6:19" ht="12.75">
      <c r="F2019" s="41"/>
      <c r="I2019" s="42"/>
      <c r="J2019" s="42"/>
      <c r="R2019" s="38"/>
      <c r="S2019" s="38"/>
    </row>
    <row r="2020" spans="6:19" ht="12.75">
      <c r="F2020" s="41"/>
      <c r="I2020" s="42"/>
      <c r="J2020" s="42"/>
      <c r="R2020" s="38"/>
      <c r="S2020" s="38"/>
    </row>
    <row r="2021" spans="6:19" ht="12.75">
      <c r="F2021" s="41"/>
      <c r="I2021" s="42"/>
      <c r="J2021" s="42"/>
      <c r="R2021" s="38"/>
      <c r="S2021" s="38"/>
    </row>
    <row r="2022" spans="6:19" ht="12.75">
      <c r="F2022" s="41"/>
      <c r="I2022" s="42"/>
      <c r="J2022" s="42"/>
      <c r="R2022" s="38"/>
      <c r="S2022" s="38"/>
    </row>
    <row r="2023" spans="6:19" ht="12.75">
      <c r="F2023" s="41"/>
      <c r="I2023" s="42"/>
      <c r="J2023" s="42"/>
      <c r="R2023" s="38"/>
      <c r="S2023" s="38"/>
    </row>
    <row r="2024" spans="6:19" ht="12.75">
      <c r="F2024" s="41"/>
      <c r="I2024" s="42"/>
      <c r="J2024" s="42"/>
      <c r="R2024" s="38"/>
      <c r="S2024" s="38"/>
    </row>
    <row r="2025" spans="6:19" ht="12.75">
      <c r="F2025" s="41"/>
      <c r="I2025" s="42"/>
      <c r="J2025" s="42"/>
      <c r="R2025" s="38"/>
      <c r="S2025" s="38"/>
    </row>
    <row r="2026" spans="6:19" ht="12.75">
      <c r="F2026" s="41"/>
      <c r="I2026" s="42"/>
      <c r="J2026" s="42"/>
      <c r="R2026" s="38"/>
      <c r="S2026" s="38"/>
    </row>
    <row r="2027" spans="6:19" ht="12.75">
      <c r="F2027" s="41"/>
      <c r="I2027" s="42"/>
      <c r="J2027" s="42"/>
      <c r="R2027" s="38"/>
      <c r="S2027" s="38"/>
    </row>
    <row r="2028" spans="6:19" ht="12.75">
      <c r="F2028" s="41"/>
      <c r="I2028" s="42"/>
      <c r="J2028" s="42"/>
      <c r="R2028" s="38"/>
      <c r="S2028" s="38"/>
    </row>
    <row r="2029" spans="6:19" ht="12.75">
      <c r="F2029" s="41"/>
      <c r="I2029" s="42"/>
      <c r="J2029" s="42"/>
      <c r="R2029" s="38"/>
      <c r="S2029" s="38"/>
    </row>
    <row r="2030" spans="6:19" ht="12.75">
      <c r="F2030" s="41"/>
      <c r="I2030" s="42"/>
      <c r="J2030" s="42"/>
      <c r="R2030" s="38"/>
      <c r="S2030" s="38"/>
    </row>
    <row r="2031" spans="6:19" ht="12.75">
      <c r="F2031" s="41"/>
      <c r="I2031" s="42"/>
      <c r="J2031" s="42"/>
      <c r="R2031" s="38"/>
      <c r="S2031" s="38"/>
    </row>
    <row r="2032" spans="6:19" ht="12.75">
      <c r="F2032" s="41"/>
      <c r="I2032" s="42"/>
      <c r="J2032" s="42"/>
      <c r="R2032" s="38"/>
      <c r="S2032" s="38"/>
    </row>
    <row r="2033" spans="6:19" ht="12.75">
      <c r="F2033" s="41"/>
      <c r="I2033" s="42"/>
      <c r="J2033" s="42"/>
      <c r="R2033" s="38"/>
      <c r="S2033" s="38"/>
    </row>
    <row r="2034" spans="6:19" ht="12.75">
      <c r="F2034" s="41"/>
      <c r="I2034" s="42"/>
      <c r="J2034" s="42"/>
      <c r="R2034" s="38"/>
      <c r="S2034" s="38"/>
    </row>
    <row r="2035" spans="6:19" ht="12.75">
      <c r="F2035" s="41"/>
      <c r="I2035" s="42"/>
      <c r="J2035" s="42"/>
      <c r="R2035" s="38"/>
      <c r="S2035" s="38"/>
    </row>
    <row r="2036" spans="6:19" ht="12.75">
      <c r="F2036" s="41"/>
      <c r="I2036" s="42"/>
      <c r="J2036" s="42"/>
      <c r="R2036" s="38"/>
      <c r="S2036" s="38"/>
    </row>
    <row r="2037" spans="6:19" ht="12.75">
      <c r="F2037" s="41"/>
      <c r="I2037" s="42"/>
      <c r="J2037" s="42"/>
      <c r="R2037" s="38"/>
      <c r="S2037" s="38"/>
    </row>
    <row r="2038" spans="6:19" ht="12.75">
      <c r="F2038" s="41"/>
      <c r="I2038" s="42"/>
      <c r="J2038" s="42"/>
      <c r="R2038" s="38"/>
      <c r="S2038" s="38"/>
    </row>
    <row r="2039" spans="6:19" ht="12.75">
      <c r="F2039" s="41"/>
      <c r="I2039" s="42"/>
      <c r="J2039" s="42"/>
      <c r="R2039" s="38"/>
      <c r="S2039" s="38"/>
    </row>
    <row r="2040" spans="6:19" ht="12.75">
      <c r="F2040" s="41"/>
      <c r="I2040" s="42"/>
      <c r="J2040" s="42"/>
      <c r="R2040" s="38"/>
      <c r="S2040" s="38"/>
    </row>
    <row r="2041" spans="6:19" ht="12.75">
      <c r="F2041" s="41"/>
      <c r="I2041" s="42"/>
      <c r="J2041" s="42"/>
      <c r="R2041" s="38"/>
      <c r="S2041" s="38"/>
    </row>
    <row r="2042" spans="6:19" ht="12.75">
      <c r="F2042" s="41"/>
      <c r="I2042" s="42"/>
      <c r="J2042" s="42"/>
      <c r="R2042" s="38"/>
      <c r="S2042" s="38"/>
    </row>
    <row r="2043" spans="6:19" ht="12.75">
      <c r="F2043" s="41"/>
      <c r="I2043" s="42"/>
      <c r="J2043" s="42"/>
      <c r="R2043" s="38"/>
      <c r="S2043" s="38"/>
    </row>
    <row r="2044" spans="6:19" ht="12.75">
      <c r="F2044" s="41"/>
      <c r="I2044" s="42"/>
      <c r="J2044" s="42"/>
      <c r="R2044" s="38"/>
      <c r="S2044" s="38"/>
    </row>
    <row r="2045" spans="6:19" ht="12.75">
      <c r="F2045" s="41"/>
      <c r="I2045" s="42"/>
      <c r="J2045" s="42"/>
      <c r="R2045" s="38"/>
      <c r="S2045" s="38"/>
    </row>
    <row r="2046" spans="6:19" ht="12.75">
      <c r="F2046" s="41"/>
      <c r="I2046" s="42"/>
      <c r="J2046" s="42"/>
      <c r="R2046" s="38"/>
      <c r="S2046" s="38"/>
    </row>
    <row r="2047" spans="6:19" ht="12.75">
      <c r="F2047" s="41"/>
      <c r="I2047" s="42"/>
      <c r="J2047" s="42"/>
      <c r="R2047" s="38"/>
      <c r="S2047" s="38"/>
    </row>
    <row r="2048" spans="6:19" ht="12.75">
      <c r="F2048" s="41"/>
      <c r="I2048" s="42"/>
      <c r="J2048" s="42"/>
      <c r="R2048" s="38"/>
      <c r="S2048" s="38"/>
    </row>
    <row r="2049" spans="6:19" ht="12.75">
      <c r="F2049" s="41"/>
      <c r="I2049" s="42"/>
      <c r="J2049" s="42"/>
      <c r="R2049" s="38"/>
      <c r="S2049" s="38"/>
    </row>
    <row r="2050" spans="6:19" ht="12.75">
      <c r="F2050" s="41"/>
      <c r="I2050" s="42"/>
      <c r="J2050" s="42"/>
      <c r="R2050" s="38"/>
      <c r="S2050" s="38"/>
    </row>
    <row r="2051" spans="6:19" ht="12.75">
      <c r="F2051" s="41"/>
      <c r="I2051" s="42"/>
      <c r="J2051" s="42"/>
      <c r="R2051" s="38"/>
      <c r="S2051" s="38"/>
    </row>
    <row r="2052" spans="6:19" ht="12.75">
      <c r="F2052" s="41"/>
      <c r="I2052" s="42"/>
      <c r="J2052" s="42"/>
      <c r="R2052" s="38"/>
      <c r="S2052" s="38"/>
    </row>
    <row r="2053" spans="6:19" ht="12.75">
      <c r="F2053" s="41"/>
      <c r="I2053" s="42"/>
      <c r="J2053" s="42"/>
      <c r="R2053" s="38"/>
      <c r="S2053" s="38"/>
    </row>
    <row r="2054" spans="6:19" ht="12.75">
      <c r="F2054" s="41"/>
      <c r="I2054" s="42"/>
      <c r="J2054" s="42"/>
      <c r="R2054" s="38"/>
      <c r="S2054" s="38"/>
    </row>
    <row r="2055" spans="6:19" ht="12.75">
      <c r="F2055" s="41"/>
      <c r="I2055" s="42"/>
      <c r="J2055" s="42"/>
      <c r="R2055" s="38"/>
      <c r="S2055" s="38"/>
    </row>
    <row r="2056" spans="6:19" ht="12.75">
      <c r="F2056" s="41"/>
      <c r="I2056" s="42"/>
      <c r="J2056" s="42"/>
      <c r="R2056" s="38"/>
      <c r="S2056" s="38"/>
    </row>
    <row r="2057" spans="6:19" ht="12.75">
      <c r="F2057" s="41"/>
      <c r="I2057" s="42"/>
      <c r="J2057" s="42"/>
      <c r="R2057" s="38"/>
      <c r="S2057" s="38"/>
    </row>
    <row r="2058" spans="6:19" ht="12.75">
      <c r="F2058" s="41"/>
      <c r="I2058" s="42"/>
      <c r="J2058" s="42"/>
      <c r="R2058" s="38"/>
      <c r="S2058" s="38"/>
    </row>
    <row r="2059" spans="6:19" ht="12.75">
      <c r="F2059" s="41"/>
      <c r="I2059" s="42"/>
      <c r="J2059" s="42"/>
      <c r="R2059" s="38"/>
      <c r="S2059" s="38"/>
    </row>
    <row r="2060" spans="6:19" ht="12.75">
      <c r="F2060" s="41"/>
      <c r="I2060" s="42"/>
      <c r="J2060" s="42"/>
      <c r="R2060" s="38"/>
      <c r="S2060" s="38"/>
    </row>
    <row r="2061" spans="6:19" ht="12.75">
      <c r="F2061" s="41"/>
      <c r="I2061" s="42"/>
      <c r="J2061" s="42"/>
      <c r="R2061" s="38"/>
      <c r="S2061" s="38"/>
    </row>
    <row r="2062" spans="6:19" ht="12.75">
      <c r="F2062" s="41"/>
      <c r="I2062" s="42"/>
      <c r="J2062" s="42"/>
      <c r="R2062" s="38"/>
      <c r="S2062" s="38"/>
    </row>
    <row r="2063" spans="6:19" ht="12.75">
      <c r="F2063" s="41"/>
      <c r="I2063" s="42"/>
      <c r="J2063" s="42"/>
      <c r="R2063" s="38"/>
      <c r="S2063" s="38"/>
    </row>
    <row r="2064" spans="6:19" ht="12.75">
      <c r="F2064" s="41"/>
      <c r="I2064" s="42"/>
      <c r="J2064" s="42"/>
      <c r="R2064" s="38"/>
      <c r="S2064" s="38"/>
    </row>
    <row r="2065" spans="6:19" ht="12.75">
      <c r="F2065" s="41"/>
      <c r="I2065" s="42"/>
      <c r="J2065" s="42"/>
      <c r="R2065" s="38"/>
      <c r="S2065" s="38"/>
    </row>
    <row r="2066" spans="6:19" ht="12.75">
      <c r="F2066" s="41"/>
      <c r="I2066" s="42"/>
      <c r="J2066" s="42"/>
      <c r="R2066" s="38"/>
      <c r="S2066" s="38"/>
    </row>
    <row r="2067" spans="6:19" ht="12.75">
      <c r="F2067" s="41"/>
      <c r="I2067" s="42"/>
      <c r="J2067" s="42"/>
      <c r="R2067" s="38"/>
      <c r="S2067" s="38"/>
    </row>
    <row r="2068" spans="6:19" ht="12.75">
      <c r="F2068" s="41"/>
      <c r="I2068" s="42"/>
      <c r="J2068" s="42"/>
      <c r="R2068" s="38"/>
      <c r="S2068" s="38"/>
    </row>
    <row r="2069" spans="6:19" ht="12.75">
      <c r="F2069" s="41"/>
      <c r="I2069" s="42"/>
      <c r="J2069" s="42"/>
      <c r="R2069" s="38"/>
      <c r="S2069" s="38"/>
    </row>
    <row r="2070" spans="6:19" ht="12.75">
      <c r="F2070" s="41"/>
      <c r="I2070" s="42"/>
      <c r="J2070" s="42"/>
      <c r="R2070" s="38"/>
      <c r="S2070" s="38"/>
    </row>
    <row r="2071" spans="6:19" ht="12.75">
      <c r="F2071" s="41"/>
      <c r="I2071" s="42"/>
      <c r="J2071" s="42"/>
      <c r="R2071" s="38"/>
      <c r="S2071" s="38"/>
    </row>
    <row r="2072" spans="6:19" ht="12.75">
      <c r="F2072" s="41"/>
      <c r="I2072" s="42"/>
      <c r="J2072" s="42"/>
      <c r="R2072" s="38"/>
      <c r="S2072" s="38"/>
    </row>
    <row r="2073" spans="6:19" ht="12.75">
      <c r="F2073" s="41"/>
      <c r="I2073" s="42"/>
      <c r="J2073" s="42"/>
      <c r="R2073" s="38"/>
      <c r="S2073" s="38"/>
    </row>
    <row r="2074" spans="6:19" ht="12.75">
      <c r="F2074" s="41"/>
      <c r="I2074" s="42"/>
      <c r="J2074" s="42"/>
      <c r="R2074" s="38"/>
      <c r="S2074" s="38"/>
    </row>
    <row r="2075" spans="6:19" ht="12.75">
      <c r="F2075" s="41"/>
      <c r="I2075" s="42"/>
      <c r="J2075" s="42"/>
      <c r="R2075" s="38"/>
      <c r="S2075" s="38"/>
    </row>
    <row r="2076" spans="6:19" ht="12.75">
      <c r="F2076" s="41"/>
      <c r="I2076" s="42"/>
      <c r="J2076" s="42"/>
      <c r="R2076" s="38"/>
      <c r="S2076" s="38"/>
    </row>
    <row r="2077" spans="6:19" ht="12.75">
      <c r="F2077" s="41"/>
      <c r="I2077" s="42"/>
      <c r="J2077" s="42"/>
      <c r="R2077" s="38"/>
      <c r="S2077" s="38"/>
    </row>
    <row r="2078" spans="6:19" ht="12.75">
      <c r="F2078" s="41"/>
      <c r="I2078" s="42"/>
      <c r="J2078" s="42"/>
      <c r="R2078" s="38"/>
      <c r="S2078" s="38"/>
    </row>
    <row r="2079" spans="6:19" ht="12.75">
      <c r="F2079" s="41"/>
      <c r="I2079" s="42"/>
      <c r="J2079" s="42"/>
      <c r="R2079" s="38"/>
      <c r="S2079" s="38"/>
    </row>
    <row r="2080" spans="6:19" ht="12.75">
      <c r="F2080" s="41"/>
      <c r="I2080" s="42"/>
      <c r="J2080" s="42"/>
      <c r="R2080" s="38"/>
      <c r="S2080" s="38"/>
    </row>
    <row r="2081" spans="6:19" ht="12.75">
      <c r="F2081" s="41"/>
      <c r="I2081" s="42"/>
      <c r="J2081" s="42"/>
      <c r="R2081" s="38"/>
      <c r="S2081" s="38"/>
    </row>
    <row r="2082" spans="6:19" ht="12.75">
      <c r="F2082" s="41"/>
      <c r="I2082" s="42"/>
      <c r="J2082" s="42"/>
      <c r="R2082" s="38"/>
      <c r="S2082" s="38"/>
    </row>
    <row r="2083" spans="6:19" ht="12.75">
      <c r="F2083" s="41"/>
      <c r="I2083" s="42"/>
      <c r="J2083" s="42"/>
      <c r="R2083" s="38"/>
      <c r="S2083" s="38"/>
    </row>
    <row r="2084" spans="6:19" ht="12.75">
      <c r="F2084" s="41"/>
      <c r="I2084" s="42"/>
      <c r="J2084" s="42"/>
      <c r="R2084" s="38"/>
      <c r="S2084" s="38"/>
    </row>
    <row r="2085" spans="6:19" ht="12.75">
      <c r="F2085" s="41"/>
      <c r="I2085" s="42"/>
      <c r="J2085" s="42"/>
      <c r="R2085" s="38"/>
      <c r="S2085" s="38"/>
    </row>
    <row r="2086" spans="6:19" ht="12.75">
      <c r="F2086" s="41"/>
      <c r="I2086" s="42"/>
      <c r="J2086" s="42"/>
      <c r="R2086" s="38"/>
      <c r="S2086" s="38"/>
    </row>
    <row r="2087" spans="6:19" ht="12.75">
      <c r="F2087" s="41"/>
      <c r="I2087" s="42"/>
      <c r="J2087" s="42"/>
      <c r="R2087" s="38"/>
      <c r="S2087" s="38"/>
    </row>
    <row r="2088" spans="6:19" ht="12.75">
      <c r="F2088" s="41"/>
      <c r="I2088" s="42"/>
      <c r="J2088" s="42"/>
      <c r="R2088" s="38"/>
      <c r="S2088" s="38"/>
    </row>
    <row r="2089" spans="6:19" ht="12.75">
      <c r="F2089" s="41"/>
      <c r="I2089" s="42"/>
      <c r="J2089" s="42"/>
      <c r="R2089" s="38"/>
      <c r="S2089" s="38"/>
    </row>
    <row r="2090" spans="6:19" ht="12.75">
      <c r="F2090" s="41"/>
      <c r="I2090" s="42"/>
      <c r="J2090" s="42"/>
      <c r="R2090" s="38"/>
      <c r="S2090" s="38"/>
    </row>
    <row r="2091" spans="6:19" ht="12.75">
      <c r="F2091" s="41"/>
      <c r="I2091" s="42"/>
      <c r="J2091" s="42"/>
      <c r="R2091" s="38"/>
      <c r="S2091" s="38"/>
    </row>
    <row r="2092" spans="6:19" ht="12.75">
      <c r="F2092" s="41"/>
      <c r="I2092" s="42"/>
      <c r="J2092" s="42"/>
      <c r="R2092" s="38"/>
      <c r="S2092" s="38"/>
    </row>
    <row r="2093" spans="6:19" ht="12.75">
      <c r="F2093" s="41"/>
      <c r="I2093" s="42"/>
      <c r="J2093" s="42"/>
      <c r="R2093" s="38"/>
      <c r="S2093" s="38"/>
    </row>
    <row r="2094" spans="6:19" ht="12.75">
      <c r="F2094" s="41"/>
      <c r="I2094" s="42"/>
      <c r="J2094" s="42"/>
      <c r="R2094" s="38"/>
      <c r="S2094" s="38"/>
    </row>
    <row r="2095" spans="6:19" ht="12.75">
      <c r="F2095" s="41"/>
      <c r="I2095" s="42"/>
      <c r="J2095" s="42"/>
      <c r="R2095" s="38"/>
      <c r="S2095" s="38"/>
    </row>
    <row r="2096" spans="6:19" ht="12.75">
      <c r="F2096" s="41"/>
      <c r="I2096" s="42"/>
      <c r="J2096" s="42"/>
      <c r="R2096" s="38"/>
      <c r="S2096" s="38"/>
    </row>
    <row r="2097" spans="6:19" ht="12.75">
      <c r="F2097" s="41"/>
      <c r="I2097" s="42"/>
      <c r="J2097" s="42"/>
      <c r="R2097" s="38"/>
      <c r="S2097" s="38"/>
    </row>
    <row r="2098" spans="6:19" ht="12.75">
      <c r="F2098" s="41"/>
      <c r="I2098" s="42"/>
      <c r="J2098" s="42"/>
      <c r="R2098" s="38"/>
      <c r="S2098" s="38"/>
    </row>
    <row r="2099" spans="6:19" ht="12.75">
      <c r="F2099" s="41"/>
      <c r="I2099" s="42"/>
      <c r="J2099" s="42"/>
      <c r="R2099" s="38"/>
      <c r="S2099" s="38"/>
    </row>
    <row r="2100" spans="6:19" ht="12.75">
      <c r="F2100" s="41"/>
      <c r="I2100" s="42"/>
      <c r="J2100" s="42"/>
      <c r="R2100" s="38"/>
      <c r="S2100" s="38"/>
    </row>
    <row r="2101" spans="6:19" ht="12.75">
      <c r="F2101" s="41"/>
      <c r="I2101" s="42"/>
      <c r="J2101" s="42"/>
      <c r="R2101" s="38"/>
      <c r="S2101" s="38"/>
    </row>
    <row r="2102" spans="6:19" ht="12.75">
      <c r="F2102" s="41"/>
      <c r="I2102" s="42"/>
      <c r="J2102" s="42"/>
      <c r="R2102" s="38"/>
      <c r="S2102" s="38"/>
    </row>
    <row r="2103" spans="6:19" ht="12.75">
      <c r="F2103" s="41"/>
      <c r="I2103" s="42"/>
      <c r="J2103" s="42"/>
      <c r="R2103" s="38"/>
      <c r="S2103" s="38"/>
    </row>
    <row r="2104" spans="6:19" ht="12.75">
      <c r="F2104" s="41"/>
      <c r="I2104" s="42"/>
      <c r="J2104" s="42"/>
      <c r="R2104" s="38"/>
      <c r="S2104" s="38"/>
    </row>
    <row r="2105" spans="6:19" ht="12.75">
      <c r="F2105" s="41"/>
      <c r="I2105" s="42"/>
      <c r="J2105" s="42"/>
      <c r="R2105" s="38"/>
      <c r="S2105" s="38"/>
    </row>
    <row r="2106" spans="6:19" ht="12.75">
      <c r="F2106" s="41"/>
      <c r="I2106" s="42"/>
      <c r="J2106" s="42"/>
      <c r="R2106" s="38"/>
      <c r="S2106" s="38"/>
    </row>
    <row r="2107" spans="6:19" ht="12.75">
      <c r="F2107" s="41"/>
      <c r="I2107" s="42"/>
      <c r="J2107" s="42"/>
      <c r="R2107" s="38"/>
      <c r="S2107" s="38"/>
    </row>
    <row r="2108" spans="6:19" ht="12.75">
      <c r="F2108" s="41"/>
      <c r="I2108" s="42"/>
      <c r="J2108" s="42"/>
      <c r="R2108" s="38"/>
      <c r="S2108" s="38"/>
    </row>
    <row r="2109" spans="6:19" ht="12.75">
      <c r="F2109" s="41"/>
      <c r="I2109" s="42"/>
      <c r="J2109" s="42"/>
      <c r="R2109" s="38"/>
      <c r="S2109" s="38"/>
    </row>
    <row r="2110" spans="6:19" ht="12.75">
      <c r="F2110" s="41"/>
      <c r="I2110" s="42"/>
      <c r="J2110" s="42"/>
      <c r="R2110" s="38"/>
      <c r="S2110" s="38"/>
    </row>
    <row r="2111" spans="6:19" ht="12.75">
      <c r="F2111" s="41"/>
      <c r="I2111" s="42"/>
      <c r="J2111" s="42"/>
      <c r="R2111" s="38"/>
      <c r="S2111" s="38"/>
    </row>
    <row r="2112" spans="6:19" ht="12.75">
      <c r="F2112" s="41"/>
      <c r="I2112" s="42"/>
      <c r="J2112" s="42"/>
      <c r="R2112" s="38"/>
      <c r="S2112" s="38"/>
    </row>
    <row r="2113" spans="6:19" ht="12.75">
      <c r="F2113" s="41"/>
      <c r="I2113" s="42"/>
      <c r="J2113" s="42"/>
      <c r="R2113" s="38"/>
      <c r="S2113" s="38"/>
    </row>
    <row r="2114" spans="6:19" ht="12.75">
      <c r="F2114" s="41"/>
      <c r="I2114" s="42"/>
      <c r="J2114" s="42"/>
      <c r="R2114" s="38"/>
      <c r="S2114" s="38"/>
    </row>
    <row r="2115" spans="6:19" ht="12.75">
      <c r="F2115" s="41"/>
      <c r="I2115" s="42"/>
      <c r="J2115" s="42"/>
      <c r="R2115" s="38"/>
      <c r="S2115" s="38"/>
    </row>
    <row r="2116" spans="6:19" ht="12.75">
      <c r="F2116" s="41"/>
      <c r="I2116" s="42"/>
      <c r="J2116" s="42"/>
      <c r="R2116" s="38"/>
      <c r="S2116" s="38"/>
    </row>
    <row r="2117" spans="6:19" ht="12.75">
      <c r="F2117" s="41"/>
      <c r="I2117" s="42"/>
      <c r="J2117" s="42"/>
      <c r="R2117" s="38"/>
      <c r="S2117" s="38"/>
    </row>
    <row r="2118" spans="6:19" ht="12.75">
      <c r="F2118" s="41"/>
      <c r="I2118" s="42"/>
      <c r="J2118" s="42"/>
      <c r="R2118" s="38"/>
      <c r="S2118" s="38"/>
    </row>
    <row r="2119" spans="6:19" ht="12.75">
      <c r="F2119" s="41"/>
      <c r="I2119" s="42"/>
      <c r="J2119" s="42"/>
      <c r="R2119" s="38"/>
      <c r="S2119" s="38"/>
    </row>
    <row r="2120" spans="6:19" ht="12.75">
      <c r="F2120" s="41"/>
      <c r="I2120" s="42"/>
      <c r="J2120" s="42"/>
      <c r="R2120" s="38"/>
      <c r="S2120" s="38"/>
    </row>
    <row r="2121" spans="6:19" ht="12.75">
      <c r="F2121" s="41"/>
      <c r="R2121" s="38"/>
      <c r="S2121" s="38"/>
    </row>
    <row r="2122" spans="6:19" ht="12.75">
      <c r="F2122" s="41"/>
      <c r="R2122" s="38"/>
      <c r="S2122" s="38"/>
    </row>
    <row r="2123" spans="6:19" ht="12.75">
      <c r="F2123" s="41"/>
      <c r="R2123" s="38"/>
      <c r="S2123" s="38"/>
    </row>
    <row r="2124" spans="6:19" ht="12.75">
      <c r="F2124" s="41"/>
      <c r="R2124" s="38"/>
      <c r="S2124" s="38"/>
    </row>
    <row r="2125" spans="6:19" ht="12.75">
      <c r="F2125" s="41"/>
      <c r="R2125" s="38"/>
      <c r="S2125" s="38"/>
    </row>
    <row r="2126" spans="6:19" ht="12.75">
      <c r="F2126" s="41"/>
      <c r="R2126" s="38"/>
      <c r="S2126" s="38"/>
    </row>
    <row r="2127" spans="6:19" ht="12.75">
      <c r="F2127" s="41"/>
      <c r="R2127" s="38"/>
      <c r="S2127" s="38"/>
    </row>
    <row r="2128" spans="6:19" ht="12.75">
      <c r="F2128" s="41"/>
      <c r="R2128" s="38"/>
      <c r="S2128" s="38"/>
    </row>
    <row r="2129" spans="6:19" ht="12.75">
      <c r="F2129" s="41"/>
      <c r="R2129" s="38"/>
      <c r="S2129" s="38"/>
    </row>
    <row r="2130" spans="6:19" ht="12.75">
      <c r="F2130" s="41"/>
      <c r="R2130" s="38"/>
      <c r="S2130" s="38"/>
    </row>
    <row r="2131" spans="6:19" ht="12.75">
      <c r="F2131" s="41"/>
      <c r="R2131" s="38"/>
      <c r="S2131" s="38"/>
    </row>
    <row r="2132" spans="6:19" ht="12.75">
      <c r="F2132" s="41"/>
      <c r="R2132" s="38"/>
      <c r="S2132" s="38"/>
    </row>
    <row r="2133" spans="6:19" ht="12.75">
      <c r="F2133" s="41"/>
      <c r="R2133" s="38"/>
      <c r="S2133" s="38"/>
    </row>
    <row r="2134" spans="6:19" ht="12.75">
      <c r="F2134" s="41"/>
      <c r="R2134" s="38"/>
      <c r="S2134" s="38"/>
    </row>
    <row r="2135" spans="6:19" ht="12.75">
      <c r="F2135" s="41"/>
      <c r="R2135" s="38"/>
      <c r="S2135" s="38"/>
    </row>
    <row r="2136" spans="6:19" ht="12.75">
      <c r="F2136" s="41"/>
      <c r="R2136" s="38"/>
      <c r="S2136" s="38"/>
    </row>
    <row r="2137" spans="6:19" ht="12.75">
      <c r="F2137" s="41"/>
      <c r="R2137" s="38"/>
      <c r="S2137" s="38"/>
    </row>
    <row r="2138" spans="6:19" ht="12.75">
      <c r="F2138" s="41"/>
      <c r="R2138" s="38"/>
      <c r="S2138" s="38"/>
    </row>
    <row r="2139" spans="6:19" ht="12.75">
      <c r="F2139" s="41"/>
      <c r="R2139" s="38"/>
      <c r="S2139" s="38"/>
    </row>
    <row r="2140" spans="6:19" ht="12.75">
      <c r="F2140" s="41"/>
      <c r="R2140" s="38"/>
      <c r="S2140" s="38"/>
    </row>
    <row r="2141" spans="6:19" ht="12.75">
      <c r="F2141" s="41"/>
      <c r="R2141" s="38"/>
      <c r="S2141" s="38"/>
    </row>
    <row r="2142" spans="6:19" ht="12.75">
      <c r="F2142" s="41"/>
      <c r="R2142" s="38"/>
      <c r="S2142" s="38"/>
    </row>
    <row r="2143" spans="6:19" ht="12.75">
      <c r="F2143" s="41"/>
      <c r="R2143" s="38"/>
      <c r="S2143" s="38"/>
    </row>
    <row r="2144" spans="6:19" ht="12.75">
      <c r="F2144" s="41"/>
      <c r="R2144" s="38"/>
      <c r="S2144" s="38"/>
    </row>
    <row r="2145" spans="6:19" ht="12.75">
      <c r="F2145" s="41"/>
      <c r="R2145" s="38"/>
      <c r="S2145" s="38"/>
    </row>
    <row r="2146" spans="6:19" ht="12.75">
      <c r="F2146" s="41"/>
      <c r="R2146" s="38"/>
      <c r="S2146" s="38"/>
    </row>
    <row r="2147" spans="6:19" ht="12.75">
      <c r="F2147" s="41"/>
      <c r="R2147" s="38"/>
      <c r="S2147" s="38"/>
    </row>
    <row r="2148" spans="6:19" ht="12.75">
      <c r="F2148" s="41"/>
      <c r="R2148" s="38"/>
      <c r="S2148" s="38"/>
    </row>
    <row r="2149" spans="6:19" ht="12.75">
      <c r="F2149" s="41"/>
      <c r="R2149" s="38"/>
      <c r="S2149" s="38"/>
    </row>
    <row r="2150" spans="6:19" ht="12.75">
      <c r="F2150" s="41"/>
      <c r="R2150" s="38"/>
      <c r="S2150" s="38"/>
    </row>
    <row r="2151" spans="6:19" ht="12.75">
      <c r="F2151" s="41"/>
      <c r="R2151" s="38"/>
      <c r="S2151" s="38"/>
    </row>
    <row r="2152" spans="6:19" ht="12.75">
      <c r="F2152" s="41"/>
      <c r="R2152" s="38"/>
      <c r="S2152" s="38"/>
    </row>
    <row r="2153" spans="6:19" ht="12.75">
      <c r="F2153" s="41"/>
      <c r="R2153" s="38"/>
      <c r="S2153" s="38"/>
    </row>
    <row r="2154" spans="6:19" ht="12.75">
      <c r="F2154" s="41"/>
      <c r="R2154" s="38"/>
      <c r="S2154" s="38"/>
    </row>
    <row r="2155" spans="6:19" ht="12.75">
      <c r="F2155" s="41"/>
      <c r="R2155" s="38"/>
      <c r="S2155" s="38"/>
    </row>
    <row r="2156" spans="6:19" ht="12.75">
      <c r="F2156" s="41"/>
      <c r="R2156" s="38"/>
      <c r="S2156" s="38"/>
    </row>
    <row r="2157" spans="6:19" ht="12.75">
      <c r="F2157" s="41"/>
      <c r="R2157" s="38"/>
      <c r="S2157" s="38"/>
    </row>
    <row r="2158" spans="6:19" ht="12.75">
      <c r="F2158" s="41"/>
      <c r="R2158" s="38"/>
      <c r="S2158" s="38"/>
    </row>
    <row r="2159" spans="6:19" ht="12.75">
      <c r="F2159" s="41"/>
      <c r="R2159" s="38"/>
      <c r="S2159" s="38"/>
    </row>
    <row r="2160" spans="6:19" ht="12.75">
      <c r="F2160" s="41"/>
      <c r="R2160" s="38"/>
      <c r="S2160" s="38"/>
    </row>
    <row r="2161" spans="6:19" ht="12.75">
      <c r="F2161" s="41"/>
      <c r="R2161" s="38"/>
      <c r="S2161" s="38"/>
    </row>
    <row r="2162" spans="6:19" ht="12.75">
      <c r="F2162" s="41"/>
      <c r="R2162" s="38"/>
      <c r="S2162" s="38"/>
    </row>
    <row r="2163" spans="6:19" ht="12.75">
      <c r="F2163" s="41"/>
      <c r="R2163" s="38"/>
      <c r="S2163" s="38"/>
    </row>
    <row r="2164" spans="6:19" ht="12.75">
      <c r="F2164" s="41"/>
      <c r="R2164" s="38"/>
      <c r="S2164" s="38"/>
    </row>
    <row r="2165" spans="6:19" ht="12.75">
      <c r="F2165" s="41"/>
      <c r="R2165" s="38"/>
      <c r="S2165" s="38"/>
    </row>
    <row r="2166" spans="6:19" ht="12.75">
      <c r="F2166" s="41"/>
      <c r="R2166" s="38"/>
      <c r="S2166" s="38"/>
    </row>
    <row r="2167" spans="6:19" ht="12.75">
      <c r="F2167" s="41"/>
      <c r="R2167" s="38"/>
      <c r="S2167" s="38"/>
    </row>
    <row r="2168" spans="6:19" ht="12.75">
      <c r="F2168" s="41"/>
      <c r="R2168" s="38"/>
      <c r="S2168" s="38"/>
    </row>
    <row r="2169" spans="6:19" ht="12.75">
      <c r="F2169" s="41"/>
      <c r="R2169" s="38"/>
      <c r="S2169" s="38"/>
    </row>
    <row r="2170" spans="6:19" ht="12.75">
      <c r="F2170" s="41"/>
      <c r="R2170" s="38"/>
      <c r="S2170" s="38"/>
    </row>
    <row r="2171" spans="6:19" ht="12.75">
      <c r="F2171" s="41"/>
      <c r="R2171" s="38"/>
      <c r="S2171" s="38"/>
    </row>
    <row r="2172" spans="6:19" ht="12.75">
      <c r="F2172" s="41"/>
      <c r="R2172" s="38"/>
      <c r="S2172" s="38"/>
    </row>
    <row r="2173" spans="6:19" ht="12.75">
      <c r="F2173" s="41"/>
      <c r="R2173" s="38"/>
      <c r="S2173" s="38"/>
    </row>
    <row r="2174" spans="6:19" ht="12.75">
      <c r="F2174" s="41"/>
      <c r="R2174" s="38"/>
      <c r="S2174" s="38"/>
    </row>
    <row r="2175" spans="6:19" ht="12.75">
      <c r="F2175" s="41"/>
      <c r="R2175" s="38"/>
      <c r="S2175" s="38"/>
    </row>
    <row r="2176" spans="6:19" ht="12.75">
      <c r="F2176" s="41"/>
      <c r="R2176" s="38"/>
      <c r="S2176" s="38"/>
    </row>
    <row r="2177" spans="6:19" ht="12.75">
      <c r="F2177" s="41"/>
      <c r="R2177" s="38"/>
      <c r="S2177" s="38"/>
    </row>
    <row r="2178" spans="6:19" ht="12.75">
      <c r="F2178" s="41"/>
      <c r="R2178" s="38"/>
      <c r="S2178" s="38"/>
    </row>
    <row r="2179" spans="6:19" ht="12.75">
      <c r="F2179" s="41"/>
      <c r="R2179" s="38"/>
      <c r="S2179" s="38"/>
    </row>
    <row r="2180" spans="6:19" ht="12.75">
      <c r="F2180" s="41"/>
      <c r="R2180" s="38"/>
      <c r="S2180" s="38"/>
    </row>
    <row r="2181" spans="6:19" ht="12.75">
      <c r="F2181" s="41"/>
      <c r="R2181" s="38"/>
      <c r="S2181" s="38"/>
    </row>
    <row r="2182" spans="6:19" ht="12.75">
      <c r="F2182" s="41"/>
      <c r="R2182" s="38"/>
      <c r="S2182" s="38"/>
    </row>
    <row r="2183" spans="6:19" ht="12.75">
      <c r="F2183" s="41"/>
      <c r="R2183" s="38"/>
      <c r="S2183" s="38"/>
    </row>
    <row r="2184" spans="6:19" ht="12.75">
      <c r="F2184" s="41"/>
      <c r="R2184" s="38"/>
      <c r="S2184" s="38"/>
    </row>
    <row r="2185" spans="6:19" ht="12.75">
      <c r="F2185" s="41"/>
      <c r="R2185" s="38"/>
      <c r="S2185" s="38"/>
    </row>
    <row r="2186" spans="6:19" ht="12.75">
      <c r="F2186" s="41"/>
      <c r="R2186" s="38"/>
      <c r="S2186" s="38"/>
    </row>
    <row r="2187" spans="6:19" ht="12.75">
      <c r="F2187" s="41"/>
      <c r="R2187" s="38"/>
      <c r="S2187" s="38"/>
    </row>
    <row r="2188" spans="6:19" ht="12.75">
      <c r="F2188" s="41"/>
      <c r="R2188" s="38"/>
      <c r="S2188" s="38"/>
    </row>
    <row r="2189" spans="6:19" ht="12.75">
      <c r="F2189" s="41"/>
      <c r="R2189" s="38"/>
      <c r="S2189" s="38"/>
    </row>
    <row r="2190" spans="6:19" ht="12.75">
      <c r="F2190" s="41"/>
      <c r="R2190" s="38"/>
      <c r="S2190" s="38"/>
    </row>
    <row r="2191" spans="6:19" ht="12.75">
      <c r="F2191" s="41"/>
      <c r="R2191" s="38"/>
      <c r="S2191" s="38"/>
    </row>
    <row r="2192" spans="6:19" ht="12.75">
      <c r="F2192" s="41"/>
      <c r="R2192" s="38"/>
      <c r="S2192" s="38"/>
    </row>
    <row r="2193" spans="6:19" ht="12.75">
      <c r="F2193" s="41"/>
      <c r="R2193" s="38"/>
      <c r="S2193" s="38"/>
    </row>
    <row r="2194" spans="6:19" ht="12.75">
      <c r="F2194" s="41"/>
      <c r="R2194" s="38"/>
      <c r="S2194" s="38"/>
    </row>
    <row r="2195" spans="6:19" ht="12.75">
      <c r="F2195" s="41"/>
      <c r="R2195" s="38"/>
      <c r="S2195" s="38"/>
    </row>
    <row r="2196" spans="6:19" ht="12.75">
      <c r="F2196" s="41"/>
      <c r="R2196" s="38"/>
      <c r="S2196" s="38"/>
    </row>
    <row r="2197" spans="6:19" ht="12.75">
      <c r="F2197" s="41"/>
      <c r="R2197" s="38"/>
      <c r="S2197" s="38"/>
    </row>
    <row r="2198" spans="6:19" ht="12.75">
      <c r="F2198" s="41"/>
      <c r="R2198" s="38"/>
      <c r="S2198" s="38"/>
    </row>
    <row r="2199" spans="6:19" ht="12.75">
      <c r="F2199" s="41"/>
      <c r="R2199" s="38"/>
      <c r="S2199" s="38"/>
    </row>
    <row r="2200" spans="6:19" ht="12.75">
      <c r="F2200" s="41"/>
      <c r="R2200" s="38"/>
      <c r="S2200" s="38"/>
    </row>
    <row r="2201" spans="6:19" ht="12.75">
      <c r="F2201" s="41"/>
      <c r="R2201" s="38"/>
      <c r="S2201" s="38"/>
    </row>
    <row r="2202" spans="6:19" ht="12.75">
      <c r="F2202" s="41"/>
      <c r="R2202" s="38"/>
      <c r="S2202" s="38"/>
    </row>
    <row r="2203" spans="6:19" ht="12.75">
      <c r="F2203" s="41"/>
      <c r="R2203" s="38"/>
      <c r="S2203" s="38"/>
    </row>
    <row r="2204" spans="6:19" ht="12.75">
      <c r="F2204" s="41"/>
      <c r="R2204" s="38"/>
      <c r="S2204" s="38"/>
    </row>
    <row r="2205" spans="6:19" ht="12.75">
      <c r="F2205" s="41"/>
      <c r="R2205" s="38"/>
      <c r="S2205" s="38"/>
    </row>
    <row r="2206" spans="6:19" ht="12.75">
      <c r="F2206" s="41"/>
      <c r="R2206" s="38"/>
      <c r="S2206" s="38"/>
    </row>
    <row r="2207" spans="6:19" ht="12.75">
      <c r="F2207" s="41"/>
      <c r="R2207" s="38"/>
      <c r="S2207" s="38"/>
    </row>
    <row r="2208" spans="6:19" ht="12.75">
      <c r="F2208" s="41"/>
      <c r="R2208" s="38"/>
      <c r="S2208" s="38"/>
    </row>
    <row r="2209" spans="6:19" ht="12.75">
      <c r="F2209" s="41"/>
      <c r="R2209" s="38"/>
      <c r="S2209" s="38"/>
    </row>
    <row r="2210" spans="6:19" ht="12.75">
      <c r="F2210" s="41"/>
      <c r="R2210" s="38"/>
      <c r="S2210" s="38"/>
    </row>
    <row r="2211" spans="6:19" ht="12.75">
      <c r="F2211" s="41"/>
      <c r="R2211" s="38"/>
      <c r="S2211" s="38"/>
    </row>
    <row r="2212" spans="6:19" ht="12.75">
      <c r="F2212" s="41"/>
      <c r="R2212" s="38"/>
      <c r="S2212" s="38"/>
    </row>
    <row r="2213" spans="6:19" ht="12.75">
      <c r="F2213" s="41"/>
      <c r="R2213" s="38"/>
      <c r="S2213" s="38"/>
    </row>
    <row r="2214" spans="6:19" ht="12.75">
      <c r="F2214" s="41"/>
      <c r="R2214" s="38"/>
      <c r="S2214" s="38"/>
    </row>
    <row r="2215" spans="6:19" ht="12.75">
      <c r="F2215" s="41"/>
      <c r="R2215" s="38"/>
      <c r="S2215" s="38"/>
    </row>
    <row r="2216" spans="6:19" ht="12.75">
      <c r="F2216" s="41"/>
      <c r="R2216" s="38"/>
      <c r="S2216" s="38"/>
    </row>
    <row r="2217" spans="6:19" ht="12.75">
      <c r="F2217" s="41"/>
      <c r="R2217" s="38"/>
      <c r="S2217" s="38"/>
    </row>
    <row r="2218" spans="6:19" ht="12.75">
      <c r="F2218" s="41"/>
      <c r="R2218" s="38"/>
      <c r="S2218" s="38"/>
    </row>
    <row r="2219" spans="6:19" ht="12.75">
      <c r="F2219" s="41"/>
      <c r="R2219" s="38"/>
      <c r="S2219" s="38"/>
    </row>
    <row r="2220" spans="6:19" ht="12.75">
      <c r="F2220" s="41"/>
      <c r="R2220" s="38"/>
      <c r="S2220" s="38"/>
    </row>
    <row r="2221" spans="6:19" ht="12.75">
      <c r="F2221" s="41"/>
      <c r="R2221" s="38"/>
      <c r="S2221" s="38"/>
    </row>
    <row r="2222" spans="6:19" ht="12.75">
      <c r="F2222" s="41"/>
      <c r="R2222" s="38"/>
      <c r="S2222" s="38"/>
    </row>
    <row r="2223" spans="6:19" ht="12.75">
      <c r="F2223" s="41"/>
      <c r="R2223" s="38"/>
      <c r="S2223" s="38"/>
    </row>
    <row r="2224" spans="6:19" ht="12.75">
      <c r="F2224" s="41"/>
      <c r="R2224" s="38"/>
      <c r="S2224" s="38"/>
    </row>
    <row r="2225" spans="6:19" ht="12.75">
      <c r="F2225" s="41"/>
      <c r="R2225" s="38"/>
      <c r="S2225" s="38"/>
    </row>
    <row r="2226" spans="6:19" ht="12.75">
      <c r="F2226" s="41"/>
      <c r="R2226" s="38"/>
      <c r="S2226" s="38"/>
    </row>
    <row r="2227" spans="6:19" ht="12.75">
      <c r="F2227" s="41"/>
      <c r="R2227" s="38"/>
      <c r="S2227" s="38"/>
    </row>
    <row r="2228" spans="6:19" ht="12.75">
      <c r="F2228" s="41"/>
      <c r="R2228" s="38"/>
      <c r="S2228" s="38"/>
    </row>
    <row r="2229" spans="6:19" ht="12.75">
      <c r="F2229" s="41"/>
      <c r="R2229" s="38"/>
      <c r="S2229" s="38"/>
    </row>
    <row r="2230" spans="6:19" ht="12.75">
      <c r="F2230" s="41"/>
      <c r="R2230" s="38"/>
      <c r="S2230" s="38"/>
    </row>
    <row r="2231" spans="6:19" ht="12.75">
      <c r="F2231" s="41"/>
      <c r="R2231" s="38"/>
      <c r="S2231" s="38"/>
    </row>
    <row r="2232" spans="6:19" ht="12.75">
      <c r="F2232" s="41"/>
      <c r="R2232" s="38"/>
      <c r="S2232" s="38"/>
    </row>
    <row r="2233" spans="6:19" ht="12.75">
      <c r="F2233" s="41"/>
      <c r="R2233" s="38"/>
      <c r="S2233" s="38"/>
    </row>
    <row r="2234" spans="6:19" ht="12.75">
      <c r="F2234" s="41"/>
      <c r="R2234" s="38"/>
      <c r="S2234" s="38"/>
    </row>
    <row r="2235" spans="6:19" ht="12.75">
      <c r="F2235" s="41"/>
      <c r="R2235" s="38"/>
      <c r="S2235" s="38"/>
    </row>
    <row r="2236" spans="6:19" ht="12.75">
      <c r="F2236" s="41"/>
      <c r="R2236" s="38"/>
      <c r="S2236" s="38"/>
    </row>
    <row r="2237" spans="6:19" ht="12.75">
      <c r="F2237" s="41"/>
      <c r="R2237" s="38"/>
      <c r="S2237" s="38"/>
    </row>
    <row r="2238" spans="6:19" ht="12.75">
      <c r="F2238" s="41"/>
      <c r="R2238" s="38"/>
      <c r="S2238" s="38"/>
    </row>
    <row r="2239" spans="6:19" ht="12.75">
      <c r="F2239" s="41"/>
      <c r="R2239" s="38"/>
      <c r="S2239" s="38"/>
    </row>
    <row r="2240" spans="6:19" ht="12.75">
      <c r="F2240" s="41"/>
      <c r="R2240" s="38"/>
      <c r="S2240" s="38"/>
    </row>
    <row r="2241" spans="6:19" ht="12.75">
      <c r="F2241" s="41"/>
      <c r="R2241" s="38"/>
      <c r="S2241" s="38"/>
    </row>
    <row r="2242" spans="6:19" ht="12.75">
      <c r="F2242" s="41"/>
      <c r="R2242" s="38"/>
      <c r="S2242" s="38"/>
    </row>
    <row r="2243" spans="6:19" ht="12.75">
      <c r="F2243" s="41"/>
      <c r="R2243" s="38"/>
      <c r="S2243" s="38"/>
    </row>
    <row r="2244" spans="6:19" ht="12.75">
      <c r="F2244" s="41"/>
      <c r="R2244" s="38"/>
      <c r="S2244" s="38"/>
    </row>
    <row r="2245" spans="6:19" ht="12.75">
      <c r="F2245" s="41"/>
      <c r="R2245" s="38"/>
      <c r="S2245" s="38"/>
    </row>
    <row r="2246" spans="6:19" ht="12.75">
      <c r="F2246" s="41"/>
      <c r="R2246" s="38"/>
      <c r="S2246" s="38"/>
    </row>
    <row r="2247" spans="6:19" ht="12.75">
      <c r="F2247" s="41"/>
      <c r="R2247" s="38"/>
      <c r="S2247" s="38"/>
    </row>
    <row r="2248" spans="6:19" ht="12.75">
      <c r="F2248" s="41"/>
      <c r="R2248" s="38"/>
      <c r="S2248" s="38"/>
    </row>
    <row r="2249" spans="6:19" ht="12.75">
      <c r="F2249" s="41"/>
      <c r="R2249" s="38"/>
      <c r="S2249" s="38"/>
    </row>
    <row r="2250" spans="6:19" ht="12.75">
      <c r="F2250" s="41"/>
      <c r="R2250" s="38"/>
      <c r="S2250" s="38"/>
    </row>
    <row r="2251" spans="6:19" ht="12.75">
      <c r="F2251" s="41"/>
      <c r="R2251" s="38"/>
      <c r="S2251" s="38"/>
    </row>
    <row r="2252" spans="6:19" ht="12.75">
      <c r="F2252" s="41"/>
      <c r="R2252" s="38"/>
      <c r="S2252" s="38"/>
    </row>
    <row r="2253" spans="6:19" ht="12.75">
      <c r="F2253" s="41"/>
      <c r="R2253" s="38"/>
      <c r="S2253" s="38"/>
    </row>
    <row r="2254" spans="6:19" ht="12.75">
      <c r="F2254" s="41"/>
      <c r="R2254" s="38"/>
      <c r="S2254" s="38"/>
    </row>
    <row r="2255" spans="6:19" ht="12.75">
      <c r="F2255" s="41"/>
      <c r="R2255" s="38"/>
      <c r="S2255" s="38"/>
    </row>
    <row r="2256" spans="6:19" ht="12.75">
      <c r="F2256" s="41"/>
      <c r="R2256" s="38"/>
      <c r="S2256" s="38"/>
    </row>
    <row r="2257" spans="6:19" ht="12.75">
      <c r="F2257" s="41"/>
      <c r="R2257" s="38"/>
      <c r="S2257" s="38"/>
    </row>
    <row r="2258" spans="6:19" ht="12.75">
      <c r="F2258" s="41"/>
      <c r="R2258" s="38"/>
      <c r="S2258" s="38"/>
    </row>
    <row r="2259" spans="6:19" ht="12.75">
      <c r="F2259" s="41"/>
      <c r="R2259" s="38"/>
      <c r="S2259" s="38"/>
    </row>
    <row r="2260" spans="6:19" ht="12.75">
      <c r="F2260" s="41"/>
      <c r="R2260" s="38"/>
      <c r="S2260" s="38"/>
    </row>
    <row r="2261" spans="6:19" ht="12.75">
      <c r="F2261" s="41"/>
      <c r="R2261" s="38"/>
      <c r="S2261" s="38"/>
    </row>
    <row r="2262" spans="6:19" ht="12.75">
      <c r="F2262" s="41"/>
      <c r="R2262" s="38"/>
      <c r="S2262" s="38"/>
    </row>
    <row r="2263" spans="6:19" ht="12.75">
      <c r="F2263" s="41"/>
      <c r="R2263" s="38"/>
      <c r="S2263" s="38"/>
    </row>
    <row r="2264" spans="6:19" ht="12.75">
      <c r="F2264" s="41"/>
      <c r="R2264" s="38"/>
      <c r="S2264" s="38"/>
    </row>
    <row r="2265" spans="6:19" ht="12.75">
      <c r="F2265" s="41"/>
      <c r="R2265" s="38"/>
      <c r="S2265" s="38"/>
    </row>
    <row r="2266" spans="6:19" ht="12.75">
      <c r="F2266" s="41"/>
      <c r="R2266" s="38"/>
      <c r="S2266" s="38"/>
    </row>
    <row r="2267" spans="6:19" ht="12.75">
      <c r="F2267" s="41"/>
      <c r="R2267" s="38"/>
      <c r="S2267" s="38"/>
    </row>
    <row r="2268" spans="6:19" ht="12.75">
      <c r="F2268" s="41"/>
      <c r="R2268" s="38"/>
      <c r="S2268" s="38"/>
    </row>
    <row r="2269" spans="6:19" ht="12.75">
      <c r="F2269" s="41"/>
      <c r="R2269" s="38"/>
      <c r="S2269" s="38"/>
    </row>
    <row r="2270" spans="6:19" ht="12.75">
      <c r="F2270" s="41"/>
      <c r="R2270" s="38"/>
      <c r="S2270" s="38"/>
    </row>
    <row r="2271" spans="6:19" ht="12.75">
      <c r="F2271" s="41"/>
      <c r="R2271" s="38"/>
      <c r="S2271" s="38"/>
    </row>
    <row r="2272" spans="6:19" ht="12.75">
      <c r="F2272" s="41"/>
      <c r="R2272" s="38"/>
      <c r="S2272" s="38"/>
    </row>
    <row r="2273" spans="6:19" ht="12.75">
      <c r="F2273" s="41"/>
      <c r="R2273" s="38"/>
      <c r="S2273" s="38"/>
    </row>
    <row r="2274" spans="6:19" ht="12.75">
      <c r="F2274" s="41"/>
      <c r="R2274" s="38"/>
      <c r="S2274" s="38"/>
    </row>
    <row r="2275" spans="6:19" ht="12.75">
      <c r="F2275" s="41"/>
      <c r="R2275" s="38"/>
      <c r="S2275" s="38"/>
    </row>
    <row r="2276" spans="6:19" ht="12.75">
      <c r="F2276" s="41"/>
      <c r="R2276" s="38"/>
      <c r="S2276" s="38"/>
    </row>
    <row r="2277" spans="6:19" ht="12.75">
      <c r="F2277" s="41"/>
      <c r="R2277" s="38"/>
      <c r="S2277" s="38"/>
    </row>
    <row r="2278" spans="6:19" ht="12.75">
      <c r="F2278" s="41"/>
      <c r="R2278" s="38"/>
      <c r="S2278" s="38"/>
    </row>
    <row r="2279" spans="6:19" ht="12.75">
      <c r="F2279" s="41"/>
      <c r="R2279" s="38"/>
      <c r="S2279" s="38"/>
    </row>
    <row r="2280" spans="6:19" ht="12.75">
      <c r="F2280" s="41"/>
      <c r="R2280" s="38"/>
      <c r="S2280" s="38"/>
    </row>
    <row r="2281" spans="6:19" ht="12.75">
      <c r="F2281" s="41"/>
      <c r="R2281" s="38"/>
      <c r="S2281" s="38"/>
    </row>
    <row r="2282" spans="6:19" ht="12.75">
      <c r="F2282" s="41"/>
      <c r="R2282" s="38"/>
      <c r="S2282" s="38"/>
    </row>
    <row r="2283" spans="6:19" ht="12.75">
      <c r="F2283" s="41"/>
      <c r="R2283" s="38"/>
      <c r="S2283" s="38"/>
    </row>
    <row r="2284" spans="6:19" ht="12.75">
      <c r="F2284" s="41"/>
      <c r="R2284" s="38"/>
      <c r="S2284" s="38"/>
    </row>
    <row r="2285" spans="6:19" ht="12.75">
      <c r="F2285" s="41"/>
      <c r="R2285" s="38"/>
      <c r="S2285" s="38"/>
    </row>
    <row r="2286" spans="6:19" ht="12.75">
      <c r="F2286" s="41"/>
      <c r="R2286" s="38"/>
      <c r="S2286" s="38"/>
    </row>
    <row r="2287" spans="6:19" ht="12.75">
      <c r="F2287" s="41"/>
      <c r="R2287" s="38"/>
      <c r="S2287" s="38"/>
    </row>
    <row r="2288" spans="6:19" ht="12.75">
      <c r="F2288" s="41"/>
      <c r="R2288" s="38"/>
      <c r="S2288" s="38"/>
    </row>
    <row r="2289" spans="6:19" ht="12.75">
      <c r="F2289" s="41"/>
      <c r="R2289" s="38"/>
      <c r="S2289" s="38"/>
    </row>
    <row r="2290" spans="6:19" ht="12.75">
      <c r="F2290" s="41"/>
      <c r="R2290" s="38"/>
      <c r="S2290" s="38"/>
    </row>
    <row r="2291" spans="6:19" ht="12.75">
      <c r="F2291" s="41"/>
      <c r="R2291" s="38"/>
      <c r="S2291" s="38"/>
    </row>
    <row r="2292" spans="6:19" ht="12.75">
      <c r="F2292" s="41"/>
      <c r="R2292" s="38"/>
      <c r="S2292" s="38"/>
    </row>
    <row r="2293" spans="6:19" ht="12.75">
      <c r="F2293" s="41"/>
      <c r="R2293" s="38"/>
      <c r="S2293" s="38"/>
    </row>
    <row r="2294" spans="6:19" ht="12.75">
      <c r="F2294" s="41"/>
      <c r="R2294" s="38"/>
      <c r="S2294" s="38"/>
    </row>
    <row r="2295" spans="6:19" ht="12.75">
      <c r="F2295" s="41"/>
      <c r="R2295" s="38"/>
      <c r="S2295" s="38"/>
    </row>
    <row r="2296" spans="6:19" ht="12.75">
      <c r="F2296" s="41"/>
      <c r="R2296" s="38"/>
      <c r="S2296" s="38"/>
    </row>
    <row r="2297" spans="6:19" ht="12.75">
      <c r="F2297" s="41"/>
      <c r="R2297" s="38"/>
      <c r="S2297" s="38"/>
    </row>
    <row r="2298" spans="6:19" ht="12.75">
      <c r="F2298" s="41"/>
      <c r="R2298" s="38"/>
      <c r="S2298" s="38"/>
    </row>
    <row r="2299" spans="6:19" ht="12.75">
      <c r="F2299" s="41"/>
      <c r="R2299" s="38"/>
      <c r="S2299" s="38"/>
    </row>
    <row r="2300" spans="6:19" ht="12.75">
      <c r="F2300" s="41"/>
      <c r="R2300" s="38"/>
      <c r="S2300" s="38"/>
    </row>
    <row r="2301" spans="6:19" ht="12.75">
      <c r="F2301" s="41"/>
      <c r="R2301" s="38"/>
      <c r="S2301" s="38"/>
    </row>
    <row r="2302" spans="6:19" ht="12.75">
      <c r="F2302" s="41"/>
      <c r="R2302" s="38"/>
      <c r="S2302" s="38"/>
    </row>
    <row r="2303" spans="6:19" ht="12.75">
      <c r="F2303" s="41"/>
      <c r="R2303" s="38"/>
      <c r="S2303" s="38"/>
    </row>
    <row r="2304" spans="6:19" ht="12.75">
      <c r="F2304" s="41"/>
      <c r="R2304" s="38"/>
      <c r="S2304" s="38"/>
    </row>
    <row r="2305" spans="6:19" ht="12.75">
      <c r="F2305" s="41"/>
      <c r="R2305" s="38"/>
      <c r="S2305" s="38"/>
    </row>
    <row r="2306" spans="6:19" ht="12.75">
      <c r="F2306" s="41"/>
      <c r="R2306" s="38"/>
      <c r="S2306" s="38"/>
    </row>
    <row r="2307" spans="6:19" ht="12.75">
      <c r="F2307" s="41"/>
      <c r="R2307" s="38"/>
      <c r="S2307" s="38"/>
    </row>
    <row r="2308" spans="6:19" ht="12.75">
      <c r="F2308" s="41"/>
      <c r="R2308" s="38"/>
      <c r="S2308" s="38"/>
    </row>
    <row r="2309" spans="6:19" ht="12.75">
      <c r="F2309" s="41"/>
      <c r="R2309" s="38"/>
      <c r="S2309" s="38"/>
    </row>
    <row r="2310" spans="6:19" ht="12.75">
      <c r="F2310" s="41"/>
      <c r="R2310" s="38"/>
      <c r="S2310" s="38"/>
    </row>
    <row r="2311" spans="6:19" ht="12.75">
      <c r="F2311" s="41"/>
      <c r="R2311" s="38"/>
      <c r="S2311" s="38"/>
    </row>
    <row r="2312" spans="6:19" ht="12.75">
      <c r="F2312" s="41"/>
      <c r="R2312" s="38"/>
      <c r="S2312" s="38"/>
    </row>
    <row r="2313" spans="6:19" ht="12.75">
      <c r="F2313" s="41"/>
      <c r="R2313" s="38"/>
      <c r="S2313" s="38"/>
    </row>
    <row r="2314" spans="6:19" ht="12.75">
      <c r="F2314" s="41"/>
      <c r="R2314" s="38"/>
      <c r="S2314" s="38"/>
    </row>
    <row r="2315" spans="6:19" ht="12.75">
      <c r="F2315" s="41"/>
      <c r="R2315" s="38"/>
      <c r="S2315" s="38"/>
    </row>
    <row r="2316" spans="6:19" ht="12.75">
      <c r="F2316" s="41"/>
      <c r="R2316" s="38"/>
      <c r="S2316" s="38"/>
    </row>
    <row r="2317" spans="6:19" ht="12.75">
      <c r="F2317" s="41"/>
      <c r="R2317" s="38"/>
      <c r="S2317" s="38"/>
    </row>
    <row r="2318" spans="6:19" ht="12.75">
      <c r="F2318" s="41"/>
      <c r="R2318" s="38"/>
      <c r="S2318" s="38"/>
    </row>
    <row r="2319" spans="6:19" ht="12.75">
      <c r="F2319" s="41"/>
      <c r="R2319" s="38"/>
      <c r="S2319" s="38"/>
    </row>
    <row r="2320" spans="6:19" ht="12.75">
      <c r="F2320" s="41"/>
      <c r="R2320" s="38"/>
      <c r="S2320" s="38"/>
    </row>
    <row r="2321" spans="6:19" ht="12.75">
      <c r="F2321" s="41"/>
      <c r="R2321" s="38"/>
      <c r="S2321" s="38"/>
    </row>
    <row r="2322" spans="6:19" ht="12.75">
      <c r="F2322" s="41"/>
      <c r="R2322" s="38"/>
      <c r="S2322" s="38"/>
    </row>
    <row r="2323" spans="6:19" ht="12.75">
      <c r="F2323" s="41"/>
      <c r="R2323" s="38"/>
      <c r="S2323" s="38"/>
    </row>
    <row r="2324" spans="6:19" ht="12.75">
      <c r="F2324" s="41"/>
      <c r="R2324" s="38"/>
      <c r="S2324" s="38"/>
    </row>
    <row r="2325" spans="6:19" ht="12.75">
      <c r="F2325" s="41"/>
      <c r="R2325" s="38"/>
      <c r="S2325" s="38"/>
    </row>
    <row r="2326" spans="6:19" ht="12.75">
      <c r="F2326" s="41"/>
      <c r="R2326" s="38"/>
      <c r="S2326" s="38"/>
    </row>
    <row r="2327" spans="6:19" ht="12.75">
      <c r="F2327" s="41"/>
      <c r="R2327" s="38"/>
      <c r="S2327" s="38"/>
    </row>
    <row r="2328" spans="6:19" ht="12.75">
      <c r="F2328" s="41"/>
      <c r="R2328" s="38"/>
      <c r="S2328" s="38"/>
    </row>
    <row r="2329" spans="6:19" ht="12.75">
      <c r="F2329" s="41"/>
      <c r="R2329" s="38"/>
      <c r="S2329" s="38"/>
    </row>
    <row r="2330" spans="6:19" ht="12.75">
      <c r="F2330" s="41"/>
      <c r="R2330" s="38"/>
      <c r="S2330" s="38"/>
    </row>
    <row r="2331" spans="6:19" ht="12.75">
      <c r="F2331" s="41"/>
      <c r="R2331" s="38"/>
      <c r="S2331" s="38"/>
    </row>
    <row r="2332" spans="6:19" ht="12.75">
      <c r="F2332" s="41"/>
      <c r="R2332" s="38"/>
      <c r="S2332" s="38"/>
    </row>
    <row r="2333" spans="6:19" ht="12.75">
      <c r="F2333" s="41"/>
      <c r="R2333" s="38"/>
      <c r="S2333" s="38"/>
    </row>
    <row r="2334" spans="6:19" ht="12.75">
      <c r="F2334" s="41"/>
      <c r="R2334" s="38"/>
      <c r="S2334" s="38"/>
    </row>
    <row r="2335" spans="6:19" ht="12.75">
      <c r="F2335" s="41"/>
      <c r="R2335" s="38"/>
      <c r="S2335" s="38"/>
    </row>
    <row r="2336" spans="6:19" ht="12.75">
      <c r="F2336" s="41"/>
      <c r="R2336" s="38"/>
      <c r="S2336" s="38"/>
    </row>
    <row r="2337" spans="6:19" ht="12.75">
      <c r="F2337" s="41"/>
      <c r="R2337" s="38"/>
      <c r="S2337" s="38"/>
    </row>
    <row r="2338" spans="6:19" ht="12.75">
      <c r="F2338" s="41"/>
      <c r="R2338" s="38"/>
      <c r="S2338" s="38"/>
    </row>
    <row r="2339" spans="6:19" ht="12.75">
      <c r="F2339" s="41"/>
      <c r="R2339" s="38"/>
      <c r="S2339" s="38"/>
    </row>
    <row r="2340" spans="6:19" ht="12.75">
      <c r="F2340" s="41"/>
      <c r="R2340" s="38"/>
      <c r="S2340" s="38"/>
    </row>
    <row r="2341" spans="6:19" ht="12.75">
      <c r="F2341" s="41"/>
      <c r="R2341" s="38"/>
      <c r="S2341" s="38"/>
    </row>
    <row r="2342" spans="6:19" ht="12.75">
      <c r="F2342" s="41"/>
      <c r="R2342" s="38"/>
      <c r="S2342" s="38"/>
    </row>
    <row r="2343" spans="6:19" ht="12.75">
      <c r="F2343" s="41"/>
      <c r="R2343" s="38"/>
      <c r="S2343" s="38"/>
    </row>
    <row r="2344" spans="6:19" ht="12.75">
      <c r="F2344" s="41"/>
      <c r="R2344" s="38"/>
      <c r="S2344" s="38"/>
    </row>
    <row r="2345" spans="6:19" ht="12.75">
      <c r="F2345" s="41"/>
      <c r="R2345" s="38"/>
      <c r="S2345" s="38"/>
    </row>
    <row r="2346" spans="6:19" ht="12.75">
      <c r="F2346" s="41"/>
      <c r="R2346" s="38"/>
      <c r="S2346" s="38"/>
    </row>
    <row r="2347" spans="6:19" ht="12.75">
      <c r="F2347" s="41"/>
      <c r="R2347" s="38"/>
      <c r="S2347" s="38"/>
    </row>
    <row r="2348" spans="6:19" ht="12.75">
      <c r="F2348" s="41"/>
      <c r="R2348" s="38"/>
      <c r="S2348" s="38"/>
    </row>
    <row r="2349" spans="6:19" ht="12.75">
      <c r="F2349" s="41"/>
      <c r="R2349" s="38"/>
      <c r="S2349" s="38"/>
    </row>
    <row r="2350" spans="6:19" ht="12.75">
      <c r="F2350" s="41"/>
      <c r="R2350" s="38"/>
      <c r="S2350" s="38"/>
    </row>
    <row r="2351" spans="6:19" ht="12.75">
      <c r="F2351" s="41"/>
      <c r="R2351" s="38"/>
      <c r="S2351" s="38"/>
    </row>
    <row r="2352" spans="6:19" ht="12.75">
      <c r="F2352" s="41"/>
      <c r="R2352" s="38"/>
      <c r="S2352" s="38"/>
    </row>
    <row r="2353" spans="6:19" ht="12.75">
      <c r="F2353" s="41"/>
      <c r="R2353" s="38"/>
      <c r="S2353" s="38"/>
    </row>
    <row r="2354" spans="6:19" ht="12.75">
      <c r="F2354" s="41"/>
      <c r="R2354" s="38"/>
      <c r="S2354" s="38"/>
    </row>
    <row r="2355" spans="6:19" ht="12.75">
      <c r="F2355" s="41"/>
      <c r="R2355" s="38"/>
      <c r="S2355" s="38"/>
    </row>
    <row r="2356" spans="6:19" ht="12.75">
      <c r="F2356" s="41"/>
      <c r="R2356" s="38"/>
      <c r="S2356" s="38"/>
    </row>
    <row r="2357" spans="6:19" ht="12.75">
      <c r="F2357" s="41"/>
      <c r="R2357" s="38"/>
      <c r="S2357" s="38"/>
    </row>
    <row r="2358" spans="6:19" ht="12.75">
      <c r="F2358" s="41"/>
      <c r="R2358" s="38"/>
      <c r="S2358" s="38"/>
    </row>
    <row r="2359" spans="6:19" ht="12.75">
      <c r="F2359" s="41"/>
      <c r="R2359" s="38"/>
      <c r="S2359" s="38"/>
    </row>
    <row r="2360" spans="6:19" ht="12.75">
      <c r="F2360" s="41"/>
      <c r="R2360" s="38"/>
      <c r="S2360" s="38"/>
    </row>
    <row r="2361" spans="6:19" ht="12.75">
      <c r="F2361" s="41"/>
      <c r="R2361" s="38"/>
      <c r="S2361" s="38"/>
    </row>
    <row r="2362" spans="6:19" ht="12.75">
      <c r="F2362" s="41"/>
      <c r="R2362" s="38"/>
      <c r="S2362" s="38"/>
    </row>
    <row r="2363" spans="6:19" ht="12.75">
      <c r="F2363" s="41"/>
      <c r="R2363" s="38"/>
      <c r="S2363" s="38"/>
    </row>
    <row r="2364" spans="6:19" ht="12.75">
      <c r="F2364" s="41"/>
      <c r="R2364" s="38"/>
      <c r="S2364" s="38"/>
    </row>
    <row r="2365" spans="6:19" ht="12.75">
      <c r="F2365" s="41"/>
      <c r="R2365" s="38"/>
      <c r="S2365" s="38"/>
    </row>
    <row r="2366" spans="6:19" ht="12.75">
      <c r="F2366" s="41"/>
      <c r="R2366" s="38"/>
      <c r="S2366" s="38"/>
    </row>
    <row r="2367" spans="6:19" ht="12.75">
      <c r="F2367" s="41"/>
      <c r="R2367" s="38"/>
      <c r="S2367" s="38"/>
    </row>
    <row r="2368" spans="6:19" ht="12.75">
      <c r="F2368" s="41"/>
      <c r="R2368" s="38"/>
      <c r="S2368" s="38"/>
    </row>
    <row r="2369" spans="6:19" ht="12.75">
      <c r="F2369" s="41"/>
      <c r="R2369" s="38"/>
      <c r="S2369" s="38"/>
    </row>
    <row r="2370" spans="6:19" ht="12.75">
      <c r="F2370" s="41"/>
      <c r="R2370" s="38"/>
      <c r="S2370" s="38"/>
    </row>
    <row r="2371" spans="6:19" ht="12.75">
      <c r="F2371" s="41"/>
      <c r="R2371" s="38"/>
      <c r="S2371" s="38"/>
    </row>
    <row r="2372" spans="6:19" ht="12.75">
      <c r="F2372" s="41"/>
      <c r="R2372" s="38"/>
      <c r="S2372" s="38"/>
    </row>
    <row r="2373" spans="6:19" ht="12.75">
      <c r="F2373" s="41"/>
      <c r="R2373" s="38"/>
      <c r="S2373" s="38"/>
    </row>
    <row r="2374" spans="6:19" ht="12.75">
      <c r="F2374" s="41"/>
      <c r="R2374" s="38"/>
      <c r="S2374" s="38"/>
    </row>
    <row r="2375" spans="6:19" ht="12.75">
      <c r="F2375" s="41"/>
      <c r="R2375" s="38"/>
      <c r="S2375" s="38"/>
    </row>
    <row r="2376" spans="6:19" ht="12.75">
      <c r="F2376" s="41"/>
      <c r="R2376" s="38"/>
      <c r="S2376" s="38"/>
    </row>
    <row r="2377" spans="6:19" ht="12.75">
      <c r="F2377" s="41"/>
      <c r="R2377" s="38"/>
      <c r="S2377" s="38"/>
    </row>
    <row r="2378" spans="6:19" ht="12.75">
      <c r="F2378" s="41"/>
      <c r="R2378" s="38"/>
      <c r="S2378" s="38"/>
    </row>
    <row r="2379" spans="6:19" ht="12.75">
      <c r="F2379" s="41"/>
      <c r="R2379" s="38"/>
      <c r="S2379" s="38"/>
    </row>
    <row r="2380" spans="6:19" ht="12.75">
      <c r="F2380" s="41"/>
      <c r="R2380" s="38"/>
      <c r="S2380" s="38"/>
    </row>
    <row r="2381" spans="6:19" ht="12.75">
      <c r="F2381" s="41"/>
      <c r="R2381" s="38"/>
      <c r="S2381" s="38"/>
    </row>
    <row r="2382" spans="6:19" ht="12.75">
      <c r="F2382" s="41"/>
      <c r="R2382" s="38"/>
      <c r="S2382" s="38"/>
    </row>
    <row r="2383" spans="6:19" ht="12.75">
      <c r="F2383" s="41"/>
      <c r="R2383" s="38"/>
      <c r="S2383" s="38"/>
    </row>
    <row r="2384" spans="6:19" ht="12.75">
      <c r="F2384" s="41"/>
      <c r="R2384" s="38"/>
      <c r="S2384" s="38"/>
    </row>
    <row r="2385" spans="6:19" ht="12.75">
      <c r="F2385" s="41"/>
      <c r="R2385" s="38"/>
      <c r="S2385" s="38"/>
    </row>
    <row r="2386" spans="6:19" ht="12.75">
      <c r="F2386" s="41"/>
      <c r="R2386" s="38"/>
      <c r="S2386" s="38"/>
    </row>
    <row r="2387" spans="6:19" ht="12.75">
      <c r="F2387" s="41"/>
      <c r="R2387" s="38"/>
      <c r="S2387" s="38"/>
    </row>
    <row r="2388" spans="6:19" ht="12.75">
      <c r="F2388" s="41"/>
      <c r="R2388" s="38"/>
      <c r="S2388" s="38"/>
    </row>
    <row r="2389" spans="6:19" ht="12.75">
      <c r="F2389" s="41"/>
      <c r="R2389" s="38"/>
      <c r="S2389" s="38"/>
    </row>
    <row r="2390" spans="6:19" ht="12.75">
      <c r="F2390" s="41"/>
      <c r="R2390" s="38"/>
      <c r="S2390" s="38"/>
    </row>
    <row r="2391" spans="6:19" ht="12.75">
      <c r="F2391" s="41"/>
      <c r="R2391" s="38"/>
      <c r="S2391" s="38"/>
    </row>
    <row r="2392" spans="6:19" ht="12.75">
      <c r="F2392" s="41"/>
      <c r="R2392" s="38"/>
      <c r="S2392" s="38"/>
    </row>
    <row r="2393" spans="6:19" ht="12.75">
      <c r="F2393" s="41"/>
      <c r="R2393" s="38"/>
      <c r="S2393" s="38"/>
    </row>
    <row r="2394" spans="6:19" ht="12.75">
      <c r="F2394" s="41"/>
      <c r="R2394" s="38"/>
      <c r="S2394" s="38"/>
    </row>
    <row r="2395" spans="6:19" ht="12.75">
      <c r="F2395" s="41"/>
      <c r="R2395" s="38"/>
      <c r="S2395" s="38"/>
    </row>
    <row r="2396" spans="6:19" ht="12.75">
      <c r="F2396" s="41"/>
      <c r="R2396" s="38"/>
      <c r="S2396" s="38"/>
    </row>
    <row r="2397" spans="6:19" ht="12.75">
      <c r="F2397" s="41"/>
      <c r="R2397" s="38"/>
      <c r="S2397" s="38"/>
    </row>
    <row r="2398" spans="6:19" ht="12.75">
      <c r="F2398" s="41"/>
      <c r="R2398" s="38"/>
      <c r="S2398" s="38"/>
    </row>
    <row r="2399" spans="6:19" ht="12.75">
      <c r="F2399" s="41"/>
      <c r="R2399" s="38"/>
      <c r="S2399" s="38"/>
    </row>
    <row r="2400" spans="6:19" ht="12.75">
      <c r="F2400" s="41"/>
      <c r="R2400" s="38"/>
      <c r="S2400" s="38"/>
    </row>
    <row r="2401" spans="6:19" ht="12.75">
      <c r="F2401" s="41"/>
      <c r="R2401" s="38"/>
      <c r="S2401" s="38"/>
    </row>
    <row r="2402" spans="6:19" ht="12.75">
      <c r="F2402" s="41"/>
      <c r="R2402" s="38"/>
      <c r="S2402" s="38"/>
    </row>
    <row r="2403" spans="6:19" ht="12.75">
      <c r="F2403" s="41"/>
      <c r="R2403" s="38"/>
      <c r="S2403" s="38"/>
    </row>
    <row r="2404" spans="6:19" ht="12.75">
      <c r="F2404" s="41"/>
      <c r="R2404" s="38"/>
      <c r="S2404" s="38"/>
    </row>
    <row r="2405" spans="6:19" ht="12.75">
      <c r="F2405" s="41"/>
      <c r="R2405" s="38"/>
      <c r="S2405" s="38"/>
    </row>
    <row r="2406" spans="6:19" ht="12.75">
      <c r="F2406" s="41"/>
      <c r="R2406" s="38"/>
      <c r="S2406" s="38"/>
    </row>
    <row r="2407" spans="6:19" ht="12.75">
      <c r="F2407" s="41"/>
      <c r="R2407" s="38"/>
      <c r="S2407" s="38"/>
    </row>
    <row r="2408" spans="6:19" ht="12.75">
      <c r="F2408" s="41"/>
      <c r="R2408" s="38"/>
      <c r="S2408" s="38"/>
    </row>
    <row r="2409" spans="6:19" ht="12.75">
      <c r="F2409" s="41"/>
      <c r="R2409" s="38"/>
      <c r="S2409" s="38"/>
    </row>
    <row r="2410" spans="6:19" ht="12.75">
      <c r="F2410" s="41"/>
      <c r="R2410" s="38"/>
      <c r="S2410" s="38"/>
    </row>
    <row r="2411" spans="6:19" ht="12.75">
      <c r="F2411" s="41"/>
      <c r="R2411" s="38"/>
      <c r="S2411" s="38"/>
    </row>
    <row r="2412" spans="6:19" ht="12.75">
      <c r="F2412" s="41"/>
      <c r="R2412" s="38"/>
      <c r="S2412" s="38"/>
    </row>
    <row r="2413" spans="6:19" ht="12.75">
      <c r="F2413" s="41"/>
      <c r="R2413" s="38"/>
      <c r="S2413" s="38"/>
    </row>
    <row r="2414" spans="6:19" ht="12.75">
      <c r="F2414" s="41"/>
      <c r="R2414" s="38"/>
      <c r="S2414" s="38"/>
    </row>
    <row r="2415" spans="6:19" ht="12.75">
      <c r="F2415" s="41"/>
      <c r="R2415" s="38"/>
      <c r="S2415" s="38"/>
    </row>
    <row r="2416" spans="6:19" ht="12.75">
      <c r="F2416" s="41"/>
      <c r="R2416" s="38"/>
      <c r="S2416" s="38"/>
    </row>
    <row r="2417" spans="6:19" ht="12.75">
      <c r="F2417" s="41"/>
      <c r="R2417" s="38"/>
      <c r="S2417" s="38"/>
    </row>
    <row r="2418" spans="6:19" ht="12.75">
      <c r="F2418" s="41"/>
      <c r="R2418" s="38"/>
      <c r="S2418" s="38"/>
    </row>
    <row r="2419" spans="6:19" ht="12.75">
      <c r="F2419" s="41"/>
      <c r="R2419" s="38"/>
      <c r="S2419" s="38"/>
    </row>
    <row r="2420" spans="6:19" ht="12.75">
      <c r="F2420" s="41"/>
      <c r="R2420" s="38"/>
      <c r="S2420" s="38"/>
    </row>
    <row r="2421" spans="6:19" ht="12.75">
      <c r="F2421" s="41"/>
      <c r="R2421" s="38"/>
      <c r="S2421" s="38"/>
    </row>
    <row r="2422" spans="6:19" ht="12.75">
      <c r="F2422" s="41"/>
      <c r="R2422" s="38"/>
      <c r="S2422" s="38"/>
    </row>
    <row r="2423" spans="6:19" ht="12.75">
      <c r="F2423" s="41"/>
      <c r="R2423" s="38"/>
      <c r="S2423" s="38"/>
    </row>
    <row r="2424" spans="6:19" ht="12.75">
      <c r="F2424" s="41"/>
      <c r="R2424" s="38"/>
      <c r="S2424" s="38"/>
    </row>
    <row r="2425" spans="6:19" ht="12.75">
      <c r="F2425" s="41"/>
      <c r="R2425" s="38"/>
      <c r="S2425" s="38"/>
    </row>
    <row r="2426" spans="6:19" ht="12.75">
      <c r="F2426" s="41"/>
      <c r="R2426" s="38"/>
      <c r="S2426" s="38"/>
    </row>
    <row r="2427" spans="6:19" ht="12.75">
      <c r="F2427" s="41"/>
      <c r="R2427" s="38"/>
      <c r="S2427" s="38"/>
    </row>
    <row r="2428" spans="6:19" ht="12.75">
      <c r="F2428" s="41"/>
      <c r="R2428" s="38"/>
      <c r="S2428" s="38"/>
    </row>
    <row r="2429" spans="6:19" ht="12.75">
      <c r="F2429" s="41"/>
      <c r="R2429" s="38"/>
      <c r="S2429" s="38"/>
    </row>
    <row r="2430" spans="6:19" ht="12.75">
      <c r="F2430" s="41"/>
      <c r="R2430" s="38"/>
      <c r="S2430" s="38"/>
    </row>
    <row r="2431" spans="6:19" ht="12.75">
      <c r="F2431" s="41"/>
      <c r="R2431" s="38"/>
      <c r="S2431" s="38"/>
    </row>
    <row r="2432" spans="6:19" ht="12.75">
      <c r="F2432" s="41"/>
      <c r="R2432" s="38"/>
      <c r="S2432" s="38"/>
    </row>
    <row r="2433" spans="6:19" ht="12.75">
      <c r="F2433" s="41"/>
      <c r="R2433" s="38"/>
      <c r="S2433" s="38"/>
    </row>
    <row r="2434" spans="6:19" ht="12.75">
      <c r="F2434" s="41"/>
      <c r="R2434" s="38"/>
      <c r="S2434" s="38"/>
    </row>
    <row r="2435" spans="6:19" ht="12.75">
      <c r="F2435" s="41"/>
      <c r="R2435" s="38"/>
      <c r="S2435" s="38"/>
    </row>
    <row r="2436" spans="6:19" ht="12.75">
      <c r="F2436" s="41"/>
      <c r="R2436" s="38"/>
      <c r="S2436" s="38"/>
    </row>
    <row r="2437" spans="6:19" ht="12.75">
      <c r="F2437" s="41"/>
      <c r="R2437" s="38"/>
      <c r="S2437" s="38"/>
    </row>
    <row r="2438" spans="6:19" ht="12.75">
      <c r="F2438" s="41"/>
      <c r="R2438" s="38"/>
      <c r="S2438" s="38"/>
    </row>
    <row r="2439" spans="6:19" ht="12.75">
      <c r="F2439" s="41"/>
      <c r="R2439" s="38"/>
      <c r="S2439" s="38"/>
    </row>
    <row r="2440" spans="6:19" ht="12.75">
      <c r="F2440" s="41"/>
      <c r="R2440" s="38"/>
      <c r="S2440" s="38"/>
    </row>
    <row r="2441" spans="6:19" ht="12.75">
      <c r="F2441" s="41"/>
      <c r="R2441" s="38"/>
      <c r="S2441" s="38"/>
    </row>
    <row r="2442" spans="6:19" ht="12.75">
      <c r="F2442" s="41"/>
      <c r="R2442" s="38"/>
      <c r="S2442" s="38"/>
    </row>
    <row r="2443" spans="6:19" ht="12.75">
      <c r="F2443" s="41"/>
      <c r="R2443" s="38"/>
      <c r="S2443" s="38"/>
    </row>
    <row r="2444" spans="6:19" ht="12.75">
      <c r="F2444" s="41"/>
      <c r="R2444" s="38"/>
      <c r="S2444" s="38"/>
    </row>
    <row r="2445" spans="6:19" ht="12.75">
      <c r="F2445" s="41"/>
      <c r="R2445" s="38"/>
      <c r="S2445" s="38"/>
    </row>
    <row r="2446" spans="6:19" ht="12.75">
      <c r="F2446" s="41"/>
      <c r="R2446" s="38"/>
      <c r="S2446" s="38"/>
    </row>
    <row r="2447" spans="6:19" ht="12.75">
      <c r="F2447" s="41"/>
      <c r="R2447" s="38"/>
      <c r="S2447" s="38"/>
    </row>
    <row r="2448" spans="6:19" ht="12.75">
      <c r="F2448" s="41"/>
      <c r="R2448" s="38"/>
      <c r="S2448" s="38"/>
    </row>
    <row r="2449" spans="6:19" ht="12.75">
      <c r="F2449" s="41"/>
      <c r="R2449" s="38"/>
      <c r="S2449" s="38"/>
    </row>
    <row r="2450" spans="6:19" ht="12.75">
      <c r="F2450" s="41"/>
      <c r="R2450" s="38"/>
      <c r="S2450" s="38"/>
    </row>
    <row r="2451" spans="6:19" ht="12.75">
      <c r="F2451" s="41"/>
      <c r="R2451" s="38"/>
      <c r="S2451" s="38"/>
    </row>
    <row r="2452" spans="6:19" ht="12.75">
      <c r="F2452" s="41"/>
      <c r="R2452" s="38"/>
      <c r="S2452" s="38"/>
    </row>
    <row r="2453" spans="6:19" ht="12.75">
      <c r="F2453" s="41"/>
      <c r="R2453" s="38"/>
      <c r="S2453" s="38"/>
    </row>
    <row r="2454" spans="6:19" ht="12.75">
      <c r="F2454" s="41"/>
      <c r="R2454" s="38"/>
      <c r="S2454" s="38"/>
    </row>
    <row r="2455" spans="6:19" ht="12.75">
      <c r="F2455" s="41"/>
      <c r="R2455" s="38"/>
      <c r="S2455" s="38"/>
    </row>
    <row r="2456" spans="6:19" ht="12.75">
      <c r="F2456" s="41"/>
      <c r="R2456" s="38"/>
      <c r="S2456" s="38"/>
    </row>
    <row r="2457" spans="6:19" ht="12.75">
      <c r="F2457" s="41"/>
      <c r="R2457" s="38"/>
      <c r="S2457" s="38"/>
    </row>
    <row r="2458" spans="6:19" ht="12.75">
      <c r="F2458" s="41"/>
      <c r="R2458" s="38"/>
      <c r="S2458" s="38"/>
    </row>
    <row r="2459" spans="6:19" ht="12.75">
      <c r="F2459" s="41"/>
      <c r="R2459" s="38"/>
      <c r="S2459" s="38"/>
    </row>
    <row r="2460" spans="6:19" ht="12.75">
      <c r="F2460" s="41"/>
      <c r="R2460" s="38"/>
      <c r="S2460" s="38"/>
    </row>
    <row r="2461" spans="6:19" ht="12.75">
      <c r="F2461" s="41"/>
      <c r="R2461" s="38"/>
      <c r="S2461" s="38"/>
    </row>
    <row r="2462" spans="6:19" ht="12.75">
      <c r="F2462" s="41"/>
      <c r="R2462" s="38"/>
      <c r="S2462" s="38"/>
    </row>
    <row r="2463" spans="6:19" ht="12.75">
      <c r="F2463" s="41"/>
      <c r="R2463" s="38"/>
      <c r="S2463" s="38"/>
    </row>
    <row r="2464" spans="6:19" ht="12.75">
      <c r="F2464" s="41"/>
      <c r="R2464" s="38"/>
      <c r="S2464" s="38"/>
    </row>
    <row r="2465" spans="6:19" ht="12.75">
      <c r="F2465" s="41"/>
      <c r="R2465" s="38"/>
      <c r="S2465" s="38"/>
    </row>
    <row r="2466" spans="6:19" ht="12.75">
      <c r="F2466" s="41"/>
      <c r="R2466" s="38"/>
      <c r="S2466" s="38"/>
    </row>
    <row r="2467" spans="6:19" ht="12.75">
      <c r="F2467" s="41"/>
      <c r="R2467" s="38"/>
      <c r="S2467" s="38"/>
    </row>
    <row r="2468" spans="6:19" ht="12.75">
      <c r="F2468" s="41"/>
      <c r="R2468" s="38"/>
      <c r="S2468" s="38"/>
    </row>
    <row r="2469" spans="6:19" ht="12.75">
      <c r="F2469" s="41"/>
      <c r="R2469" s="38"/>
      <c r="S2469" s="38"/>
    </row>
    <row r="2470" spans="6:19" ht="12.75">
      <c r="F2470" s="41"/>
      <c r="R2470" s="38"/>
      <c r="S2470" s="38"/>
    </row>
    <row r="2471" spans="6:19" ht="12.75">
      <c r="F2471" s="41"/>
      <c r="R2471" s="38"/>
      <c r="S2471" s="38"/>
    </row>
    <row r="2472" spans="6:19" ht="12.75">
      <c r="F2472" s="41"/>
      <c r="R2472" s="38"/>
      <c r="S2472" s="38"/>
    </row>
    <row r="2473" spans="6:19" ht="12.75">
      <c r="F2473" s="41"/>
      <c r="R2473" s="38"/>
      <c r="S2473" s="38"/>
    </row>
    <row r="2474" spans="6:19" ht="12.75">
      <c r="F2474" s="41"/>
      <c r="R2474" s="38"/>
      <c r="S2474" s="38"/>
    </row>
    <row r="2475" spans="6:19" ht="12.75">
      <c r="F2475" s="41"/>
      <c r="R2475" s="38"/>
      <c r="S2475" s="38"/>
    </row>
    <row r="2476" spans="6:19" ht="12.75">
      <c r="F2476" s="41"/>
      <c r="R2476" s="38"/>
      <c r="S2476" s="38"/>
    </row>
    <row r="2477" spans="6:19" ht="12.75">
      <c r="F2477" s="41"/>
      <c r="R2477" s="38"/>
      <c r="S2477" s="38"/>
    </row>
    <row r="2478" spans="6:19" ht="12.75">
      <c r="F2478" s="41"/>
      <c r="R2478" s="38"/>
      <c r="S2478" s="38"/>
    </row>
    <row r="2479" spans="6:19" ht="12.75">
      <c r="F2479" s="41"/>
      <c r="R2479" s="38"/>
      <c r="S2479" s="38"/>
    </row>
    <row r="2480" spans="6:19" ht="12.75">
      <c r="F2480" s="41"/>
      <c r="R2480" s="38"/>
      <c r="S2480" s="38"/>
    </row>
    <row r="2481" spans="6:19" ht="12.75">
      <c r="F2481" s="41"/>
      <c r="R2481" s="38"/>
      <c r="S2481" s="38"/>
    </row>
    <row r="2482" spans="6:19" ht="12.75">
      <c r="F2482" s="41"/>
      <c r="R2482" s="38"/>
      <c r="S2482" s="38"/>
    </row>
    <row r="2483" spans="6:19" ht="12.75">
      <c r="F2483" s="41"/>
      <c r="R2483" s="38"/>
      <c r="S2483" s="38"/>
    </row>
    <row r="2484" spans="6:19" ht="12.75">
      <c r="F2484" s="41"/>
      <c r="R2484" s="38"/>
      <c r="S2484" s="38"/>
    </row>
    <row r="2485" spans="6:19" ht="12.75">
      <c r="F2485" s="41"/>
      <c r="R2485" s="38"/>
      <c r="S2485" s="38"/>
    </row>
    <row r="2486" spans="6:19" ht="12.75">
      <c r="F2486" s="41"/>
      <c r="R2486" s="38"/>
      <c r="S2486" s="38"/>
    </row>
    <row r="2487" spans="6:19" ht="12.75">
      <c r="F2487" s="41"/>
      <c r="R2487" s="38"/>
      <c r="S2487" s="38"/>
    </row>
    <row r="2488" spans="6:19" ht="12.75">
      <c r="F2488" s="41"/>
      <c r="R2488" s="38"/>
      <c r="S2488" s="38"/>
    </row>
    <row r="2489" spans="6:19" ht="12.75">
      <c r="F2489" s="41"/>
      <c r="R2489" s="38"/>
      <c r="S2489" s="38"/>
    </row>
    <row r="2490" spans="6:19" ht="12.75">
      <c r="F2490" s="41"/>
      <c r="R2490" s="38"/>
      <c r="S2490" s="38"/>
    </row>
    <row r="2491" spans="6:19" ht="12.75">
      <c r="F2491" s="41"/>
      <c r="R2491" s="38"/>
      <c r="S2491" s="38"/>
    </row>
    <row r="2492" spans="6:19" ht="12.75">
      <c r="F2492" s="41"/>
      <c r="R2492" s="38"/>
      <c r="S2492" s="38"/>
    </row>
    <row r="2493" spans="6:19" ht="12.75">
      <c r="F2493" s="41"/>
      <c r="R2493" s="38"/>
      <c r="S2493" s="38"/>
    </row>
    <row r="2494" spans="6:19" ht="12.75">
      <c r="F2494" s="41"/>
      <c r="R2494" s="38"/>
      <c r="S2494" s="38"/>
    </row>
    <row r="2495" spans="6:19" ht="12.75">
      <c r="F2495" s="41"/>
      <c r="R2495" s="38"/>
      <c r="S2495" s="38"/>
    </row>
    <row r="2496" spans="6:19" ht="12.75">
      <c r="F2496" s="41"/>
      <c r="R2496" s="38"/>
      <c r="S2496" s="38"/>
    </row>
    <row r="2497" spans="6:19" ht="12.75">
      <c r="F2497" s="41"/>
      <c r="R2497" s="38"/>
      <c r="S2497" s="38"/>
    </row>
    <row r="2498" spans="6:19" ht="12.75">
      <c r="F2498" s="41"/>
      <c r="R2498" s="38"/>
      <c r="S2498" s="38"/>
    </row>
    <row r="2499" spans="6:19" ht="12.75">
      <c r="F2499" s="41"/>
      <c r="R2499" s="38"/>
      <c r="S2499" s="38"/>
    </row>
    <row r="2500" spans="6:19" ht="12.75">
      <c r="F2500" s="41"/>
      <c r="R2500" s="38"/>
      <c r="S2500" s="38"/>
    </row>
    <row r="2501" spans="6:19" ht="12.75">
      <c r="F2501" s="41"/>
      <c r="R2501" s="38"/>
      <c r="S2501" s="38"/>
    </row>
    <row r="2502" spans="6:19" ht="12.75">
      <c r="F2502" s="41"/>
      <c r="R2502" s="38"/>
      <c r="S2502" s="38"/>
    </row>
    <row r="2503" spans="6:19" ht="12.75">
      <c r="F2503" s="41"/>
      <c r="R2503" s="38"/>
      <c r="S2503" s="38"/>
    </row>
    <row r="2504" spans="6:19" ht="12.75">
      <c r="F2504" s="41"/>
      <c r="R2504" s="38"/>
      <c r="S2504" s="38"/>
    </row>
    <row r="2505" spans="6:19" ht="12.75">
      <c r="F2505" s="41"/>
      <c r="R2505" s="38"/>
      <c r="S2505" s="38"/>
    </row>
    <row r="2506" spans="6:19" ht="12.75">
      <c r="F2506" s="41"/>
      <c r="R2506" s="38"/>
      <c r="S2506" s="38"/>
    </row>
    <row r="2507" spans="6:19" ht="12.75">
      <c r="F2507" s="41"/>
      <c r="R2507" s="38"/>
      <c r="S2507" s="38"/>
    </row>
    <row r="2508" spans="6:19" ht="12.75">
      <c r="F2508" s="41"/>
      <c r="R2508" s="38"/>
      <c r="S2508" s="38"/>
    </row>
    <row r="2509" spans="6:19" ht="12.75">
      <c r="F2509" s="41"/>
      <c r="R2509" s="38"/>
      <c r="S2509" s="38"/>
    </row>
    <row r="2510" spans="6:19" ht="12.75">
      <c r="F2510" s="41"/>
      <c r="R2510" s="38"/>
      <c r="S2510" s="38"/>
    </row>
    <row r="2511" spans="6:19" ht="12.75">
      <c r="F2511" s="41"/>
      <c r="R2511" s="38"/>
      <c r="S2511" s="38"/>
    </row>
    <row r="2512" spans="6:19" ht="12.75">
      <c r="F2512" s="41"/>
      <c r="R2512" s="38"/>
      <c r="S2512" s="38"/>
    </row>
    <row r="2513" spans="6:19" ht="12.75">
      <c r="F2513" s="41"/>
      <c r="R2513" s="38"/>
      <c r="S2513" s="38"/>
    </row>
    <row r="2514" spans="6:19" ht="12.75">
      <c r="F2514" s="41"/>
      <c r="R2514" s="38"/>
      <c r="S2514" s="38"/>
    </row>
    <row r="2515" spans="6:19" ht="12.75">
      <c r="F2515" s="41"/>
      <c r="R2515" s="38"/>
      <c r="S2515" s="38"/>
    </row>
    <row r="2516" spans="6:19" ht="12.75">
      <c r="F2516" s="41"/>
      <c r="R2516" s="38"/>
      <c r="S2516" s="38"/>
    </row>
    <row r="2517" spans="6:19" ht="12.75">
      <c r="F2517" s="41"/>
      <c r="R2517" s="38"/>
      <c r="S2517" s="38"/>
    </row>
    <row r="2518" spans="6:19" ht="12.75">
      <c r="F2518" s="41"/>
      <c r="R2518" s="38"/>
      <c r="S2518" s="38"/>
    </row>
    <row r="2519" spans="6:19" ht="12.75">
      <c r="F2519" s="41"/>
      <c r="R2519" s="38"/>
      <c r="S2519" s="38"/>
    </row>
    <row r="2520" spans="6:19" ht="12.75">
      <c r="F2520" s="41"/>
      <c r="R2520" s="38"/>
      <c r="S2520" s="38"/>
    </row>
    <row r="2521" spans="6:19" ht="12.75">
      <c r="F2521" s="41"/>
      <c r="R2521" s="38"/>
      <c r="S2521" s="38"/>
    </row>
    <row r="2522" spans="6:19" ht="12.75">
      <c r="F2522" s="41"/>
      <c r="R2522" s="38"/>
      <c r="S2522" s="38"/>
    </row>
    <row r="2523" spans="6:19" ht="12.75">
      <c r="F2523" s="41"/>
      <c r="R2523" s="38"/>
      <c r="S2523" s="38"/>
    </row>
    <row r="2524" spans="6:19" ht="12.75">
      <c r="F2524" s="41"/>
      <c r="R2524" s="38"/>
      <c r="S2524" s="38"/>
    </row>
    <row r="2525" spans="6:19" ht="12.75">
      <c r="F2525" s="41"/>
      <c r="R2525" s="38"/>
      <c r="S2525" s="38"/>
    </row>
    <row r="2526" spans="6:19" ht="12.75">
      <c r="F2526" s="41"/>
      <c r="R2526" s="38"/>
      <c r="S2526" s="38"/>
    </row>
    <row r="2527" spans="6:19" ht="12.75">
      <c r="F2527" s="41"/>
      <c r="R2527" s="38"/>
      <c r="S2527" s="38"/>
    </row>
    <row r="2528" spans="6:19" ht="12.75">
      <c r="F2528" s="41"/>
      <c r="R2528" s="38"/>
      <c r="S2528" s="38"/>
    </row>
    <row r="2529" spans="6:19" ht="12.75">
      <c r="F2529" s="41"/>
      <c r="R2529" s="38"/>
      <c r="S2529" s="38"/>
    </row>
    <row r="2530" spans="6:19" ht="12.75">
      <c r="F2530" s="41"/>
      <c r="R2530" s="38"/>
      <c r="S2530" s="38"/>
    </row>
    <row r="2531" spans="6:19" ht="12.75">
      <c r="F2531" s="41"/>
      <c r="R2531" s="38"/>
      <c r="S2531" s="38"/>
    </row>
    <row r="2532" spans="6:19" ht="12.75">
      <c r="F2532" s="41"/>
      <c r="R2532" s="38"/>
      <c r="S2532" s="38"/>
    </row>
    <row r="2533" spans="6:19" ht="12.75">
      <c r="F2533" s="41"/>
      <c r="R2533" s="38"/>
      <c r="S2533" s="38"/>
    </row>
    <row r="2534" spans="6:19" ht="12.75">
      <c r="F2534" s="41"/>
      <c r="R2534" s="38"/>
      <c r="S2534" s="38"/>
    </row>
    <row r="2535" spans="6:19" ht="12.75">
      <c r="F2535" s="41"/>
      <c r="R2535" s="38"/>
      <c r="S2535" s="38"/>
    </row>
    <row r="2536" spans="6:19" ht="12.75">
      <c r="F2536" s="41"/>
      <c r="R2536" s="38"/>
      <c r="S2536" s="38"/>
    </row>
    <row r="2537" spans="6:19" ht="12.75">
      <c r="F2537" s="41"/>
      <c r="R2537" s="38"/>
      <c r="S2537" s="38"/>
    </row>
    <row r="2538" spans="6:19" ht="12.75">
      <c r="F2538" s="41"/>
      <c r="R2538" s="38"/>
      <c r="S2538" s="38"/>
    </row>
    <row r="2539" spans="6:19" ht="12.75">
      <c r="F2539" s="41"/>
      <c r="R2539" s="38"/>
      <c r="S2539" s="38"/>
    </row>
    <row r="2540" spans="6:19" ht="12.75">
      <c r="F2540" s="41"/>
      <c r="R2540" s="38"/>
      <c r="S2540" s="38"/>
    </row>
    <row r="2541" spans="6:19" ht="12.75">
      <c r="F2541" s="41"/>
      <c r="R2541" s="38"/>
      <c r="S2541" s="38"/>
    </row>
    <row r="2542" spans="6:19" ht="12.75">
      <c r="F2542" s="41"/>
      <c r="R2542" s="38"/>
      <c r="S2542" s="38"/>
    </row>
    <row r="2543" spans="6:19" ht="12.75">
      <c r="F2543" s="41"/>
      <c r="R2543" s="38"/>
      <c r="S2543" s="38"/>
    </row>
    <row r="2544" spans="6:19" ht="12.75">
      <c r="F2544" s="41"/>
      <c r="R2544" s="38"/>
      <c r="S2544" s="38"/>
    </row>
    <row r="2545" spans="6:19" ht="12.75">
      <c r="F2545" s="41"/>
      <c r="R2545" s="38"/>
      <c r="S2545" s="38"/>
    </row>
    <row r="2546" spans="6:19" ht="12.75">
      <c r="F2546" s="41"/>
      <c r="R2546" s="38"/>
      <c r="S2546" s="38"/>
    </row>
    <row r="2547" spans="6:19" ht="12.75">
      <c r="F2547" s="41"/>
      <c r="R2547" s="38"/>
      <c r="S2547" s="38"/>
    </row>
    <row r="2548" spans="6:19" ht="12.75">
      <c r="F2548" s="41"/>
      <c r="R2548" s="38"/>
      <c r="S2548" s="38"/>
    </row>
    <row r="2549" spans="6:19" ht="12.75">
      <c r="F2549" s="41"/>
      <c r="R2549" s="38"/>
      <c r="S2549" s="38"/>
    </row>
    <row r="2550" spans="6:19" ht="12.75">
      <c r="F2550" s="41"/>
      <c r="R2550" s="38"/>
      <c r="S2550" s="38"/>
    </row>
    <row r="2551" spans="6:19" ht="12.75">
      <c r="F2551" s="41"/>
      <c r="R2551" s="38"/>
      <c r="S2551" s="38"/>
    </row>
    <row r="2552" spans="6:19" ht="12.75">
      <c r="F2552" s="41"/>
      <c r="R2552" s="38"/>
      <c r="S2552" s="38"/>
    </row>
    <row r="2553" spans="6:19" ht="12.75">
      <c r="F2553" s="41"/>
      <c r="R2553" s="38"/>
      <c r="S2553" s="38"/>
    </row>
    <row r="2554" spans="6:19" ht="12.75">
      <c r="F2554" s="41"/>
      <c r="R2554" s="38"/>
      <c r="S2554" s="38"/>
    </row>
    <row r="2555" spans="6:19" ht="12.75">
      <c r="F2555" s="41"/>
      <c r="R2555" s="38"/>
      <c r="S2555" s="38"/>
    </row>
    <row r="2556" spans="6:19" ht="12.75">
      <c r="F2556" s="41"/>
      <c r="R2556" s="38"/>
      <c r="S2556" s="38"/>
    </row>
    <row r="2557" spans="6:19" ht="12.75">
      <c r="F2557" s="41"/>
      <c r="R2557" s="38"/>
      <c r="S2557" s="38"/>
    </row>
    <row r="2558" spans="6:19" ht="12.75">
      <c r="F2558" s="41"/>
      <c r="R2558" s="38"/>
      <c r="S2558" s="38"/>
    </row>
    <row r="2559" spans="6:19" ht="12.75">
      <c r="F2559" s="41"/>
      <c r="R2559" s="38"/>
      <c r="S2559" s="38"/>
    </row>
    <row r="2560" spans="6:19" ht="12.75">
      <c r="F2560" s="41"/>
      <c r="R2560" s="38"/>
      <c r="S2560" s="38"/>
    </row>
    <row r="2561" spans="6:19" ht="12.75">
      <c r="F2561" s="41"/>
      <c r="R2561" s="38"/>
      <c r="S2561" s="38"/>
    </row>
    <row r="2562" spans="6:19" ht="12.75">
      <c r="F2562" s="41"/>
      <c r="R2562" s="38"/>
      <c r="S2562" s="38"/>
    </row>
    <row r="2563" spans="6:19" ht="12.75">
      <c r="F2563" s="41"/>
      <c r="R2563" s="38"/>
      <c r="S2563" s="38"/>
    </row>
    <row r="2564" spans="6:19" ht="12.75">
      <c r="F2564" s="41"/>
      <c r="R2564" s="38"/>
      <c r="S2564" s="38"/>
    </row>
    <row r="2565" spans="6:19" ht="12.75">
      <c r="F2565" s="41"/>
      <c r="R2565" s="38"/>
      <c r="S2565" s="38"/>
    </row>
    <row r="2566" spans="6:19" ht="12.75">
      <c r="F2566" s="41"/>
      <c r="R2566" s="38"/>
      <c r="S2566" s="38"/>
    </row>
    <row r="2567" spans="6:19" ht="12.75">
      <c r="F2567" s="41"/>
      <c r="R2567" s="38"/>
      <c r="S2567" s="38"/>
    </row>
    <row r="2568" spans="6:19" ht="12.75">
      <c r="F2568" s="41"/>
      <c r="R2568" s="38"/>
      <c r="S2568" s="38"/>
    </row>
    <row r="2569" spans="6:19" ht="12.75">
      <c r="F2569" s="41"/>
      <c r="R2569" s="38"/>
      <c r="S2569" s="38"/>
    </row>
    <row r="2570" spans="6:19" ht="12.75">
      <c r="F2570" s="41"/>
      <c r="R2570" s="38"/>
      <c r="S2570" s="38"/>
    </row>
    <row r="2571" spans="6:19" ht="12.75">
      <c r="F2571" s="41"/>
      <c r="R2571" s="38"/>
      <c r="S2571" s="38"/>
    </row>
    <row r="2572" spans="6:19" ht="12.75">
      <c r="F2572" s="41"/>
      <c r="R2572" s="38"/>
      <c r="S2572" s="38"/>
    </row>
    <row r="2573" spans="6:19" ht="12.75">
      <c r="F2573" s="41"/>
      <c r="R2573" s="38"/>
      <c r="S2573" s="38"/>
    </row>
    <row r="2574" spans="6:19" ht="12.75">
      <c r="F2574" s="41"/>
      <c r="R2574" s="38"/>
      <c r="S2574" s="38"/>
    </row>
    <row r="2575" spans="6:19" ht="12.75">
      <c r="F2575" s="41"/>
      <c r="R2575" s="38"/>
      <c r="S2575" s="38"/>
    </row>
    <row r="2576" spans="6:19" ht="12.75">
      <c r="F2576" s="41"/>
      <c r="R2576" s="38"/>
      <c r="S2576" s="38"/>
    </row>
    <row r="2577" spans="6:19" ht="12.75">
      <c r="F2577" s="41"/>
      <c r="R2577" s="38"/>
      <c r="S2577" s="38"/>
    </row>
    <row r="2578" spans="6:19" ht="12.75">
      <c r="F2578" s="41"/>
      <c r="R2578" s="38"/>
      <c r="S2578" s="38"/>
    </row>
    <row r="2579" spans="6:19" ht="12.75">
      <c r="F2579" s="41"/>
      <c r="R2579" s="38"/>
      <c r="S2579" s="38"/>
    </row>
    <row r="2580" spans="6:19" ht="12.75">
      <c r="F2580" s="41"/>
      <c r="R2580" s="38"/>
      <c r="S2580" s="38"/>
    </row>
    <row r="2581" spans="6:19" ht="12.75">
      <c r="F2581" s="41"/>
      <c r="R2581" s="38"/>
      <c r="S2581" s="38"/>
    </row>
    <row r="2582" spans="6:19" ht="12.75">
      <c r="F2582" s="41"/>
      <c r="R2582" s="38"/>
      <c r="S2582" s="38"/>
    </row>
    <row r="2583" spans="6:19" ht="12.75">
      <c r="F2583" s="41"/>
      <c r="R2583" s="38"/>
      <c r="S2583" s="38"/>
    </row>
    <row r="2584" spans="6:19" ht="12.75">
      <c r="F2584" s="41"/>
      <c r="R2584" s="38"/>
      <c r="S2584" s="38"/>
    </row>
    <row r="2585" spans="6:19" ht="12.75">
      <c r="F2585" s="41"/>
      <c r="R2585" s="38"/>
      <c r="S2585" s="38"/>
    </row>
    <row r="2586" spans="6:19" ht="12.75">
      <c r="F2586" s="41"/>
      <c r="R2586" s="38"/>
      <c r="S2586" s="38"/>
    </row>
    <row r="2587" spans="6:19" ht="12.75">
      <c r="F2587" s="41"/>
      <c r="R2587" s="38"/>
      <c r="S2587" s="38"/>
    </row>
    <row r="2588" spans="6:19" ht="12.75">
      <c r="F2588" s="41"/>
      <c r="R2588" s="38"/>
      <c r="S2588" s="38"/>
    </row>
    <row r="2589" spans="6:19" ht="12.75">
      <c r="F2589" s="41"/>
      <c r="R2589" s="38"/>
      <c r="S2589" s="38"/>
    </row>
    <row r="2590" spans="6:19" ht="12.75">
      <c r="F2590" s="41"/>
      <c r="R2590" s="38"/>
      <c r="S2590" s="38"/>
    </row>
    <row r="2591" spans="6:19" ht="12.75">
      <c r="F2591" s="41"/>
      <c r="R2591" s="38"/>
      <c r="S2591" s="38"/>
    </row>
    <row r="2592" spans="6:19" ht="12.75">
      <c r="F2592" s="41"/>
      <c r="R2592" s="38"/>
      <c r="S2592" s="38"/>
    </row>
    <row r="2593" spans="6:19" ht="12.75">
      <c r="F2593" s="41"/>
      <c r="R2593" s="38"/>
      <c r="S2593" s="38"/>
    </row>
    <row r="2594" spans="6:19" ht="12.75">
      <c r="F2594" s="41"/>
      <c r="R2594" s="38"/>
      <c r="S2594" s="38"/>
    </row>
    <row r="2595" spans="6:19" ht="12.75">
      <c r="F2595" s="41"/>
      <c r="R2595" s="38"/>
      <c r="S2595" s="38"/>
    </row>
    <row r="2596" spans="6:19" ht="12.75">
      <c r="F2596" s="41"/>
      <c r="R2596" s="38"/>
      <c r="S2596" s="38"/>
    </row>
    <row r="2597" spans="6:19" ht="12.75">
      <c r="F2597" s="41"/>
      <c r="R2597" s="38"/>
      <c r="S2597" s="38"/>
    </row>
    <row r="2598" spans="6:19" ht="12.75">
      <c r="F2598" s="41"/>
      <c r="R2598" s="38"/>
      <c r="S2598" s="38"/>
    </row>
    <row r="2599" spans="6:19" ht="12.75">
      <c r="F2599" s="41"/>
      <c r="R2599" s="38"/>
      <c r="S2599" s="38"/>
    </row>
    <row r="2600" spans="6:19" ht="12.75">
      <c r="F2600" s="41"/>
      <c r="R2600" s="38"/>
      <c r="S2600" s="38"/>
    </row>
    <row r="2601" spans="6:19" ht="12.75">
      <c r="F2601" s="41"/>
      <c r="R2601" s="38"/>
      <c r="S2601" s="38"/>
    </row>
    <row r="2602" spans="6:19" ht="12.75">
      <c r="F2602" s="41"/>
      <c r="R2602" s="38"/>
      <c r="S2602" s="38"/>
    </row>
    <row r="2603" spans="6:19" ht="12.75">
      <c r="F2603" s="41"/>
      <c r="R2603" s="38"/>
      <c r="S2603" s="38"/>
    </row>
    <row r="2604" spans="6:19" ht="12.75">
      <c r="F2604" s="41"/>
      <c r="R2604" s="38"/>
      <c r="S2604" s="38"/>
    </row>
    <row r="2605" spans="6:19" ht="12.75">
      <c r="F2605" s="41"/>
      <c r="R2605" s="38"/>
      <c r="S2605" s="38"/>
    </row>
    <row r="2606" spans="6:19" ht="12.75">
      <c r="F2606" s="41"/>
      <c r="R2606" s="38"/>
      <c r="S2606" s="38"/>
    </row>
    <row r="2607" spans="6:19" ht="12.75">
      <c r="F2607" s="41"/>
      <c r="R2607" s="38"/>
      <c r="S2607" s="38"/>
    </row>
    <row r="2608" spans="6:19" ht="12.75">
      <c r="F2608" s="41"/>
      <c r="R2608" s="38"/>
      <c r="S2608" s="38"/>
    </row>
    <row r="2609" spans="6:19" ht="12.75">
      <c r="F2609" s="41"/>
      <c r="R2609" s="38"/>
      <c r="S2609" s="38"/>
    </row>
    <row r="2610" spans="6:19" ht="12.75">
      <c r="F2610" s="41"/>
      <c r="R2610" s="38"/>
      <c r="S2610" s="38"/>
    </row>
    <row r="2611" spans="6:19" ht="12.75">
      <c r="F2611" s="41"/>
      <c r="R2611" s="38"/>
      <c r="S2611" s="38"/>
    </row>
    <row r="2612" spans="6:19" ht="12.75">
      <c r="F2612" s="41"/>
      <c r="R2612" s="38"/>
      <c r="S2612" s="38"/>
    </row>
    <row r="2613" spans="6:19" ht="12.75">
      <c r="F2613" s="41"/>
      <c r="R2613" s="38"/>
      <c r="S2613" s="38"/>
    </row>
    <row r="2614" spans="6:19" ht="12.75">
      <c r="F2614" s="41"/>
      <c r="R2614" s="38"/>
      <c r="S2614" s="38"/>
    </row>
    <row r="2615" spans="6:19" ht="12.75">
      <c r="F2615" s="41"/>
      <c r="R2615" s="38"/>
      <c r="S2615" s="38"/>
    </row>
    <row r="2616" spans="6:19" ht="12.75">
      <c r="F2616" s="41"/>
      <c r="R2616" s="38"/>
      <c r="S2616" s="38"/>
    </row>
    <row r="2617" spans="6:19" ht="12.75">
      <c r="F2617" s="41"/>
      <c r="R2617" s="38"/>
      <c r="S2617" s="38"/>
    </row>
    <row r="2618" spans="6:19" ht="12.75">
      <c r="F2618" s="41"/>
      <c r="R2618" s="38"/>
      <c r="S2618" s="38"/>
    </row>
    <row r="2619" spans="6:19" ht="12.75">
      <c r="F2619" s="41"/>
      <c r="R2619" s="38"/>
      <c r="S2619" s="38"/>
    </row>
    <row r="2620" spans="6:19" ht="12.75">
      <c r="F2620" s="41"/>
      <c r="R2620" s="38"/>
      <c r="S2620" s="38"/>
    </row>
    <row r="2621" spans="6:19" ht="12.75">
      <c r="F2621" s="41"/>
      <c r="R2621" s="38"/>
      <c r="S2621" s="38"/>
    </row>
    <row r="2622" spans="6:19" ht="12.75">
      <c r="F2622" s="41"/>
      <c r="R2622" s="38"/>
      <c r="S2622" s="38"/>
    </row>
    <row r="2623" spans="6:19" ht="12.75">
      <c r="F2623" s="41"/>
      <c r="R2623" s="38"/>
      <c r="S2623" s="38"/>
    </row>
    <row r="2624" spans="6:19" ht="12.75">
      <c r="F2624" s="41"/>
      <c r="R2624" s="38"/>
      <c r="S2624" s="38"/>
    </row>
    <row r="2625" spans="6:19" ht="12.75">
      <c r="F2625" s="41"/>
      <c r="R2625" s="38"/>
      <c r="S2625" s="38"/>
    </row>
    <row r="2626" spans="6:19" ht="12.75">
      <c r="F2626" s="41"/>
      <c r="R2626" s="38"/>
      <c r="S2626" s="38"/>
    </row>
    <row r="2627" spans="6:19" ht="12.75">
      <c r="F2627" s="41"/>
      <c r="R2627" s="38"/>
      <c r="S2627" s="38"/>
    </row>
    <row r="2628" spans="6:19" ht="12.75">
      <c r="F2628" s="41"/>
      <c r="R2628" s="38"/>
      <c r="S2628" s="38"/>
    </row>
    <row r="2629" spans="6:19" ht="12.75">
      <c r="F2629" s="41"/>
      <c r="R2629" s="38"/>
      <c r="S2629" s="38"/>
    </row>
    <row r="2630" spans="6:19" ht="12.75">
      <c r="F2630" s="41"/>
      <c r="R2630" s="38"/>
      <c r="S2630" s="38"/>
    </row>
    <row r="2631" spans="6:19" ht="12.75">
      <c r="F2631" s="41"/>
      <c r="R2631" s="38"/>
      <c r="S2631" s="38"/>
    </row>
    <row r="2632" spans="6:19" ht="12.75">
      <c r="F2632" s="41"/>
      <c r="R2632" s="38"/>
      <c r="S2632" s="38"/>
    </row>
    <row r="2633" spans="6:19" ht="12.75">
      <c r="F2633" s="41"/>
      <c r="R2633" s="38"/>
      <c r="S2633" s="38"/>
    </row>
    <row r="2634" spans="6:19" ht="12.75">
      <c r="F2634" s="41"/>
      <c r="R2634" s="38"/>
      <c r="S2634" s="38"/>
    </row>
    <row r="2635" spans="6:19" ht="12.75">
      <c r="F2635" s="41"/>
      <c r="R2635" s="38"/>
      <c r="S2635" s="38"/>
    </row>
    <row r="2636" spans="6:19" ht="12.75">
      <c r="F2636" s="41"/>
      <c r="R2636" s="38"/>
      <c r="S2636" s="38"/>
    </row>
    <row r="2637" spans="6:19" ht="12.75">
      <c r="F2637" s="41"/>
      <c r="R2637" s="38"/>
      <c r="S2637" s="38"/>
    </row>
    <row r="2638" spans="6:19" ht="12.75">
      <c r="F2638" s="41"/>
      <c r="R2638" s="38"/>
      <c r="S2638" s="38"/>
    </row>
    <row r="2639" spans="6:19" ht="12.75">
      <c r="F2639" s="41"/>
      <c r="R2639" s="38"/>
      <c r="S2639" s="38"/>
    </row>
    <row r="2640" spans="6:19" ht="12.75">
      <c r="F2640" s="41"/>
      <c r="R2640" s="38"/>
      <c r="S2640" s="38"/>
    </row>
    <row r="2641" spans="6:19" ht="12.75">
      <c r="F2641" s="41"/>
      <c r="R2641" s="38"/>
      <c r="S2641" s="38"/>
    </row>
    <row r="2642" spans="6:19" ht="12.75">
      <c r="F2642" s="41"/>
      <c r="R2642" s="38"/>
      <c r="S2642" s="38"/>
    </row>
    <row r="2643" spans="6:19" ht="12.75">
      <c r="F2643" s="41"/>
      <c r="R2643" s="38"/>
      <c r="S2643" s="38"/>
    </row>
    <row r="2644" spans="6:19" ht="12.75">
      <c r="F2644" s="41"/>
      <c r="R2644" s="38"/>
      <c r="S2644" s="38"/>
    </row>
    <row r="2645" spans="6:19" ht="12.75">
      <c r="F2645" s="41"/>
      <c r="R2645" s="38"/>
      <c r="S2645" s="38"/>
    </row>
    <row r="2646" spans="6:19" ht="12.75">
      <c r="F2646" s="41"/>
      <c r="R2646" s="38"/>
      <c r="S2646" s="38"/>
    </row>
    <row r="2647" spans="6:19" ht="12.75">
      <c r="F2647" s="41"/>
      <c r="R2647" s="38"/>
      <c r="S2647" s="38"/>
    </row>
    <row r="2648" spans="6:19" ht="12.75">
      <c r="F2648" s="41"/>
      <c r="R2648" s="38"/>
      <c r="S2648" s="38"/>
    </row>
    <row r="2649" spans="6:19" ht="12.75">
      <c r="F2649" s="41"/>
      <c r="R2649" s="38"/>
      <c r="S2649" s="38"/>
    </row>
    <row r="2650" spans="6:19" ht="12.75">
      <c r="F2650" s="41"/>
      <c r="R2650" s="38"/>
      <c r="S2650" s="38"/>
    </row>
    <row r="2651" spans="6:19" ht="12.75">
      <c r="F2651" s="41"/>
      <c r="R2651" s="38"/>
      <c r="S2651" s="38"/>
    </row>
    <row r="2652" spans="6:19" ht="12.75">
      <c r="F2652" s="41"/>
      <c r="R2652" s="38"/>
      <c r="S2652" s="38"/>
    </row>
    <row r="2653" spans="6:19" ht="12.75">
      <c r="F2653" s="41"/>
      <c r="R2653" s="38"/>
      <c r="S2653" s="38"/>
    </row>
    <row r="2654" spans="6:19" ht="12.75">
      <c r="F2654" s="41"/>
      <c r="R2654" s="38"/>
      <c r="S2654" s="38"/>
    </row>
    <row r="2655" spans="6:19" ht="12.75">
      <c r="F2655" s="41"/>
      <c r="R2655" s="38"/>
      <c r="S2655" s="38"/>
    </row>
    <row r="2656" spans="6:19" ht="12.75">
      <c r="F2656" s="41"/>
      <c r="R2656" s="38"/>
      <c r="S2656" s="38"/>
    </row>
    <row r="2657" spans="6:19" ht="12.75">
      <c r="F2657" s="41"/>
      <c r="R2657" s="38"/>
      <c r="S2657" s="38"/>
    </row>
    <row r="2658" spans="6:19" ht="12.75">
      <c r="F2658" s="41"/>
      <c r="R2658" s="38"/>
      <c r="S2658" s="38"/>
    </row>
    <row r="2659" spans="6:19" ht="12.75">
      <c r="F2659" s="41"/>
      <c r="R2659" s="38"/>
      <c r="S2659" s="38"/>
    </row>
    <row r="2660" spans="6:19" ht="12.75">
      <c r="F2660" s="41"/>
      <c r="R2660" s="38"/>
      <c r="S2660" s="38"/>
    </row>
    <row r="2661" spans="6:19" ht="12.75">
      <c r="F2661" s="41"/>
      <c r="R2661" s="38"/>
      <c r="S2661" s="38"/>
    </row>
    <row r="2662" spans="6:19" ht="12.75">
      <c r="F2662" s="41"/>
      <c r="R2662" s="38"/>
      <c r="S2662" s="38"/>
    </row>
    <row r="2663" spans="6:19" ht="12.75">
      <c r="F2663" s="41"/>
      <c r="R2663" s="38"/>
      <c r="S2663" s="38"/>
    </row>
    <row r="2664" spans="6:19" ht="12.75">
      <c r="F2664" s="41"/>
      <c r="R2664" s="38"/>
      <c r="S2664" s="38"/>
    </row>
    <row r="2665" spans="6:19" ht="12.75">
      <c r="F2665" s="41"/>
      <c r="R2665" s="38"/>
      <c r="S2665" s="38"/>
    </row>
    <row r="2666" spans="6:19" ht="12.75">
      <c r="F2666" s="41"/>
      <c r="R2666" s="38"/>
      <c r="S2666" s="38"/>
    </row>
    <row r="2667" spans="6:19" ht="12.75">
      <c r="F2667" s="41"/>
      <c r="R2667" s="38"/>
      <c r="S2667" s="38"/>
    </row>
    <row r="2668" spans="6:19" ht="12.75">
      <c r="F2668" s="41"/>
      <c r="R2668" s="38"/>
      <c r="S2668" s="38"/>
    </row>
    <row r="2669" spans="6:19" ht="12.75">
      <c r="F2669" s="41"/>
      <c r="R2669" s="38"/>
      <c r="S2669" s="38"/>
    </row>
    <row r="2670" spans="6:19" ht="12.75">
      <c r="F2670" s="41"/>
      <c r="R2670" s="38"/>
      <c r="S2670" s="38"/>
    </row>
    <row r="2671" spans="6:19" ht="12.75">
      <c r="F2671" s="41"/>
      <c r="R2671" s="38"/>
      <c r="S2671" s="38"/>
    </row>
    <row r="2672" spans="6:19" ht="12.75">
      <c r="F2672" s="41"/>
      <c r="R2672" s="38"/>
      <c r="S2672" s="38"/>
    </row>
    <row r="2673" spans="6:19" ht="12.75">
      <c r="F2673" s="41"/>
      <c r="R2673" s="38"/>
      <c r="S2673" s="38"/>
    </row>
    <row r="2674" spans="6:19" ht="12.75">
      <c r="F2674" s="41"/>
      <c r="R2674" s="38"/>
      <c r="S2674" s="38"/>
    </row>
    <row r="2675" spans="6:19" ht="12.75">
      <c r="F2675" s="41"/>
      <c r="R2675" s="38"/>
      <c r="S2675" s="38"/>
    </row>
    <row r="2676" spans="6:19" ht="12.75">
      <c r="F2676" s="41"/>
      <c r="R2676" s="38"/>
      <c r="S2676" s="38"/>
    </row>
    <row r="2677" spans="6:19" ht="12.75">
      <c r="F2677" s="41"/>
      <c r="R2677" s="38"/>
      <c r="S2677" s="38"/>
    </row>
    <row r="2678" spans="6:19" ht="12.75">
      <c r="F2678" s="41"/>
      <c r="R2678" s="38"/>
      <c r="S2678" s="38"/>
    </row>
    <row r="2679" spans="6:19" ht="12.75">
      <c r="F2679" s="41"/>
      <c r="R2679" s="38"/>
      <c r="S2679" s="38"/>
    </row>
    <row r="2680" spans="6:19" ht="12.75">
      <c r="F2680" s="41"/>
      <c r="R2680" s="38"/>
      <c r="S2680" s="38"/>
    </row>
    <row r="2681" spans="6:19" ht="12.75">
      <c r="F2681" s="41"/>
      <c r="R2681" s="38"/>
      <c r="S2681" s="38"/>
    </row>
    <row r="2682" spans="6:19" ht="12.75">
      <c r="F2682" s="41"/>
      <c r="R2682" s="38"/>
      <c r="S2682" s="38"/>
    </row>
    <row r="2683" spans="6:19" ht="12.75">
      <c r="F2683" s="41"/>
      <c r="R2683" s="38"/>
      <c r="S2683" s="38"/>
    </row>
    <row r="2684" spans="6:19" ht="12.75">
      <c r="F2684" s="41"/>
      <c r="R2684" s="38"/>
      <c r="S2684" s="38"/>
    </row>
    <row r="2685" spans="6:19" ht="12.75">
      <c r="F2685" s="41"/>
      <c r="R2685" s="38"/>
      <c r="S2685" s="38"/>
    </row>
    <row r="2686" spans="6:19" ht="12.75">
      <c r="F2686" s="41"/>
      <c r="R2686" s="38"/>
      <c r="S2686" s="38"/>
    </row>
    <row r="2687" spans="6:19" ht="12.75">
      <c r="F2687" s="41"/>
      <c r="R2687" s="38"/>
      <c r="S2687" s="38"/>
    </row>
    <row r="2688" spans="6:19" ht="12.75">
      <c r="F2688" s="41"/>
      <c r="R2688" s="38"/>
      <c r="S2688" s="38"/>
    </row>
    <row r="2689" spans="6:19" ht="12.75">
      <c r="F2689" s="41"/>
      <c r="R2689" s="38"/>
      <c r="S2689" s="38"/>
    </row>
    <row r="2690" spans="6:19" ht="12.75">
      <c r="F2690" s="41"/>
      <c r="R2690" s="38"/>
      <c r="S2690" s="38"/>
    </row>
    <row r="2691" spans="6:19" ht="12.75">
      <c r="F2691" s="41"/>
      <c r="R2691" s="38"/>
      <c r="S2691" s="38"/>
    </row>
    <row r="2692" spans="6:19" ht="12.75">
      <c r="F2692" s="41"/>
      <c r="R2692" s="38"/>
      <c r="S2692" s="38"/>
    </row>
    <row r="2693" spans="6:19" ht="12.75">
      <c r="F2693" s="41"/>
      <c r="R2693" s="38"/>
      <c r="S2693" s="38"/>
    </row>
    <row r="2694" spans="6:19" ht="12.75">
      <c r="F2694" s="41"/>
      <c r="R2694" s="38"/>
      <c r="S2694" s="38"/>
    </row>
    <row r="2695" spans="6:19" ht="12.75">
      <c r="F2695" s="41"/>
      <c r="R2695" s="38"/>
      <c r="S2695" s="38"/>
    </row>
    <row r="2696" spans="6:19" ht="12.75">
      <c r="F2696" s="41"/>
      <c r="R2696" s="38"/>
      <c r="S2696" s="38"/>
    </row>
    <row r="2697" spans="6:19" ht="12.75">
      <c r="F2697" s="41"/>
      <c r="R2697" s="38"/>
      <c r="S2697" s="38"/>
    </row>
    <row r="2698" spans="6:19" ht="12.75">
      <c r="F2698" s="41"/>
      <c r="R2698" s="38"/>
      <c r="S2698" s="38"/>
    </row>
    <row r="2699" spans="6:19" ht="12.75">
      <c r="F2699" s="41"/>
      <c r="R2699" s="38"/>
      <c r="S2699" s="38"/>
    </row>
    <row r="2700" spans="6:19" ht="12.75">
      <c r="F2700" s="41"/>
      <c r="R2700" s="38"/>
      <c r="S2700" s="38"/>
    </row>
    <row r="2701" spans="6:19" ht="12.75">
      <c r="F2701" s="41"/>
      <c r="R2701" s="38"/>
      <c r="S2701" s="38"/>
    </row>
    <row r="2702" spans="6:19" ht="12.75">
      <c r="F2702" s="41"/>
      <c r="R2702" s="38"/>
      <c r="S2702" s="38"/>
    </row>
    <row r="2703" spans="6:19" ht="12.75">
      <c r="F2703" s="41"/>
      <c r="R2703" s="38"/>
      <c r="S2703" s="38"/>
    </row>
    <row r="2704" spans="6:19" ht="12.75">
      <c r="F2704" s="41"/>
      <c r="R2704" s="38"/>
      <c r="S2704" s="38"/>
    </row>
    <row r="2705" spans="6:19" ht="12.75">
      <c r="F2705" s="41"/>
      <c r="R2705" s="38"/>
      <c r="S2705" s="38"/>
    </row>
    <row r="2706" spans="6:19" ht="12.75">
      <c r="F2706" s="41"/>
      <c r="R2706" s="38"/>
      <c r="S2706" s="38"/>
    </row>
    <row r="2707" spans="6:19" ht="12.75">
      <c r="F2707" s="41"/>
      <c r="R2707" s="38"/>
      <c r="S2707" s="38"/>
    </row>
    <row r="2708" spans="6:19" ht="12.75">
      <c r="F2708" s="41"/>
      <c r="R2708" s="38"/>
      <c r="S2708" s="38"/>
    </row>
    <row r="2709" spans="6:19" ht="12.75">
      <c r="F2709" s="41"/>
      <c r="R2709" s="38"/>
      <c r="S2709" s="38"/>
    </row>
    <row r="2710" spans="6:19" ht="12.75">
      <c r="F2710" s="41"/>
      <c r="R2710" s="38"/>
      <c r="S2710" s="38"/>
    </row>
    <row r="2711" spans="6:19" ht="12.75">
      <c r="F2711" s="41"/>
      <c r="R2711" s="38"/>
      <c r="S2711" s="38"/>
    </row>
    <row r="2712" spans="6:19" ht="12.75">
      <c r="F2712" s="41"/>
      <c r="R2712" s="38"/>
      <c r="S2712" s="38"/>
    </row>
    <row r="2713" spans="6:19" ht="12.75">
      <c r="F2713" s="41"/>
      <c r="R2713" s="38"/>
      <c r="S2713" s="38"/>
    </row>
    <row r="2714" spans="6:19" ht="12.75">
      <c r="F2714" s="41"/>
      <c r="R2714" s="38"/>
      <c r="S2714" s="38"/>
    </row>
    <row r="2715" spans="6:19" ht="12.75">
      <c r="F2715" s="41"/>
      <c r="R2715" s="38"/>
      <c r="S2715" s="38"/>
    </row>
    <row r="2716" spans="6:19" ht="12.75">
      <c r="F2716" s="41"/>
      <c r="R2716" s="38"/>
      <c r="S2716" s="38"/>
    </row>
    <row r="2717" spans="6:19" ht="12.75">
      <c r="F2717" s="41"/>
      <c r="R2717" s="38"/>
      <c r="S2717" s="38"/>
    </row>
    <row r="2718" spans="6:19" ht="12.75">
      <c r="F2718" s="41"/>
      <c r="R2718" s="38"/>
      <c r="S2718" s="38"/>
    </row>
    <row r="2719" spans="6:19" ht="12.75">
      <c r="F2719" s="41"/>
      <c r="R2719" s="38"/>
      <c r="S2719" s="38"/>
    </row>
    <row r="2720" spans="6:19" ht="12.75">
      <c r="F2720" s="41"/>
      <c r="R2720" s="38"/>
      <c r="S2720" s="38"/>
    </row>
    <row r="2721" spans="6:19" ht="12.75">
      <c r="F2721" s="41"/>
      <c r="R2721" s="38"/>
      <c r="S2721" s="38"/>
    </row>
    <row r="2722" spans="6:19" ht="12.75">
      <c r="F2722" s="41"/>
      <c r="R2722" s="38"/>
      <c r="S2722" s="38"/>
    </row>
    <row r="2723" spans="6:19" ht="12.75">
      <c r="F2723" s="41"/>
      <c r="R2723" s="38"/>
      <c r="S2723" s="38"/>
    </row>
    <row r="2724" spans="6:19" ht="12.75">
      <c r="F2724" s="41"/>
      <c r="R2724" s="38"/>
      <c r="S2724" s="38"/>
    </row>
    <row r="2725" spans="6:19" ht="12.75">
      <c r="F2725" s="41"/>
      <c r="R2725" s="38"/>
      <c r="S2725" s="38"/>
    </row>
    <row r="2726" spans="6:19" ht="12.75">
      <c r="F2726" s="41"/>
      <c r="R2726" s="38"/>
      <c r="S2726" s="38"/>
    </row>
    <row r="2727" spans="6:19" ht="12.75">
      <c r="F2727" s="41"/>
      <c r="R2727" s="38"/>
      <c r="S2727" s="38"/>
    </row>
    <row r="2728" spans="6:19" ht="12.75">
      <c r="F2728" s="41"/>
      <c r="R2728" s="38"/>
      <c r="S2728" s="38"/>
    </row>
    <row r="2729" spans="6:19" ht="12.75">
      <c r="F2729" s="41"/>
      <c r="R2729" s="38"/>
      <c r="S2729" s="38"/>
    </row>
    <row r="2730" spans="6:19" ht="12.75">
      <c r="F2730" s="41"/>
      <c r="R2730" s="38"/>
      <c r="S2730" s="38"/>
    </row>
    <row r="2731" spans="6:19" ht="12.75">
      <c r="F2731" s="41"/>
      <c r="R2731" s="38"/>
      <c r="S2731" s="38"/>
    </row>
    <row r="2732" spans="6:19" ht="12.75">
      <c r="F2732" s="41"/>
      <c r="R2732" s="38"/>
      <c r="S2732" s="38"/>
    </row>
    <row r="2733" spans="6:19" ht="12.75">
      <c r="F2733" s="41"/>
      <c r="R2733" s="38"/>
      <c r="S2733" s="38"/>
    </row>
    <row r="2734" spans="6:19" ht="12.75">
      <c r="F2734" s="41"/>
      <c r="R2734" s="38"/>
      <c r="S2734" s="38"/>
    </row>
    <row r="2735" spans="6:19" ht="12.75">
      <c r="F2735" s="41"/>
      <c r="R2735" s="38"/>
      <c r="S2735" s="38"/>
    </row>
    <row r="2736" spans="6:19" ht="12.75">
      <c r="F2736" s="41"/>
      <c r="R2736" s="38"/>
      <c r="S2736" s="38"/>
    </row>
    <row r="2737" spans="6:19" ht="12.75">
      <c r="F2737" s="41"/>
      <c r="R2737" s="38"/>
      <c r="S2737" s="38"/>
    </row>
    <row r="2738" spans="6:19" ht="12.75">
      <c r="F2738" s="41"/>
      <c r="R2738" s="38"/>
      <c r="S2738" s="38"/>
    </row>
    <row r="2739" spans="6:19" ht="12.75">
      <c r="F2739" s="41"/>
      <c r="R2739" s="38"/>
      <c r="S2739" s="38"/>
    </row>
    <row r="2740" spans="6:19" ht="12.75">
      <c r="F2740" s="41"/>
      <c r="R2740" s="38"/>
      <c r="S2740" s="38"/>
    </row>
    <row r="2741" spans="6:19" ht="12.75">
      <c r="F2741" s="41"/>
      <c r="R2741" s="38"/>
      <c r="S2741" s="38"/>
    </row>
    <row r="2742" spans="6:19" ht="12.75">
      <c r="F2742" s="41"/>
      <c r="R2742" s="38"/>
      <c r="S2742" s="38"/>
    </row>
    <row r="2743" spans="6:19" ht="12.75">
      <c r="F2743" s="41"/>
      <c r="R2743" s="38"/>
      <c r="S2743" s="38"/>
    </row>
    <row r="2744" spans="6:19" ht="12.75">
      <c r="F2744" s="41"/>
      <c r="R2744" s="38"/>
      <c r="S2744" s="38"/>
    </row>
    <row r="2745" spans="6:19" ht="12.75">
      <c r="F2745" s="41"/>
      <c r="R2745" s="38"/>
      <c r="S2745" s="38"/>
    </row>
    <row r="2746" spans="6:19" ht="12.75">
      <c r="F2746" s="41"/>
      <c r="R2746" s="38"/>
      <c r="S2746" s="38"/>
    </row>
    <row r="2747" spans="6:19" ht="12.75">
      <c r="F2747" s="41"/>
      <c r="R2747" s="38"/>
      <c r="S2747" s="38"/>
    </row>
    <row r="2748" spans="6:19" ht="12.75">
      <c r="F2748" s="41"/>
      <c r="R2748" s="38"/>
      <c r="S2748" s="38"/>
    </row>
    <row r="2749" spans="6:19" ht="12.75">
      <c r="F2749" s="41"/>
      <c r="R2749" s="38"/>
      <c r="S2749" s="38"/>
    </row>
    <row r="2750" spans="6:19" ht="12.75">
      <c r="F2750" s="41"/>
      <c r="R2750" s="38"/>
      <c r="S2750" s="38"/>
    </row>
    <row r="2751" spans="6:19" ht="12.75">
      <c r="F2751" s="41"/>
      <c r="R2751" s="38"/>
      <c r="S2751" s="38"/>
    </row>
    <row r="2752" spans="6:19" ht="12.75">
      <c r="F2752" s="41"/>
      <c r="R2752" s="38"/>
      <c r="S2752" s="38"/>
    </row>
    <row r="2753" spans="6:19" ht="12.75">
      <c r="F2753" s="41"/>
      <c r="R2753" s="38"/>
      <c r="S2753" s="38"/>
    </row>
    <row r="2754" spans="6:19" ht="12.75">
      <c r="F2754" s="41"/>
      <c r="R2754" s="38"/>
      <c r="S2754" s="38"/>
    </row>
    <row r="2755" spans="6:19" ht="12.75">
      <c r="F2755" s="41"/>
      <c r="R2755" s="38"/>
      <c r="S2755" s="38"/>
    </row>
    <row r="2756" spans="6:19" ht="12.75">
      <c r="F2756" s="41"/>
      <c r="R2756" s="38"/>
      <c r="S2756" s="38"/>
    </row>
    <row r="2757" spans="6:19" ht="12.75">
      <c r="F2757" s="41"/>
      <c r="R2757" s="38"/>
      <c r="S2757" s="38"/>
    </row>
    <row r="2758" spans="6:19" ht="12.75">
      <c r="F2758" s="41"/>
      <c r="R2758" s="38"/>
      <c r="S2758" s="38"/>
    </row>
    <row r="2759" spans="6:19" ht="12.75">
      <c r="F2759" s="41"/>
      <c r="R2759" s="38"/>
      <c r="S2759" s="38"/>
    </row>
    <row r="2760" spans="6:19" ht="12.75">
      <c r="F2760" s="41"/>
      <c r="R2760" s="38"/>
      <c r="S2760" s="38"/>
    </row>
    <row r="2761" spans="6:19" ht="12.75">
      <c r="F2761" s="41"/>
      <c r="R2761" s="38"/>
      <c r="S2761" s="38"/>
    </row>
    <row r="2762" spans="6:19" ht="12.75">
      <c r="F2762" s="41"/>
      <c r="R2762" s="38"/>
      <c r="S2762" s="38"/>
    </row>
    <row r="2763" spans="6:19" ht="12.75">
      <c r="F2763" s="41"/>
      <c r="R2763" s="38"/>
      <c r="S2763" s="38"/>
    </row>
    <row r="2764" spans="6:19" ht="12.75">
      <c r="F2764" s="41"/>
      <c r="R2764" s="38"/>
      <c r="S2764" s="38"/>
    </row>
    <row r="2765" spans="6:19" ht="12.75">
      <c r="F2765" s="41"/>
      <c r="R2765" s="38"/>
      <c r="S2765" s="38"/>
    </row>
    <row r="2766" spans="6:19" ht="12.75">
      <c r="F2766" s="41"/>
      <c r="R2766" s="38"/>
      <c r="S2766" s="38"/>
    </row>
    <row r="2767" spans="6:19" ht="12.75">
      <c r="F2767" s="41"/>
      <c r="R2767" s="38"/>
      <c r="S2767" s="38"/>
    </row>
    <row r="2768" spans="6:19" ht="12.75">
      <c r="F2768" s="41"/>
      <c r="R2768" s="38"/>
      <c r="S2768" s="38"/>
    </row>
    <row r="2769" spans="6:19" ht="12.75">
      <c r="F2769" s="41"/>
      <c r="R2769" s="38"/>
      <c r="S2769" s="38"/>
    </row>
    <row r="2770" spans="6:19" ht="12.75">
      <c r="F2770" s="41"/>
      <c r="R2770" s="38"/>
      <c r="S2770" s="38"/>
    </row>
    <row r="2771" spans="6:19" ht="12.75">
      <c r="F2771" s="41"/>
      <c r="R2771" s="38"/>
      <c r="S2771" s="38"/>
    </row>
    <row r="2772" spans="6:19" ht="12.75">
      <c r="F2772" s="41"/>
      <c r="R2772" s="38"/>
      <c r="S2772" s="38"/>
    </row>
    <row r="2773" spans="6:19" ht="12.75">
      <c r="F2773" s="41"/>
      <c r="R2773" s="38"/>
      <c r="S2773" s="38"/>
    </row>
    <row r="2774" spans="6:19" ht="12.75">
      <c r="F2774" s="41"/>
      <c r="R2774" s="38"/>
      <c r="S2774" s="38"/>
    </row>
    <row r="2775" spans="6:19" ht="12.75">
      <c r="F2775" s="41"/>
      <c r="R2775" s="38"/>
      <c r="S2775" s="38"/>
    </row>
    <row r="2776" spans="6:19" ht="12.75">
      <c r="F2776" s="41"/>
      <c r="R2776" s="38"/>
      <c r="S2776" s="38"/>
    </row>
    <row r="2777" spans="6:19" ht="12.75">
      <c r="F2777" s="41"/>
      <c r="R2777" s="38"/>
      <c r="S2777" s="38"/>
    </row>
    <row r="2778" spans="6:19" ht="12.75">
      <c r="F2778" s="41"/>
      <c r="R2778" s="38"/>
      <c r="S2778" s="38"/>
    </row>
    <row r="2779" spans="6:19" ht="12.75">
      <c r="F2779" s="41"/>
      <c r="R2779" s="38"/>
      <c r="S2779" s="38"/>
    </row>
    <row r="2780" spans="6:19" ht="12.75">
      <c r="F2780" s="41"/>
      <c r="R2780" s="38"/>
      <c r="S2780" s="38"/>
    </row>
    <row r="2781" spans="6:19" ht="12.75">
      <c r="F2781" s="41"/>
      <c r="R2781" s="38"/>
      <c r="S2781" s="38"/>
    </row>
    <row r="2782" spans="6:19" ht="12.75">
      <c r="F2782" s="41"/>
      <c r="R2782" s="38"/>
      <c r="S2782" s="38"/>
    </row>
    <row r="2783" spans="6:19" ht="12.75">
      <c r="F2783" s="41"/>
      <c r="R2783" s="38"/>
      <c r="S2783" s="38"/>
    </row>
    <row r="2784" spans="6:19" ht="12.75">
      <c r="F2784" s="41"/>
      <c r="R2784" s="38"/>
      <c r="S2784" s="38"/>
    </row>
    <row r="2785" spans="6:19" ht="12.75">
      <c r="F2785" s="41"/>
      <c r="R2785" s="38"/>
      <c r="S2785" s="38"/>
    </row>
    <row r="2786" spans="6:19" ht="12.75">
      <c r="F2786" s="41"/>
      <c r="R2786" s="38"/>
      <c r="S2786" s="38"/>
    </row>
    <row r="2787" spans="6:19" ht="12.75">
      <c r="F2787" s="41"/>
      <c r="R2787" s="38"/>
      <c r="S2787" s="38"/>
    </row>
    <row r="2788" spans="6:19" ht="12.75">
      <c r="F2788" s="41"/>
      <c r="R2788" s="38"/>
      <c r="S2788" s="38"/>
    </row>
    <row r="2789" spans="6:19" ht="12.75">
      <c r="F2789" s="41"/>
      <c r="R2789" s="38"/>
      <c r="S2789" s="38"/>
    </row>
    <row r="2790" spans="6:19" ht="12.75">
      <c r="F2790" s="41"/>
      <c r="R2790" s="38"/>
      <c r="S2790" s="38"/>
    </row>
    <row r="2791" spans="6:19" ht="12.75">
      <c r="F2791" s="41"/>
      <c r="R2791" s="38"/>
      <c r="S2791" s="38"/>
    </row>
    <row r="2792" spans="6:19" ht="12.75">
      <c r="F2792" s="41"/>
      <c r="R2792" s="38"/>
      <c r="S2792" s="38"/>
    </row>
    <row r="2793" spans="6:19" ht="12.75">
      <c r="F2793" s="41"/>
      <c r="R2793" s="38"/>
      <c r="S2793" s="38"/>
    </row>
    <row r="2794" spans="6:19" ht="12.75">
      <c r="F2794" s="41"/>
      <c r="R2794" s="38"/>
      <c r="S2794" s="38"/>
    </row>
    <row r="2795" spans="6:19" ht="12.75">
      <c r="F2795" s="41"/>
      <c r="R2795" s="38"/>
      <c r="S2795" s="38"/>
    </row>
    <row r="2796" spans="6:19" ht="12.75">
      <c r="F2796" s="41"/>
      <c r="R2796" s="38"/>
      <c r="S2796" s="38"/>
    </row>
    <row r="2797" spans="6:19" ht="12.75">
      <c r="F2797" s="41"/>
      <c r="R2797" s="38"/>
      <c r="S2797" s="38"/>
    </row>
    <row r="2798" spans="6:19" ht="12.75">
      <c r="F2798" s="41"/>
      <c r="R2798" s="38"/>
      <c r="S2798" s="38"/>
    </row>
    <row r="2799" spans="6:19" ht="12.75">
      <c r="F2799" s="41"/>
      <c r="R2799" s="38"/>
      <c r="S2799" s="38"/>
    </row>
    <row r="2800" spans="6:19" ht="12.75">
      <c r="F2800" s="41"/>
      <c r="R2800" s="38"/>
      <c r="S2800" s="38"/>
    </row>
    <row r="2801" spans="6:19" ht="12.75">
      <c r="F2801" s="41"/>
      <c r="R2801" s="38"/>
      <c r="S2801" s="38"/>
    </row>
    <row r="2802" spans="6:19" ht="12.75">
      <c r="F2802" s="41"/>
      <c r="R2802" s="38"/>
      <c r="S2802" s="38"/>
    </row>
    <row r="2803" spans="6:19" ht="12.75">
      <c r="F2803" s="41"/>
      <c r="R2803" s="38"/>
      <c r="S2803" s="38"/>
    </row>
    <row r="2804" spans="6:19" ht="12.75">
      <c r="F2804" s="41"/>
      <c r="R2804" s="38"/>
      <c r="S2804" s="38"/>
    </row>
    <row r="2805" spans="6:19" ht="12.75">
      <c r="F2805" s="41"/>
      <c r="R2805" s="38"/>
      <c r="S2805" s="38"/>
    </row>
    <row r="2806" spans="6:19" ht="12.75">
      <c r="F2806" s="41"/>
      <c r="R2806" s="38"/>
      <c r="S2806" s="38"/>
    </row>
    <row r="2807" spans="6:19" ht="12.75">
      <c r="F2807" s="41"/>
      <c r="R2807" s="38"/>
      <c r="S2807" s="38"/>
    </row>
    <row r="2808" spans="6:19" ht="12.75">
      <c r="F2808" s="41"/>
      <c r="R2808" s="38"/>
      <c r="S2808" s="38"/>
    </row>
    <row r="2809" spans="6:19" ht="12.75">
      <c r="F2809" s="41"/>
      <c r="R2809" s="38"/>
      <c r="S2809" s="38"/>
    </row>
    <row r="2810" spans="6:19" ht="12.75">
      <c r="F2810" s="41"/>
      <c r="R2810" s="38"/>
      <c r="S2810" s="38"/>
    </row>
    <row r="2811" spans="6:19" ht="12.75">
      <c r="F2811" s="41"/>
      <c r="R2811" s="38"/>
      <c r="S2811" s="38"/>
    </row>
    <row r="2812" spans="6:19" ht="12.75">
      <c r="F2812" s="41"/>
      <c r="R2812" s="38"/>
      <c r="S2812" s="38"/>
    </row>
    <row r="2813" spans="6:19" ht="12.75">
      <c r="F2813" s="41"/>
      <c r="R2813" s="38"/>
      <c r="S2813" s="38"/>
    </row>
    <row r="2814" spans="6:19" ht="12.75">
      <c r="F2814" s="41"/>
      <c r="R2814" s="38"/>
      <c r="S2814" s="38"/>
    </row>
    <row r="2815" spans="6:19" ht="12.75">
      <c r="F2815" s="41"/>
      <c r="R2815" s="38"/>
      <c r="S2815" s="38"/>
    </row>
    <row r="2816" spans="6:19" ht="12.75">
      <c r="F2816" s="41"/>
      <c r="R2816" s="38"/>
      <c r="S2816" s="38"/>
    </row>
    <row r="2817" spans="6:19" ht="12.75">
      <c r="F2817" s="41"/>
      <c r="R2817" s="38"/>
      <c r="S2817" s="38"/>
    </row>
    <row r="2818" spans="6:19" ht="12.75">
      <c r="F2818" s="41"/>
      <c r="R2818" s="38"/>
      <c r="S2818" s="38"/>
    </row>
    <row r="2819" spans="6:19" ht="12.75">
      <c r="F2819" s="41"/>
      <c r="R2819" s="38"/>
      <c r="S2819" s="38"/>
    </row>
    <row r="2820" spans="6:19" ht="12.75">
      <c r="F2820" s="41"/>
      <c r="R2820" s="38"/>
      <c r="S2820" s="38"/>
    </row>
    <row r="2821" spans="6:19" ht="12.75">
      <c r="F2821" s="41"/>
      <c r="R2821" s="38"/>
      <c r="S2821" s="38"/>
    </row>
    <row r="2822" spans="6:19" ht="12.75">
      <c r="F2822" s="41"/>
      <c r="R2822" s="38"/>
      <c r="S2822" s="38"/>
    </row>
    <row r="2823" spans="6:19" ht="12.75">
      <c r="F2823" s="41"/>
      <c r="R2823" s="38"/>
      <c r="S2823" s="38"/>
    </row>
    <row r="2824" spans="6:19" ht="12.75">
      <c r="F2824" s="41"/>
      <c r="R2824" s="38"/>
      <c r="S2824" s="38"/>
    </row>
    <row r="2825" spans="6:19" ht="12.75">
      <c r="F2825" s="41"/>
      <c r="R2825" s="38"/>
      <c r="S2825" s="38"/>
    </row>
    <row r="2826" spans="6:19" ht="12.75">
      <c r="F2826" s="41"/>
      <c r="R2826" s="38"/>
      <c r="S2826" s="38"/>
    </row>
    <row r="2827" spans="6:19" ht="12.75">
      <c r="F2827" s="41"/>
      <c r="R2827" s="38"/>
      <c r="S2827" s="38"/>
    </row>
    <row r="2828" spans="6:19" ht="12.75">
      <c r="F2828" s="41"/>
      <c r="R2828" s="38"/>
      <c r="S2828" s="38"/>
    </row>
    <row r="2829" spans="6:19" ht="12.75">
      <c r="F2829" s="41"/>
      <c r="R2829" s="38"/>
      <c r="S2829" s="38"/>
    </row>
    <row r="2830" spans="6:19" ht="12.75">
      <c r="F2830" s="41"/>
      <c r="R2830" s="38"/>
      <c r="S2830" s="38"/>
    </row>
    <row r="2831" spans="6:19" ht="12.75">
      <c r="F2831" s="41"/>
      <c r="R2831" s="38"/>
      <c r="S2831" s="38"/>
    </row>
    <row r="2832" spans="6:19" ht="12.75">
      <c r="F2832" s="41"/>
      <c r="R2832" s="38"/>
      <c r="S2832" s="38"/>
    </row>
    <row r="2833" spans="6:19" ht="12.75">
      <c r="F2833" s="41"/>
      <c r="R2833" s="38"/>
      <c r="S2833" s="38"/>
    </row>
    <row r="2834" spans="6:19" ht="12.75">
      <c r="F2834" s="41"/>
      <c r="R2834" s="38"/>
      <c r="S2834" s="38"/>
    </row>
    <row r="2835" spans="6:19" ht="12.75">
      <c r="F2835" s="41"/>
      <c r="R2835" s="38"/>
      <c r="S2835" s="38"/>
    </row>
    <row r="2836" spans="6:19" ht="12.75">
      <c r="F2836" s="41"/>
      <c r="R2836" s="38"/>
      <c r="S2836" s="38"/>
    </row>
    <row r="2837" spans="6:19" ht="12.75">
      <c r="F2837" s="41"/>
      <c r="R2837" s="38"/>
      <c r="S2837" s="38"/>
    </row>
    <row r="2838" spans="6:19" ht="12.75">
      <c r="F2838" s="41"/>
      <c r="R2838" s="38"/>
      <c r="S2838" s="38"/>
    </row>
    <row r="2839" spans="6:19" ht="12.75">
      <c r="F2839" s="41"/>
      <c r="R2839" s="38"/>
      <c r="S2839" s="38"/>
    </row>
    <row r="2840" spans="6:19" ht="12.75">
      <c r="F2840" s="41"/>
      <c r="R2840" s="38"/>
      <c r="S2840" s="38"/>
    </row>
    <row r="2841" spans="6:19" ht="12.75">
      <c r="F2841" s="41"/>
      <c r="R2841" s="38"/>
      <c r="S2841" s="38"/>
    </row>
    <row r="2842" spans="6:19" ht="12.75">
      <c r="F2842" s="41"/>
      <c r="R2842" s="38"/>
      <c r="S2842" s="38"/>
    </row>
    <row r="2843" spans="6:19" ht="12.75">
      <c r="F2843" s="41"/>
      <c r="R2843" s="38"/>
      <c r="S2843" s="38"/>
    </row>
    <row r="2844" spans="6:19" ht="12.75">
      <c r="F2844" s="41"/>
      <c r="R2844" s="38"/>
      <c r="S2844" s="38"/>
    </row>
    <row r="2845" spans="6:19" ht="12.75">
      <c r="F2845" s="41"/>
      <c r="R2845" s="38"/>
      <c r="S2845" s="38"/>
    </row>
    <row r="2846" spans="6:19" ht="12.75">
      <c r="F2846" s="41"/>
      <c r="R2846" s="38"/>
      <c r="S2846" s="38"/>
    </row>
    <row r="2847" spans="6:19" ht="12.75">
      <c r="F2847" s="41"/>
      <c r="R2847" s="38"/>
      <c r="S2847" s="38"/>
    </row>
    <row r="2848" spans="6:19" ht="12.75">
      <c r="F2848" s="41"/>
      <c r="R2848" s="38"/>
      <c r="S2848" s="38"/>
    </row>
    <row r="2849" spans="6:19" ht="12.75">
      <c r="F2849" s="41"/>
      <c r="R2849" s="38"/>
      <c r="S2849" s="38"/>
    </row>
    <row r="2850" spans="6:19" ht="12.75">
      <c r="F2850" s="41"/>
      <c r="R2850" s="38"/>
      <c r="S2850" s="38"/>
    </row>
    <row r="2851" spans="6:19" ht="12.75">
      <c r="F2851" s="41"/>
      <c r="R2851" s="38"/>
      <c r="S2851" s="38"/>
    </row>
    <row r="2852" spans="6:19" ht="12.75">
      <c r="F2852" s="41"/>
      <c r="R2852" s="38"/>
      <c r="S2852" s="38"/>
    </row>
    <row r="2853" spans="6:19" ht="12.75">
      <c r="F2853" s="41"/>
      <c r="R2853" s="38"/>
      <c r="S2853" s="38"/>
    </row>
    <row r="2854" spans="6:19" ht="12.75">
      <c r="F2854" s="41"/>
      <c r="R2854" s="38"/>
      <c r="S2854" s="38"/>
    </row>
    <row r="2855" spans="6:19" ht="12.75">
      <c r="F2855" s="41"/>
      <c r="R2855" s="38"/>
      <c r="S2855" s="38"/>
    </row>
    <row r="2856" spans="6:19" ht="12.75">
      <c r="F2856" s="41"/>
      <c r="R2856" s="38"/>
      <c r="S2856" s="38"/>
    </row>
    <row r="2857" spans="6:19" ht="12.75">
      <c r="F2857" s="41"/>
      <c r="R2857" s="38"/>
      <c r="S2857" s="38"/>
    </row>
    <row r="2858" spans="6:19" ht="12.75">
      <c r="F2858" s="41"/>
      <c r="R2858" s="38"/>
      <c r="S2858" s="38"/>
    </row>
    <row r="2859" spans="6:19" ht="12.75">
      <c r="F2859" s="41"/>
      <c r="R2859" s="38"/>
      <c r="S2859" s="38"/>
    </row>
    <row r="2860" spans="6:19" ht="12.75">
      <c r="F2860" s="41"/>
      <c r="R2860" s="38"/>
      <c r="S2860" s="38"/>
    </row>
    <row r="2861" spans="6:19" ht="12.75">
      <c r="F2861" s="41"/>
      <c r="R2861" s="38"/>
      <c r="S2861" s="38"/>
    </row>
    <row r="2862" spans="6:19" ht="12.75">
      <c r="F2862" s="41"/>
      <c r="R2862" s="38"/>
      <c r="S2862" s="38"/>
    </row>
    <row r="2863" spans="6:19" ht="12.75">
      <c r="F2863" s="41"/>
      <c r="R2863" s="38"/>
      <c r="S2863" s="38"/>
    </row>
    <row r="2864" spans="6:19" ht="12.75">
      <c r="F2864" s="41"/>
      <c r="R2864" s="38"/>
      <c r="S2864" s="38"/>
    </row>
    <row r="2865" spans="6:19" ht="12.75">
      <c r="F2865" s="41"/>
      <c r="R2865" s="38"/>
      <c r="S2865" s="38"/>
    </row>
    <row r="2866" spans="6:19" ht="12.75">
      <c r="F2866" s="41"/>
      <c r="R2866" s="38"/>
      <c r="S2866" s="38"/>
    </row>
    <row r="2867" spans="6:19" ht="12.75">
      <c r="F2867" s="41"/>
      <c r="R2867" s="38"/>
      <c r="S2867" s="38"/>
    </row>
    <row r="2868" spans="6:19" ht="12.75">
      <c r="F2868" s="41"/>
      <c r="R2868" s="38"/>
      <c r="S2868" s="38"/>
    </row>
    <row r="2869" spans="6:19" ht="12.75">
      <c r="F2869" s="41"/>
      <c r="R2869" s="38"/>
      <c r="S2869" s="38"/>
    </row>
    <row r="2870" spans="6:19" ht="12.75">
      <c r="F2870" s="41"/>
      <c r="R2870" s="38"/>
      <c r="S2870" s="38"/>
    </row>
    <row r="2871" spans="6:19" ht="12.75">
      <c r="F2871" s="41"/>
      <c r="R2871" s="38"/>
      <c r="S2871" s="38"/>
    </row>
    <row r="2872" spans="6:19" ht="12.75">
      <c r="F2872" s="41"/>
      <c r="R2872" s="38"/>
      <c r="S2872" s="38"/>
    </row>
    <row r="2873" spans="6:19" ht="12.75">
      <c r="F2873" s="41"/>
      <c r="R2873" s="38"/>
      <c r="S2873" s="38"/>
    </row>
    <row r="2874" spans="6:19" ht="12.75">
      <c r="F2874" s="41"/>
      <c r="R2874" s="38"/>
      <c r="S2874" s="38"/>
    </row>
    <row r="2875" spans="6:19" ht="12.75">
      <c r="F2875" s="41"/>
      <c r="R2875" s="38"/>
      <c r="S2875" s="38"/>
    </row>
    <row r="2876" spans="6:19" ht="12.75">
      <c r="F2876" s="41"/>
      <c r="R2876" s="38"/>
      <c r="S2876" s="38"/>
    </row>
    <row r="2877" spans="6:19" ht="12.75">
      <c r="F2877" s="41"/>
      <c r="R2877" s="38"/>
      <c r="S2877" s="38"/>
    </row>
    <row r="2878" spans="6:19" ht="12.75">
      <c r="F2878" s="41"/>
      <c r="R2878" s="38"/>
      <c r="S2878" s="38"/>
    </row>
    <row r="2879" spans="6:19" ht="12.75">
      <c r="F2879" s="41"/>
      <c r="R2879" s="38"/>
      <c r="S2879" s="38"/>
    </row>
    <row r="2880" spans="6:19" ht="12.75">
      <c r="F2880" s="41"/>
      <c r="R2880" s="38"/>
      <c r="S2880" s="38"/>
    </row>
    <row r="2881" spans="6:19" ht="12.75">
      <c r="F2881" s="41"/>
      <c r="R2881" s="38"/>
      <c r="S2881" s="38"/>
    </row>
    <row r="2882" spans="6:19" ht="12.75">
      <c r="F2882" s="41"/>
      <c r="R2882" s="38"/>
      <c r="S2882" s="38"/>
    </row>
    <row r="2883" spans="6:19" ht="12.75">
      <c r="F2883" s="41"/>
      <c r="R2883" s="38"/>
      <c r="S2883" s="38"/>
    </row>
    <row r="2884" spans="6:19" ht="12.75">
      <c r="F2884" s="41"/>
      <c r="R2884" s="38"/>
      <c r="S2884" s="38"/>
    </row>
    <row r="2885" spans="6:19" ht="12.75">
      <c r="F2885" s="41"/>
      <c r="R2885" s="38"/>
      <c r="S2885" s="38"/>
    </row>
    <row r="2886" spans="6:19" ht="12.75">
      <c r="F2886" s="41"/>
      <c r="R2886" s="38"/>
      <c r="S2886" s="38"/>
    </row>
    <row r="2887" spans="6:19" ht="12.75">
      <c r="F2887" s="41"/>
      <c r="R2887" s="38"/>
      <c r="S2887" s="38"/>
    </row>
    <row r="2888" spans="6:19" ht="12.75">
      <c r="F2888" s="41"/>
      <c r="R2888" s="38"/>
      <c r="S2888" s="38"/>
    </row>
    <row r="2889" spans="6:19" ht="12.75">
      <c r="F2889" s="41"/>
      <c r="R2889" s="38"/>
      <c r="S2889" s="38"/>
    </row>
    <row r="2890" spans="6:19" ht="12.75">
      <c r="F2890" s="41"/>
      <c r="R2890" s="38"/>
      <c r="S2890" s="38"/>
    </row>
    <row r="2891" spans="6:19" ht="12.75">
      <c r="F2891" s="41"/>
      <c r="R2891" s="38"/>
      <c r="S2891" s="38"/>
    </row>
    <row r="2892" spans="6:19" ht="12.75">
      <c r="F2892" s="41"/>
      <c r="R2892" s="38"/>
      <c r="S2892" s="38"/>
    </row>
    <row r="2893" spans="6:19" ht="12.75">
      <c r="F2893" s="41"/>
      <c r="R2893" s="38"/>
      <c r="S2893" s="38"/>
    </row>
    <row r="2894" spans="6:19" ht="12.75">
      <c r="F2894" s="41"/>
      <c r="R2894" s="38"/>
      <c r="S2894" s="38"/>
    </row>
    <row r="2895" spans="6:19" ht="12.75">
      <c r="F2895" s="41"/>
      <c r="R2895" s="38"/>
      <c r="S2895" s="38"/>
    </row>
    <row r="2896" spans="6:19" ht="12.75">
      <c r="F2896" s="41"/>
      <c r="R2896" s="38"/>
      <c r="S2896" s="38"/>
    </row>
    <row r="2897" spans="6:19" ht="12.75">
      <c r="F2897" s="41"/>
      <c r="R2897" s="38"/>
      <c r="S2897" s="38"/>
    </row>
    <row r="2898" spans="6:19" ht="12.75">
      <c r="F2898" s="41"/>
      <c r="R2898" s="38"/>
      <c r="S2898" s="38"/>
    </row>
    <row r="2899" spans="6:19" ht="12.75">
      <c r="F2899" s="41"/>
      <c r="R2899" s="38"/>
      <c r="S2899" s="38"/>
    </row>
    <row r="2900" spans="6:19" ht="12.75">
      <c r="F2900" s="41"/>
      <c r="R2900" s="38"/>
      <c r="S2900" s="38"/>
    </row>
    <row r="2901" spans="6:19" ht="12.75">
      <c r="F2901" s="41"/>
      <c r="R2901" s="38"/>
      <c r="S2901" s="38"/>
    </row>
    <row r="2902" spans="6:19" ht="12.75">
      <c r="F2902" s="41"/>
      <c r="R2902" s="38"/>
      <c r="S2902" s="38"/>
    </row>
    <row r="2903" spans="6:19" ht="12.75">
      <c r="F2903" s="41"/>
      <c r="R2903" s="38"/>
      <c r="S2903" s="38"/>
    </row>
    <row r="2904" spans="6:19" ht="12.75">
      <c r="F2904" s="41"/>
      <c r="R2904" s="38"/>
      <c r="S2904" s="38"/>
    </row>
    <row r="2905" spans="6:19" ht="12.75">
      <c r="F2905" s="41"/>
      <c r="R2905" s="38"/>
      <c r="S2905" s="38"/>
    </row>
    <row r="2906" spans="6:19" ht="12.75">
      <c r="F2906" s="41"/>
      <c r="R2906" s="38"/>
      <c r="S2906" s="38"/>
    </row>
    <row r="2907" spans="6:19" ht="12.75">
      <c r="F2907" s="41"/>
      <c r="R2907" s="38"/>
      <c r="S2907" s="38"/>
    </row>
    <row r="2908" spans="6:19" ht="12.75">
      <c r="F2908" s="41"/>
      <c r="R2908" s="38"/>
      <c r="S2908" s="38"/>
    </row>
    <row r="2909" spans="6:19" ht="12.75">
      <c r="F2909" s="41"/>
      <c r="R2909" s="38"/>
      <c r="S2909" s="38"/>
    </row>
    <row r="2910" spans="6:19" ht="12.75">
      <c r="F2910" s="41"/>
      <c r="R2910" s="38"/>
      <c r="S2910" s="38"/>
    </row>
    <row r="2911" spans="6:19" ht="12.75">
      <c r="F2911" s="41"/>
      <c r="R2911" s="38"/>
      <c r="S2911" s="38"/>
    </row>
    <row r="2912" spans="6:19" ht="12.75">
      <c r="F2912" s="41"/>
      <c r="R2912" s="38"/>
      <c r="S2912" s="38"/>
    </row>
    <row r="2913" spans="6:19" ht="12.75">
      <c r="F2913" s="41"/>
      <c r="R2913" s="38"/>
      <c r="S2913" s="38"/>
    </row>
    <row r="2914" spans="6:19" ht="12.75">
      <c r="F2914" s="41"/>
      <c r="R2914" s="38"/>
      <c r="S2914" s="38"/>
    </row>
    <row r="2915" spans="6:19" ht="12.75">
      <c r="F2915" s="41"/>
      <c r="R2915" s="38"/>
      <c r="S2915" s="38"/>
    </row>
    <row r="2916" spans="6:19" ht="12.75">
      <c r="F2916" s="41"/>
      <c r="R2916" s="38"/>
      <c r="S2916" s="38"/>
    </row>
    <row r="2917" spans="6:19" ht="12.75">
      <c r="F2917" s="41"/>
      <c r="R2917" s="38"/>
      <c r="S2917" s="38"/>
    </row>
    <row r="2918" spans="6:19" ht="12.75">
      <c r="F2918" s="41"/>
      <c r="R2918" s="38"/>
      <c r="S2918" s="38"/>
    </row>
    <row r="2919" spans="6:19" ht="12.75">
      <c r="F2919" s="41"/>
      <c r="R2919" s="38"/>
      <c r="S2919" s="38"/>
    </row>
    <row r="2920" spans="6:19" ht="12.75">
      <c r="F2920" s="41"/>
      <c r="R2920" s="38"/>
      <c r="S2920" s="38"/>
    </row>
    <row r="2921" spans="6:19" ht="12.75">
      <c r="F2921" s="41"/>
      <c r="R2921" s="38"/>
      <c r="S2921" s="38"/>
    </row>
    <row r="2922" spans="6:19" ht="12.75">
      <c r="F2922" s="41"/>
      <c r="R2922" s="38"/>
      <c r="S2922" s="38"/>
    </row>
    <row r="2923" spans="6:19" ht="12.75">
      <c r="F2923" s="41"/>
      <c r="R2923" s="38"/>
      <c r="S2923" s="38"/>
    </row>
    <row r="2924" spans="6:19" ht="12.75">
      <c r="F2924" s="41"/>
      <c r="R2924" s="38"/>
      <c r="S2924" s="38"/>
    </row>
    <row r="2925" spans="6:19" ht="12.75">
      <c r="F2925" s="41"/>
      <c r="R2925" s="38"/>
      <c r="S2925" s="38"/>
    </row>
    <row r="2926" spans="6:19" ht="12.75">
      <c r="F2926" s="41"/>
      <c r="R2926" s="38"/>
      <c r="S2926" s="38"/>
    </row>
    <row r="2927" spans="6:19" ht="12.75">
      <c r="F2927" s="41"/>
      <c r="R2927" s="38"/>
      <c r="S2927" s="38"/>
    </row>
    <row r="2928" spans="6:19" ht="12.75">
      <c r="F2928" s="41"/>
      <c r="R2928" s="38"/>
      <c r="S2928" s="38"/>
    </row>
    <row r="2929" spans="6:19" ht="12.75">
      <c r="F2929" s="41"/>
      <c r="R2929" s="38"/>
      <c r="S2929" s="38"/>
    </row>
    <row r="2930" spans="6:19" ht="12.75">
      <c r="F2930" s="41"/>
      <c r="R2930" s="38"/>
      <c r="S2930" s="38"/>
    </row>
    <row r="2931" spans="6:19" ht="12.75">
      <c r="F2931" s="41"/>
      <c r="R2931" s="38"/>
      <c r="S2931" s="38"/>
    </row>
    <row r="2932" spans="6:19" ht="12.75">
      <c r="F2932" s="41"/>
      <c r="R2932" s="38"/>
      <c r="S2932" s="38"/>
    </row>
    <row r="2933" spans="6:19" ht="12.75">
      <c r="F2933" s="41"/>
      <c r="R2933" s="38"/>
      <c r="S2933" s="38"/>
    </row>
    <row r="2934" spans="6:19" ht="12.75">
      <c r="F2934" s="41"/>
      <c r="R2934" s="38"/>
      <c r="S2934" s="38"/>
    </row>
    <row r="2935" spans="6:19" ht="12.75">
      <c r="F2935" s="41"/>
      <c r="R2935" s="38"/>
      <c r="S2935" s="38"/>
    </row>
    <row r="2936" spans="6:19" ht="12.75">
      <c r="F2936" s="41"/>
      <c r="R2936" s="38"/>
      <c r="S2936" s="38"/>
    </row>
    <row r="2937" spans="6:19" ht="12.75">
      <c r="F2937" s="41"/>
      <c r="R2937" s="38"/>
      <c r="S2937" s="38"/>
    </row>
    <row r="2938" spans="6:19" ht="12.75">
      <c r="F2938" s="41"/>
      <c r="R2938" s="38"/>
      <c r="S2938" s="38"/>
    </row>
    <row r="2939" spans="6:19" ht="12.75">
      <c r="F2939" s="41"/>
      <c r="R2939" s="38"/>
      <c r="S2939" s="38"/>
    </row>
    <row r="2940" spans="6:19" ht="12.75">
      <c r="F2940" s="41"/>
      <c r="R2940" s="38"/>
      <c r="S2940" s="38"/>
    </row>
    <row r="2941" spans="6:19" ht="12.75">
      <c r="F2941" s="41"/>
      <c r="R2941" s="38"/>
      <c r="S2941" s="38"/>
    </row>
    <row r="2942" spans="6:19" ht="12.75">
      <c r="F2942" s="41"/>
      <c r="R2942" s="38"/>
      <c r="S2942" s="38"/>
    </row>
    <row r="2943" spans="6:19" ht="12.75">
      <c r="F2943" s="41"/>
      <c r="R2943" s="38"/>
      <c r="S2943" s="38"/>
    </row>
    <row r="2944" spans="6:19" ht="12.75">
      <c r="F2944" s="41"/>
      <c r="R2944" s="38"/>
      <c r="S2944" s="38"/>
    </row>
    <row r="2945" spans="6:19" ht="12.75">
      <c r="F2945" s="41"/>
      <c r="R2945" s="38"/>
      <c r="S2945" s="38"/>
    </row>
    <row r="2946" spans="6:19" ht="12.75">
      <c r="F2946" s="41"/>
      <c r="R2946" s="38"/>
      <c r="S2946" s="38"/>
    </row>
    <row r="2947" spans="6:19" ht="12.75">
      <c r="F2947" s="41"/>
      <c r="R2947" s="38"/>
      <c r="S2947" s="38"/>
    </row>
    <row r="2948" spans="6:19" ht="12.75">
      <c r="F2948" s="41"/>
      <c r="R2948" s="38"/>
      <c r="S2948" s="38"/>
    </row>
    <row r="2949" spans="6:19" ht="12.75">
      <c r="F2949" s="41"/>
      <c r="R2949" s="38"/>
      <c r="S2949" s="38"/>
    </row>
    <row r="2950" spans="6:19" ht="12.75">
      <c r="F2950" s="41"/>
      <c r="R2950" s="38"/>
      <c r="S2950" s="38"/>
    </row>
    <row r="2951" spans="6:19" ht="12.75">
      <c r="F2951" s="41"/>
      <c r="R2951" s="38"/>
      <c r="S2951" s="38"/>
    </row>
    <row r="2952" spans="6:19" ht="12.75">
      <c r="F2952" s="41"/>
      <c r="R2952" s="38"/>
      <c r="S2952" s="38"/>
    </row>
    <row r="2953" spans="6:19" ht="12.75">
      <c r="F2953" s="41"/>
      <c r="R2953" s="38"/>
      <c r="S2953" s="38"/>
    </row>
    <row r="2954" spans="6:19" ht="12.75">
      <c r="F2954" s="41"/>
      <c r="R2954" s="38"/>
      <c r="S2954" s="38"/>
    </row>
    <row r="2955" spans="6:19" ht="12.75">
      <c r="F2955" s="41"/>
      <c r="R2955" s="38"/>
      <c r="S2955" s="38"/>
    </row>
    <row r="2956" spans="6:19" ht="12.75">
      <c r="F2956" s="41"/>
      <c r="R2956" s="38"/>
      <c r="S2956" s="38"/>
    </row>
    <row r="2957" spans="6:19" ht="12.75">
      <c r="F2957" s="41"/>
      <c r="R2957" s="38"/>
      <c r="S2957" s="38"/>
    </row>
    <row r="2958" spans="6:19" ht="12.75">
      <c r="F2958" s="41"/>
      <c r="R2958" s="38"/>
      <c r="S2958" s="38"/>
    </row>
    <row r="2959" spans="6:19" ht="12.75">
      <c r="F2959" s="41"/>
      <c r="R2959" s="38"/>
      <c r="S2959" s="38"/>
    </row>
    <row r="2960" spans="6:19" ht="12.75">
      <c r="F2960" s="41"/>
      <c r="R2960" s="38"/>
      <c r="S2960" s="38"/>
    </row>
    <row r="2961" spans="6:19" ht="12.75">
      <c r="F2961" s="41"/>
      <c r="R2961" s="38"/>
      <c r="S2961" s="38"/>
    </row>
    <row r="2962" spans="6:19" ht="12.75">
      <c r="F2962" s="41"/>
      <c r="R2962" s="38"/>
      <c r="S2962" s="38"/>
    </row>
    <row r="2963" spans="6:19" ht="12.75">
      <c r="F2963" s="41"/>
      <c r="R2963" s="38"/>
      <c r="S2963" s="38"/>
    </row>
    <row r="2964" spans="6:19" ht="12.75">
      <c r="F2964" s="41"/>
      <c r="R2964" s="38"/>
      <c r="S2964" s="38"/>
    </row>
    <row r="2965" spans="6:19" ht="12.75">
      <c r="F2965" s="41"/>
      <c r="R2965" s="38"/>
      <c r="S2965" s="38"/>
    </row>
    <row r="2966" spans="6:19" ht="12.75">
      <c r="F2966" s="41"/>
      <c r="R2966" s="38"/>
      <c r="S2966" s="38"/>
    </row>
    <row r="2967" spans="6:19" ht="12.75">
      <c r="F2967" s="41"/>
      <c r="R2967" s="38"/>
      <c r="S2967" s="38"/>
    </row>
    <row r="2968" spans="6:19" ht="12.75">
      <c r="F2968" s="41"/>
      <c r="R2968" s="38"/>
      <c r="S2968" s="38"/>
    </row>
    <row r="2969" spans="6:19" ht="12.75">
      <c r="F2969" s="41"/>
      <c r="R2969" s="38"/>
      <c r="S2969" s="38"/>
    </row>
    <row r="2970" spans="6:19" ht="12.75">
      <c r="F2970" s="41"/>
      <c r="R2970" s="38"/>
      <c r="S2970" s="38"/>
    </row>
    <row r="2971" spans="6:19" ht="12.75">
      <c r="F2971" s="41"/>
      <c r="R2971" s="38"/>
      <c r="S2971" s="38"/>
    </row>
    <row r="2972" spans="6:19" ht="12.75">
      <c r="F2972" s="41"/>
      <c r="R2972" s="38"/>
      <c r="S2972" s="38"/>
    </row>
    <row r="2973" spans="6:19" ht="12.75">
      <c r="F2973" s="41"/>
      <c r="R2973" s="38"/>
      <c r="S2973" s="38"/>
    </row>
    <row r="2974" spans="6:19" ht="12.75">
      <c r="F2974" s="41"/>
      <c r="R2974" s="38"/>
      <c r="S2974" s="38"/>
    </row>
    <row r="2975" spans="6:19" ht="12.75">
      <c r="F2975" s="41"/>
      <c r="R2975" s="38"/>
      <c r="S2975" s="38"/>
    </row>
    <row r="2976" spans="6:19" ht="12.75">
      <c r="F2976" s="41"/>
      <c r="R2976" s="38"/>
      <c r="S2976" s="38"/>
    </row>
    <row r="2977" spans="6:19" ht="12.75">
      <c r="F2977" s="41"/>
      <c r="R2977" s="38"/>
      <c r="S2977" s="38"/>
    </row>
    <row r="2978" spans="6:19" ht="12.75">
      <c r="F2978" s="41"/>
      <c r="R2978" s="38"/>
      <c r="S2978" s="38"/>
    </row>
    <row r="2979" spans="6:19" ht="12.75">
      <c r="F2979" s="41"/>
      <c r="R2979" s="38"/>
      <c r="S2979" s="38"/>
    </row>
    <row r="2980" spans="6:19" ht="12.75">
      <c r="F2980" s="41"/>
      <c r="R2980" s="38"/>
      <c r="S2980" s="38"/>
    </row>
    <row r="2981" spans="6:19" ht="12.75">
      <c r="F2981" s="41"/>
      <c r="R2981" s="38"/>
      <c r="S2981" s="38"/>
    </row>
    <row r="2982" spans="6:19" ht="12.75">
      <c r="F2982" s="41"/>
      <c r="R2982" s="38"/>
      <c r="S2982" s="38"/>
    </row>
    <row r="2983" spans="6:19" ht="12.75">
      <c r="F2983" s="41"/>
      <c r="R2983" s="38"/>
      <c r="S2983" s="38"/>
    </row>
    <row r="2984" spans="6:19" ht="12.75">
      <c r="F2984" s="41"/>
      <c r="R2984" s="38"/>
      <c r="S2984" s="38"/>
    </row>
    <row r="2985" spans="6:19" ht="12.75">
      <c r="F2985" s="41"/>
      <c r="R2985" s="38"/>
      <c r="S2985" s="38"/>
    </row>
    <row r="2986" spans="6:19" ht="12.75">
      <c r="F2986" s="41"/>
      <c r="R2986" s="38"/>
      <c r="S2986" s="38"/>
    </row>
    <row r="2987" spans="6:19" ht="12.75">
      <c r="F2987" s="41"/>
      <c r="R2987" s="38"/>
      <c r="S2987" s="38"/>
    </row>
    <row r="2988" spans="6:19" ht="12.75">
      <c r="F2988" s="41"/>
      <c r="R2988" s="38"/>
      <c r="S2988" s="38"/>
    </row>
    <row r="2989" spans="6:19" ht="12.75">
      <c r="F2989" s="41"/>
      <c r="R2989" s="38"/>
      <c r="S2989" s="38"/>
    </row>
    <row r="2990" spans="6:19" ht="12.75">
      <c r="F2990" s="41"/>
      <c r="R2990" s="38"/>
      <c r="S2990" s="38"/>
    </row>
    <row r="2991" spans="6:19" ht="12.75">
      <c r="F2991" s="41"/>
      <c r="R2991" s="38"/>
      <c r="S2991" s="38"/>
    </row>
    <row r="2992" spans="6:19" ht="12.75">
      <c r="F2992" s="41"/>
      <c r="R2992" s="38"/>
      <c r="S2992" s="38"/>
    </row>
    <row r="2993" spans="6:19" ht="12.75">
      <c r="F2993" s="41"/>
      <c r="R2993" s="38"/>
      <c r="S2993" s="38"/>
    </row>
    <row r="2994" spans="6:19" ht="12.75">
      <c r="F2994" s="41"/>
      <c r="R2994" s="38"/>
      <c r="S2994" s="38"/>
    </row>
    <row r="2995" spans="6:19" ht="12.75">
      <c r="F2995" s="41"/>
      <c r="R2995" s="38"/>
      <c r="S2995" s="38"/>
    </row>
    <row r="2996" spans="6:19" ht="12.75">
      <c r="F2996" s="41"/>
      <c r="R2996" s="38"/>
      <c r="S2996" s="38"/>
    </row>
    <row r="2997" spans="6:19" ht="12.75">
      <c r="F2997" s="41"/>
      <c r="R2997" s="38"/>
      <c r="S2997" s="38"/>
    </row>
    <row r="2998" spans="6:19" ht="12.75">
      <c r="F2998" s="41"/>
      <c r="R2998" s="38"/>
      <c r="S2998" s="38"/>
    </row>
    <row r="2999" spans="6:19" ht="12.75">
      <c r="F2999" s="41"/>
      <c r="R2999" s="38"/>
      <c r="S2999" s="38"/>
    </row>
    <row r="3000" spans="6:19" ht="12.75">
      <c r="F3000" s="41"/>
      <c r="R3000" s="38"/>
      <c r="S3000" s="38"/>
    </row>
    <row r="3001" spans="6:19" ht="12.75">
      <c r="F3001" s="41"/>
      <c r="R3001" s="38"/>
      <c r="S3001" s="38"/>
    </row>
    <row r="3002" spans="6:19" ht="12.75">
      <c r="F3002" s="41"/>
      <c r="R3002" s="38"/>
      <c r="S3002" s="38"/>
    </row>
    <row r="3003" spans="6:19" ht="12.75">
      <c r="F3003" s="41"/>
      <c r="R3003" s="38"/>
      <c r="S3003" s="38"/>
    </row>
    <row r="3004" spans="6:19" ht="12.75">
      <c r="F3004" s="41"/>
      <c r="R3004" s="38"/>
      <c r="S3004" s="38"/>
    </row>
    <row r="3005" spans="6:19" ht="12.75">
      <c r="F3005" s="41"/>
      <c r="R3005" s="38"/>
      <c r="S3005" s="38"/>
    </row>
    <row r="3006" spans="6:19" ht="12.75">
      <c r="F3006" s="41"/>
      <c r="R3006" s="38"/>
      <c r="S3006" s="38"/>
    </row>
    <row r="3007" spans="6:19" ht="12.75">
      <c r="F3007" s="41"/>
      <c r="R3007" s="38"/>
      <c r="S3007" s="38"/>
    </row>
    <row r="3008" spans="6:19" ht="12.75">
      <c r="F3008" s="41"/>
      <c r="R3008" s="38"/>
      <c r="S3008" s="38"/>
    </row>
    <row r="3009" spans="6:19" ht="12.75">
      <c r="F3009" s="41"/>
      <c r="R3009" s="38"/>
      <c r="S3009" s="38"/>
    </row>
    <row r="3010" spans="6:19" ht="12.75">
      <c r="F3010" s="41"/>
      <c r="R3010" s="38"/>
      <c r="S3010" s="38"/>
    </row>
    <row r="3011" spans="6:19" ht="12.75">
      <c r="F3011" s="41"/>
      <c r="R3011" s="38"/>
      <c r="S3011" s="38"/>
    </row>
    <row r="3012" spans="6:19" ht="12.75">
      <c r="F3012" s="41"/>
      <c r="R3012" s="38"/>
      <c r="S3012" s="38"/>
    </row>
    <row r="3013" spans="6:19" ht="12.75">
      <c r="F3013" s="41"/>
      <c r="R3013" s="38"/>
      <c r="S3013" s="38"/>
    </row>
    <row r="3014" spans="6:19" ht="12.75">
      <c r="F3014" s="41"/>
      <c r="R3014" s="38"/>
      <c r="S3014" s="38"/>
    </row>
    <row r="3015" spans="6:19" ht="12.75">
      <c r="F3015" s="41"/>
      <c r="R3015" s="38"/>
      <c r="S3015" s="38"/>
    </row>
    <row r="3016" spans="6:19" ht="12.75">
      <c r="F3016" s="41"/>
      <c r="R3016" s="38"/>
      <c r="S3016" s="38"/>
    </row>
    <row r="3017" spans="6:19" ht="12.75">
      <c r="F3017" s="41"/>
      <c r="R3017" s="38"/>
      <c r="S3017" s="38"/>
    </row>
    <row r="3018" spans="6:19" ht="12.75">
      <c r="F3018" s="41"/>
      <c r="R3018" s="38"/>
      <c r="S3018" s="38"/>
    </row>
    <row r="3019" spans="6:19" ht="12.75">
      <c r="F3019" s="41"/>
      <c r="R3019" s="38"/>
      <c r="S3019" s="38"/>
    </row>
    <row r="3020" spans="6:19" ht="12.75">
      <c r="F3020" s="41"/>
      <c r="R3020" s="38"/>
      <c r="S3020" s="38"/>
    </row>
    <row r="3021" spans="6:19" ht="12.75">
      <c r="F3021" s="41"/>
      <c r="R3021" s="38"/>
      <c r="S3021" s="38"/>
    </row>
    <row r="3022" spans="6:19" ht="12.75">
      <c r="F3022" s="41"/>
      <c r="R3022" s="38"/>
      <c r="S3022" s="38"/>
    </row>
    <row r="3023" spans="6:19" ht="12.75">
      <c r="F3023" s="41"/>
      <c r="R3023" s="38"/>
      <c r="S3023" s="38"/>
    </row>
    <row r="3024" spans="6:19" ht="12.75">
      <c r="F3024" s="41"/>
      <c r="R3024" s="38"/>
      <c r="S3024" s="38"/>
    </row>
    <row r="3025" spans="6:19" ht="12.75">
      <c r="F3025" s="41"/>
      <c r="R3025" s="38"/>
      <c r="S3025" s="38"/>
    </row>
    <row r="3026" spans="6:19" ht="12.75">
      <c r="F3026" s="41"/>
      <c r="R3026" s="38"/>
      <c r="S3026" s="38"/>
    </row>
    <row r="3027" spans="6:19" ht="12.75">
      <c r="F3027" s="41"/>
      <c r="R3027" s="38"/>
      <c r="S3027" s="38"/>
    </row>
    <row r="3028" spans="6:19" ht="12.75">
      <c r="F3028" s="41"/>
      <c r="R3028" s="38"/>
      <c r="S3028" s="38"/>
    </row>
    <row r="3029" spans="6:19" ht="12.75">
      <c r="F3029" s="41"/>
      <c r="R3029" s="38"/>
      <c r="S3029" s="38"/>
    </row>
    <row r="3030" spans="6:19" ht="12.75">
      <c r="F3030" s="41"/>
      <c r="R3030" s="38"/>
      <c r="S3030" s="38"/>
    </row>
    <row r="3031" spans="6:19" ht="12.75">
      <c r="F3031" s="41"/>
      <c r="R3031" s="38"/>
      <c r="S3031" s="38"/>
    </row>
    <row r="3032" spans="6:19" ht="12.75">
      <c r="F3032" s="41"/>
      <c r="R3032" s="38"/>
      <c r="S3032" s="38"/>
    </row>
    <row r="3033" spans="6:19" ht="12.75">
      <c r="F3033" s="41"/>
      <c r="R3033" s="38"/>
      <c r="S3033" s="38"/>
    </row>
    <row r="3034" spans="6:19" ht="12.75">
      <c r="F3034" s="41"/>
      <c r="R3034" s="38"/>
      <c r="S3034" s="38"/>
    </row>
    <row r="3035" spans="6:19" ht="12.75">
      <c r="F3035" s="41"/>
      <c r="R3035" s="38"/>
      <c r="S3035" s="38"/>
    </row>
    <row r="3036" spans="6:19" ht="12.75">
      <c r="F3036" s="41"/>
      <c r="R3036" s="38"/>
      <c r="S3036" s="38"/>
    </row>
    <row r="3037" spans="6:19" ht="12.75">
      <c r="F3037" s="41"/>
      <c r="R3037" s="38"/>
      <c r="S3037" s="38"/>
    </row>
    <row r="3038" spans="6:19" ht="12.75">
      <c r="F3038" s="41"/>
      <c r="R3038" s="38"/>
      <c r="S3038" s="38"/>
    </row>
    <row r="3039" spans="6:19" ht="12.75">
      <c r="F3039" s="41"/>
      <c r="R3039" s="38"/>
      <c r="S3039" s="38"/>
    </row>
    <row r="3040" spans="6:19" ht="12.75">
      <c r="F3040" s="41"/>
      <c r="R3040" s="38"/>
      <c r="S3040" s="38"/>
    </row>
    <row r="3041" spans="6:19" ht="12.75">
      <c r="F3041" s="41"/>
      <c r="R3041" s="38"/>
      <c r="S3041" s="38"/>
    </row>
    <row r="3042" spans="6:19" ht="12.75">
      <c r="F3042" s="41"/>
      <c r="R3042" s="38"/>
      <c r="S3042" s="38"/>
    </row>
    <row r="3043" spans="6:19" ht="12.75">
      <c r="F3043" s="41"/>
      <c r="R3043" s="38"/>
      <c r="S3043" s="38"/>
    </row>
    <row r="3044" spans="6:19" ht="12.75">
      <c r="F3044" s="41"/>
      <c r="R3044" s="38"/>
      <c r="S3044" s="38"/>
    </row>
    <row r="3045" spans="6:19" ht="12.75">
      <c r="F3045" s="41"/>
      <c r="R3045" s="38"/>
      <c r="S3045" s="38"/>
    </row>
    <row r="3046" spans="6:19" ht="12.75">
      <c r="F3046" s="41"/>
      <c r="R3046" s="38"/>
      <c r="S3046" s="38"/>
    </row>
    <row r="3047" spans="6:19" ht="12.75">
      <c r="F3047" s="41"/>
      <c r="R3047" s="38"/>
      <c r="S3047" s="38"/>
    </row>
    <row r="3048" spans="6:19" ht="12.75">
      <c r="F3048" s="41"/>
      <c r="R3048" s="38"/>
      <c r="S3048" s="38"/>
    </row>
    <row r="3049" spans="6:19" ht="12.75">
      <c r="F3049" s="41"/>
      <c r="R3049" s="38"/>
      <c r="S3049" s="38"/>
    </row>
    <row r="3050" spans="6:19" ht="12.75">
      <c r="F3050" s="41"/>
      <c r="R3050" s="38"/>
      <c r="S3050" s="38"/>
    </row>
    <row r="3051" spans="6:19" ht="12.75">
      <c r="F3051" s="41"/>
      <c r="R3051" s="38"/>
      <c r="S3051" s="38"/>
    </row>
    <row r="3052" spans="6:19" ht="12.75">
      <c r="F3052" s="41"/>
      <c r="R3052" s="38"/>
      <c r="S3052" s="38"/>
    </row>
    <row r="3053" spans="6:19" ht="12.75">
      <c r="F3053" s="41"/>
      <c r="R3053" s="38"/>
      <c r="S3053" s="38"/>
    </row>
    <row r="3054" spans="6:19" ht="12.75">
      <c r="F3054" s="41"/>
      <c r="R3054" s="38"/>
      <c r="S3054" s="38"/>
    </row>
    <row r="3055" spans="6:19" ht="12.75">
      <c r="F3055" s="41"/>
      <c r="R3055" s="38"/>
      <c r="S3055" s="38"/>
    </row>
    <row r="3056" spans="6:19" ht="12.75">
      <c r="F3056" s="41"/>
      <c r="R3056" s="38"/>
      <c r="S3056" s="38"/>
    </row>
    <row r="3057" spans="6:19" ht="12.75">
      <c r="F3057" s="41"/>
      <c r="R3057" s="38"/>
      <c r="S3057" s="38"/>
    </row>
    <row r="3058" spans="6:19" ht="12.75">
      <c r="F3058" s="41"/>
      <c r="R3058" s="38"/>
      <c r="S3058" s="38"/>
    </row>
    <row r="3059" spans="6:19" ht="12.75">
      <c r="F3059" s="41"/>
      <c r="R3059" s="38"/>
      <c r="S3059" s="38"/>
    </row>
    <row r="3060" spans="6:19" ht="12.75">
      <c r="F3060" s="41"/>
      <c r="R3060" s="38"/>
      <c r="S3060" s="38"/>
    </row>
    <row r="3061" spans="6:19" ht="12.75">
      <c r="F3061" s="41"/>
      <c r="R3061" s="38"/>
      <c r="S3061" s="38"/>
    </row>
    <row r="3062" spans="6:19" ht="12.75">
      <c r="F3062" s="41"/>
      <c r="R3062" s="38"/>
      <c r="S3062" s="38"/>
    </row>
    <row r="3063" spans="6:19" ht="12.75">
      <c r="F3063" s="41"/>
      <c r="R3063" s="38"/>
      <c r="S3063" s="38"/>
    </row>
    <row r="3064" spans="6:19" ht="12.75">
      <c r="F3064" s="41"/>
      <c r="R3064" s="38"/>
      <c r="S3064" s="38"/>
    </row>
    <row r="3065" spans="6:19" ht="12.75">
      <c r="F3065" s="41"/>
      <c r="R3065" s="38"/>
      <c r="S3065" s="38"/>
    </row>
    <row r="3066" spans="6:19" ht="12.75">
      <c r="F3066" s="41"/>
      <c r="R3066" s="38"/>
      <c r="S3066" s="38"/>
    </row>
    <row r="3067" spans="6:19" ht="12.75">
      <c r="F3067" s="41"/>
      <c r="R3067" s="38"/>
      <c r="S3067" s="38"/>
    </row>
    <row r="3068" spans="6:19" ht="12.75">
      <c r="F3068" s="41"/>
      <c r="R3068" s="38"/>
      <c r="S3068" s="38"/>
    </row>
    <row r="3069" spans="6:19" ht="12.75">
      <c r="F3069" s="41"/>
      <c r="R3069" s="38"/>
      <c r="S3069" s="38"/>
    </row>
    <row r="3070" spans="6:19" ht="12.75">
      <c r="F3070" s="41"/>
      <c r="R3070" s="38"/>
      <c r="S3070" s="38"/>
    </row>
    <row r="3071" spans="6:19" ht="12.75">
      <c r="F3071" s="41"/>
      <c r="R3071" s="38"/>
      <c r="S3071" s="38"/>
    </row>
    <row r="3072" spans="6:19" ht="12.75">
      <c r="F3072" s="41"/>
      <c r="R3072" s="38"/>
      <c r="S3072" s="38"/>
    </row>
    <row r="3073" spans="6:19" ht="12.75">
      <c r="F3073" s="41"/>
      <c r="R3073" s="38"/>
      <c r="S3073" s="38"/>
    </row>
    <row r="3074" spans="6:19" ht="12.75">
      <c r="F3074" s="41"/>
      <c r="R3074" s="38"/>
      <c r="S3074" s="38"/>
    </row>
    <row r="3075" spans="6:19" ht="12.75">
      <c r="F3075" s="41"/>
      <c r="R3075" s="38"/>
      <c r="S3075" s="38"/>
    </row>
    <row r="3076" spans="6:19" ht="12.75">
      <c r="F3076" s="41"/>
      <c r="R3076" s="38"/>
      <c r="S3076" s="38"/>
    </row>
    <row r="3077" spans="6:19" ht="12.75">
      <c r="F3077" s="41"/>
      <c r="R3077" s="38"/>
      <c r="S3077" s="38"/>
    </row>
    <row r="3078" spans="6:19" ht="12.75">
      <c r="F3078" s="41"/>
      <c r="R3078" s="38"/>
      <c r="S3078" s="38"/>
    </row>
    <row r="3079" spans="6:19" ht="12.75">
      <c r="F3079" s="41"/>
      <c r="R3079" s="38"/>
      <c r="S3079" s="38"/>
    </row>
    <row r="3080" spans="6:19" ht="12.75">
      <c r="F3080" s="41"/>
      <c r="R3080" s="38"/>
      <c r="S3080" s="38"/>
    </row>
    <row r="3081" spans="6:19" ht="12.75">
      <c r="F3081" s="41"/>
      <c r="R3081" s="38"/>
      <c r="S3081" s="38"/>
    </row>
    <row r="3082" spans="6:19" ht="12.75">
      <c r="F3082" s="41"/>
      <c r="R3082" s="38"/>
      <c r="S3082" s="38"/>
    </row>
    <row r="3083" spans="6:19" ht="12.75">
      <c r="F3083" s="41"/>
      <c r="R3083" s="38"/>
      <c r="S3083" s="38"/>
    </row>
    <row r="3084" spans="6:19" ht="12.75">
      <c r="F3084" s="41"/>
      <c r="R3084" s="38"/>
      <c r="S3084" s="38"/>
    </row>
    <row r="3085" spans="6:19" ht="12.75">
      <c r="F3085" s="41"/>
      <c r="R3085" s="38"/>
      <c r="S3085" s="38"/>
    </row>
    <row r="3086" spans="6:19" ht="12.75">
      <c r="F3086" s="41"/>
      <c r="R3086" s="38"/>
      <c r="S3086" s="38"/>
    </row>
    <row r="3087" spans="6:19" ht="12.75">
      <c r="F3087" s="41"/>
      <c r="R3087" s="38"/>
      <c r="S3087" s="38"/>
    </row>
    <row r="3088" spans="6:19" ht="12.75">
      <c r="F3088" s="41"/>
      <c r="R3088" s="38"/>
      <c r="S3088" s="38"/>
    </row>
    <row r="3089" spans="6:19" ht="12.75">
      <c r="F3089" s="41"/>
      <c r="R3089" s="38"/>
      <c r="S3089" s="38"/>
    </row>
    <row r="3090" spans="6:19" ht="12.75">
      <c r="F3090" s="41"/>
      <c r="R3090" s="38"/>
      <c r="S3090" s="38"/>
    </row>
    <row r="3091" spans="6:19" ht="12.75">
      <c r="F3091" s="41"/>
      <c r="R3091" s="38"/>
      <c r="S3091" s="38"/>
    </row>
    <row r="3092" spans="6:19" ht="12.75">
      <c r="F3092" s="41"/>
      <c r="R3092" s="38"/>
      <c r="S3092" s="38"/>
    </row>
    <row r="3093" spans="6:19" ht="12.75">
      <c r="F3093" s="41"/>
      <c r="R3093" s="38"/>
      <c r="S3093" s="38"/>
    </row>
    <row r="3094" spans="6:19" ht="12.75">
      <c r="F3094" s="41"/>
      <c r="R3094" s="38"/>
      <c r="S3094" s="38"/>
    </row>
    <row r="3095" spans="6:19" ht="12.75">
      <c r="F3095" s="41"/>
      <c r="R3095" s="38"/>
      <c r="S3095" s="38"/>
    </row>
    <row r="3096" spans="6:19" ht="12.75">
      <c r="F3096" s="41"/>
      <c r="R3096" s="38"/>
      <c r="S3096" s="38"/>
    </row>
    <row r="3097" spans="6:19" ht="12.75">
      <c r="F3097" s="41"/>
      <c r="R3097" s="38"/>
      <c r="S3097" s="38"/>
    </row>
    <row r="3098" spans="6:19" ht="12.75">
      <c r="F3098" s="41"/>
      <c r="R3098" s="38"/>
      <c r="S3098" s="38"/>
    </row>
    <row r="3099" spans="6:19" ht="12.75">
      <c r="F3099" s="41"/>
      <c r="R3099" s="38"/>
      <c r="S3099" s="38"/>
    </row>
    <row r="3100" spans="6:19" ht="12.75">
      <c r="F3100" s="41"/>
      <c r="R3100" s="38"/>
      <c r="S3100" s="38"/>
    </row>
    <row r="3101" spans="6:19" ht="12.75">
      <c r="F3101" s="41"/>
      <c r="R3101" s="38"/>
      <c r="S3101" s="38"/>
    </row>
    <row r="3102" spans="6:19" ht="12.75">
      <c r="F3102" s="41"/>
      <c r="R3102" s="38"/>
      <c r="S3102" s="38"/>
    </row>
    <row r="3103" spans="6:19" ht="12.75">
      <c r="F3103" s="41"/>
      <c r="R3103" s="38"/>
      <c r="S3103" s="38"/>
    </row>
    <row r="3104" spans="6:19" ht="12.75">
      <c r="F3104" s="41"/>
      <c r="R3104" s="38"/>
      <c r="S3104" s="38"/>
    </row>
    <row r="3105" spans="6:19" ht="12.75">
      <c r="F3105" s="41"/>
      <c r="R3105" s="38"/>
      <c r="S3105" s="38"/>
    </row>
    <row r="3106" spans="6:19" ht="12.75">
      <c r="F3106" s="41"/>
      <c r="R3106" s="38"/>
      <c r="S3106" s="38"/>
    </row>
    <row r="3107" spans="6:19" ht="12.75">
      <c r="F3107" s="41"/>
      <c r="R3107" s="38"/>
      <c r="S3107" s="38"/>
    </row>
    <row r="3108" spans="6:19" ht="12.75">
      <c r="F3108" s="41"/>
      <c r="R3108" s="38"/>
      <c r="S3108" s="38"/>
    </row>
    <row r="3109" spans="6:19" ht="12.75">
      <c r="F3109" s="41"/>
      <c r="R3109" s="38"/>
      <c r="S3109" s="38"/>
    </row>
    <row r="3110" spans="6:19" ht="12.75">
      <c r="F3110" s="41"/>
      <c r="R3110" s="38"/>
      <c r="S3110" s="38"/>
    </row>
    <row r="3111" spans="6:19" ht="12.75">
      <c r="F3111" s="41"/>
      <c r="R3111" s="38"/>
      <c r="S3111" s="38"/>
    </row>
    <row r="3112" spans="6:19" ht="12.75">
      <c r="F3112" s="41"/>
      <c r="R3112" s="38"/>
      <c r="S3112" s="38"/>
    </row>
    <row r="3113" spans="6:19" ht="12.75">
      <c r="F3113" s="41"/>
      <c r="R3113" s="38"/>
      <c r="S3113" s="38"/>
    </row>
    <row r="3114" spans="6:19" ht="12.75">
      <c r="F3114" s="41"/>
      <c r="R3114" s="38"/>
      <c r="S3114" s="38"/>
    </row>
    <row r="3115" spans="6:19" ht="12.75">
      <c r="F3115" s="41"/>
      <c r="R3115" s="38"/>
      <c r="S3115" s="38"/>
    </row>
    <row r="3116" spans="6:19" ht="12.75">
      <c r="F3116" s="41"/>
      <c r="R3116" s="38"/>
      <c r="S3116" s="38"/>
    </row>
    <row r="3117" spans="6:19" ht="12.75">
      <c r="F3117" s="41"/>
      <c r="R3117" s="38"/>
      <c r="S3117" s="38"/>
    </row>
    <row r="3118" spans="6:19" ht="12.75">
      <c r="F3118" s="41"/>
      <c r="R3118" s="38"/>
      <c r="S3118" s="38"/>
    </row>
    <row r="3119" spans="6:19" ht="12.75">
      <c r="F3119" s="41"/>
      <c r="R3119" s="38"/>
      <c r="S3119" s="38"/>
    </row>
    <row r="3120" spans="6:19" ht="12.75">
      <c r="F3120" s="41"/>
      <c r="R3120" s="38"/>
      <c r="S3120" s="38"/>
    </row>
    <row r="3121" spans="6:19" ht="12.75">
      <c r="F3121" s="41"/>
      <c r="R3121" s="38"/>
      <c r="S3121" s="38"/>
    </row>
    <row r="3122" spans="6:19" ht="12.75">
      <c r="F3122" s="41"/>
      <c r="R3122" s="38"/>
      <c r="S3122" s="38"/>
    </row>
    <row r="3123" spans="6:19" ht="12.75">
      <c r="F3123" s="41"/>
      <c r="R3123" s="38"/>
      <c r="S3123" s="38"/>
    </row>
    <row r="3124" spans="6:19" ht="12.75">
      <c r="F3124" s="41"/>
      <c r="R3124" s="38"/>
      <c r="S3124" s="38"/>
    </row>
    <row r="3125" spans="6:19" ht="12.75">
      <c r="F3125" s="41"/>
      <c r="R3125" s="38"/>
      <c r="S3125" s="38"/>
    </row>
    <row r="3126" spans="6:19" ht="12.75">
      <c r="F3126" s="41"/>
      <c r="R3126" s="38"/>
      <c r="S3126" s="38"/>
    </row>
    <row r="3127" spans="6:19" ht="12.75">
      <c r="F3127" s="41"/>
      <c r="R3127" s="38"/>
      <c r="S3127" s="38"/>
    </row>
    <row r="3128" spans="6:19" ht="12.75">
      <c r="F3128" s="41"/>
      <c r="R3128" s="38"/>
      <c r="S3128" s="38"/>
    </row>
    <row r="3129" spans="6:19" ht="12.75">
      <c r="F3129" s="41"/>
      <c r="R3129" s="38"/>
      <c r="S3129" s="38"/>
    </row>
    <row r="3130" spans="6:19" ht="12.75">
      <c r="F3130" s="41"/>
      <c r="R3130" s="38"/>
      <c r="S3130" s="38"/>
    </row>
    <row r="3131" spans="6:19" ht="12.75">
      <c r="F3131" s="41"/>
      <c r="R3131" s="38"/>
      <c r="S3131" s="38"/>
    </row>
    <row r="3132" spans="6:19" ht="12.75">
      <c r="F3132" s="41"/>
      <c r="R3132" s="38"/>
      <c r="S3132" s="38"/>
    </row>
    <row r="3133" spans="6:19" ht="12.75">
      <c r="F3133" s="41"/>
      <c r="R3133" s="38"/>
      <c r="S3133" s="38"/>
    </row>
    <row r="3134" spans="6:19" ht="12.75">
      <c r="F3134" s="41"/>
      <c r="R3134" s="38"/>
      <c r="S3134" s="38"/>
    </row>
    <row r="3135" spans="6:19" ht="12.75">
      <c r="F3135" s="41"/>
      <c r="R3135" s="38"/>
      <c r="S3135" s="38"/>
    </row>
    <row r="3136" spans="6:19" ht="12.75">
      <c r="F3136" s="41"/>
      <c r="R3136" s="38"/>
      <c r="S3136" s="38"/>
    </row>
    <row r="3137" spans="6:19" ht="12.75">
      <c r="F3137" s="41"/>
      <c r="R3137" s="38"/>
      <c r="S3137" s="38"/>
    </row>
    <row r="3138" spans="6:19" ht="12.75">
      <c r="F3138" s="41"/>
      <c r="R3138" s="38"/>
      <c r="S3138" s="38"/>
    </row>
    <row r="3139" spans="6:19" ht="12.75">
      <c r="F3139" s="41"/>
      <c r="R3139" s="38"/>
      <c r="S3139" s="38"/>
    </row>
    <row r="3140" spans="6:19" ht="12.75">
      <c r="F3140" s="41"/>
      <c r="R3140" s="38"/>
      <c r="S3140" s="38"/>
    </row>
    <row r="3141" spans="6:19" ht="12.75">
      <c r="F3141" s="41"/>
      <c r="R3141" s="38"/>
      <c r="S3141" s="38"/>
    </row>
    <row r="3142" spans="6:19" ht="12.75">
      <c r="F3142" s="41"/>
      <c r="R3142" s="38"/>
      <c r="S3142" s="38"/>
    </row>
    <row r="3143" spans="6:19" ht="12.75">
      <c r="F3143" s="41"/>
      <c r="R3143" s="38"/>
      <c r="S3143" s="38"/>
    </row>
    <row r="3144" spans="6:19" ht="12.75">
      <c r="F3144" s="41"/>
      <c r="R3144" s="38"/>
      <c r="S3144" s="38"/>
    </row>
    <row r="3145" spans="6:19" ht="12.75">
      <c r="F3145" s="41"/>
      <c r="R3145" s="38"/>
      <c r="S3145" s="38"/>
    </row>
    <row r="3146" spans="6:19" ht="12.75">
      <c r="F3146" s="41"/>
      <c r="R3146" s="38"/>
      <c r="S3146" s="38"/>
    </row>
    <row r="3147" spans="6:19" ht="12.75">
      <c r="F3147" s="41"/>
      <c r="R3147" s="38"/>
      <c r="S3147" s="38"/>
    </row>
    <row r="3148" spans="6:19" ht="12.75">
      <c r="F3148" s="41"/>
      <c r="R3148" s="38"/>
      <c r="S3148" s="38"/>
    </row>
    <row r="3149" spans="6:19" ht="12.75">
      <c r="F3149" s="41"/>
      <c r="R3149" s="38"/>
      <c r="S3149" s="38"/>
    </row>
    <row r="3150" spans="6:19" ht="12.75">
      <c r="F3150" s="41"/>
      <c r="R3150" s="38"/>
      <c r="S3150" s="38"/>
    </row>
    <row r="3151" spans="6:19" ht="12.75">
      <c r="F3151" s="41"/>
      <c r="R3151" s="38"/>
      <c r="S3151" s="38"/>
    </row>
    <row r="3152" spans="6:19" ht="12.75">
      <c r="F3152" s="41"/>
      <c r="R3152" s="38"/>
      <c r="S3152" s="38"/>
    </row>
    <row r="3153" spans="6:19" ht="12.75">
      <c r="F3153" s="41"/>
      <c r="R3153" s="38"/>
      <c r="S3153" s="38"/>
    </row>
    <row r="3154" spans="6:19" ht="12.75">
      <c r="F3154" s="41"/>
      <c r="R3154" s="38"/>
      <c r="S3154" s="38"/>
    </row>
    <row r="3155" spans="6:19" ht="12.75">
      <c r="F3155" s="41"/>
      <c r="R3155" s="38"/>
      <c r="S3155" s="38"/>
    </row>
    <row r="3156" spans="6:19" ht="12.75">
      <c r="F3156" s="41"/>
      <c r="R3156" s="38"/>
      <c r="S3156" s="38"/>
    </row>
    <row r="3157" spans="6:19" ht="12.75">
      <c r="F3157" s="41"/>
      <c r="R3157" s="38"/>
      <c r="S3157" s="38"/>
    </row>
    <row r="3158" spans="6:19" ht="12.75">
      <c r="F3158" s="41"/>
      <c r="R3158" s="38"/>
      <c r="S3158" s="38"/>
    </row>
    <row r="3159" spans="6:19" ht="12.75">
      <c r="F3159" s="41"/>
      <c r="R3159" s="38"/>
      <c r="S3159" s="38"/>
    </row>
    <row r="3160" spans="6:19" ht="12.75">
      <c r="F3160" s="41"/>
      <c r="R3160" s="38"/>
      <c r="S3160" s="38"/>
    </row>
    <row r="3161" spans="6:19" ht="12.75">
      <c r="F3161" s="41"/>
      <c r="R3161" s="38"/>
      <c r="S3161" s="38"/>
    </row>
    <row r="3162" spans="6:19" ht="12.75">
      <c r="F3162" s="41"/>
      <c r="R3162" s="38"/>
      <c r="S3162" s="38"/>
    </row>
    <row r="3163" spans="6:19" ht="12.75">
      <c r="F3163" s="41"/>
      <c r="R3163" s="38"/>
      <c r="S3163" s="38"/>
    </row>
    <row r="3164" spans="6:19" ht="12.75">
      <c r="F3164" s="41"/>
      <c r="R3164" s="38"/>
      <c r="S3164" s="38"/>
    </row>
    <row r="3165" spans="6:19" ht="12.75">
      <c r="F3165" s="41"/>
      <c r="R3165" s="38"/>
      <c r="S3165" s="38"/>
    </row>
    <row r="3166" spans="6:19" ht="12.75">
      <c r="F3166" s="41"/>
      <c r="R3166" s="38"/>
      <c r="S3166" s="38"/>
    </row>
    <row r="3167" spans="6:19" ht="12.75">
      <c r="F3167" s="41"/>
      <c r="R3167" s="38"/>
      <c r="S3167" s="38"/>
    </row>
    <row r="3168" spans="6:19" ht="12.75">
      <c r="F3168" s="41"/>
      <c r="R3168" s="38"/>
      <c r="S3168" s="38"/>
    </row>
    <row r="3169" spans="6:19" ht="12.75">
      <c r="F3169" s="41"/>
      <c r="R3169" s="38"/>
      <c r="S3169" s="38"/>
    </row>
    <row r="3170" spans="6:19" ht="12.75">
      <c r="F3170" s="41"/>
      <c r="R3170" s="38"/>
      <c r="S3170" s="38"/>
    </row>
    <row r="3171" spans="6:19" ht="12.75">
      <c r="F3171" s="41"/>
      <c r="R3171" s="38"/>
      <c r="S3171" s="38"/>
    </row>
    <row r="3172" spans="6:19" ht="12.75">
      <c r="F3172" s="41"/>
      <c r="R3172" s="38"/>
      <c r="S3172" s="38"/>
    </row>
    <row r="3173" spans="6:19" ht="12.75">
      <c r="F3173" s="41"/>
      <c r="R3173" s="38"/>
      <c r="S3173" s="38"/>
    </row>
    <row r="3174" spans="6:19" ht="12.75">
      <c r="F3174" s="41"/>
      <c r="R3174" s="38"/>
      <c r="S3174" s="38"/>
    </row>
    <row r="3175" spans="6:19" ht="12.75">
      <c r="F3175" s="41"/>
      <c r="R3175" s="38"/>
      <c r="S3175" s="38"/>
    </row>
    <row r="3176" spans="6:19" ht="12.75">
      <c r="F3176" s="41"/>
      <c r="R3176" s="38"/>
      <c r="S3176" s="38"/>
    </row>
    <row r="3177" spans="6:19" ht="12.75">
      <c r="F3177" s="41"/>
      <c r="R3177" s="38"/>
      <c r="S3177" s="38"/>
    </row>
    <row r="3178" spans="6:19" ht="12.75">
      <c r="F3178" s="41"/>
      <c r="R3178" s="38"/>
      <c r="S3178" s="38"/>
    </row>
    <row r="3179" spans="6:19" ht="12.75">
      <c r="F3179" s="41"/>
      <c r="R3179" s="38"/>
      <c r="S3179" s="38"/>
    </row>
    <row r="3180" spans="6:19" ht="12.75">
      <c r="F3180" s="41"/>
      <c r="R3180" s="38"/>
      <c r="S3180" s="38"/>
    </row>
    <row r="3181" spans="6:19" ht="12.75">
      <c r="F3181" s="41"/>
      <c r="R3181" s="38"/>
      <c r="S3181" s="38"/>
    </row>
    <row r="3182" spans="6:19" ht="12.75">
      <c r="F3182" s="41"/>
      <c r="R3182" s="38"/>
      <c r="S3182" s="38"/>
    </row>
    <row r="3183" spans="6:19" ht="12.75">
      <c r="F3183" s="41"/>
      <c r="R3183" s="38"/>
      <c r="S3183" s="38"/>
    </row>
    <row r="3184" spans="6:19" ht="12.75">
      <c r="F3184" s="41"/>
      <c r="R3184" s="38"/>
      <c r="S3184" s="38"/>
    </row>
    <row r="3185" spans="6:19" ht="12.75">
      <c r="F3185" s="41"/>
      <c r="R3185" s="38"/>
      <c r="S3185" s="38"/>
    </row>
    <row r="3186" spans="6:19" ht="12.75">
      <c r="F3186" s="41"/>
      <c r="R3186" s="38"/>
      <c r="S3186" s="38"/>
    </row>
    <row r="3187" spans="6:19" ht="12.75">
      <c r="F3187" s="41"/>
      <c r="R3187" s="38"/>
      <c r="S3187" s="38"/>
    </row>
    <row r="3188" spans="6:19" ht="12.75">
      <c r="F3188" s="41"/>
      <c r="R3188" s="38"/>
      <c r="S3188" s="38"/>
    </row>
    <row r="3189" spans="6:19" ht="12.75">
      <c r="F3189" s="41"/>
      <c r="R3189" s="38"/>
      <c r="S3189" s="38"/>
    </row>
    <row r="3190" spans="6:19" ht="12.75">
      <c r="F3190" s="41"/>
      <c r="R3190" s="38"/>
      <c r="S3190" s="38"/>
    </row>
    <row r="3191" spans="6:19" ht="12.75">
      <c r="F3191" s="41"/>
      <c r="R3191" s="38"/>
      <c r="S3191" s="38"/>
    </row>
    <row r="3192" spans="6:19" ht="12.75">
      <c r="F3192" s="41"/>
      <c r="R3192" s="38"/>
      <c r="S3192" s="38"/>
    </row>
    <row r="3193" spans="6:19" ht="12.75">
      <c r="F3193" s="41"/>
      <c r="R3193" s="38"/>
      <c r="S3193" s="38"/>
    </row>
    <row r="3194" spans="6:19" ht="12.75">
      <c r="F3194" s="41"/>
      <c r="R3194" s="38"/>
      <c r="S3194" s="38"/>
    </row>
    <row r="3195" spans="6:19" ht="12.75">
      <c r="F3195" s="41"/>
      <c r="R3195" s="38"/>
      <c r="S3195" s="38"/>
    </row>
    <row r="3196" spans="6:19" ht="12.75">
      <c r="F3196" s="41"/>
      <c r="R3196" s="38"/>
      <c r="S3196" s="38"/>
    </row>
    <row r="3197" spans="6:19" ht="12.75">
      <c r="F3197" s="41"/>
      <c r="R3197" s="38"/>
      <c r="S3197" s="38"/>
    </row>
    <row r="3198" spans="6:19" ht="12.75">
      <c r="F3198" s="41"/>
      <c r="R3198" s="38"/>
      <c r="S3198" s="38"/>
    </row>
    <row r="3199" spans="6:19" ht="12.75">
      <c r="F3199" s="41"/>
      <c r="R3199" s="38"/>
      <c r="S3199" s="38"/>
    </row>
    <row r="3200" spans="6:19" ht="12.75">
      <c r="F3200" s="41"/>
      <c r="R3200" s="38"/>
      <c r="S3200" s="38"/>
    </row>
    <row r="3201" spans="6:19" ht="12.75">
      <c r="F3201" s="41"/>
      <c r="R3201" s="38"/>
      <c r="S3201" s="38"/>
    </row>
    <row r="3202" spans="6:19" ht="12.75">
      <c r="F3202" s="41"/>
      <c r="R3202" s="38"/>
      <c r="S3202" s="38"/>
    </row>
    <row r="3203" spans="6:19" ht="12.75">
      <c r="F3203" s="41"/>
      <c r="R3203" s="38"/>
      <c r="S3203" s="38"/>
    </row>
    <row r="3204" spans="6:19" ht="12.75">
      <c r="F3204" s="41"/>
      <c r="R3204" s="38"/>
      <c r="S3204" s="38"/>
    </row>
    <row r="3205" spans="6:19" ht="12.75">
      <c r="F3205" s="41"/>
      <c r="R3205" s="38"/>
      <c r="S3205" s="38"/>
    </row>
    <row r="3206" spans="6:19" ht="12.75">
      <c r="F3206" s="41"/>
      <c r="R3206" s="38"/>
      <c r="S3206" s="38"/>
    </row>
    <row r="3207" spans="6:19" ht="12.75">
      <c r="F3207" s="41"/>
      <c r="R3207" s="38"/>
      <c r="S3207" s="38"/>
    </row>
    <row r="3208" spans="6:19" ht="12.75">
      <c r="F3208" s="41"/>
      <c r="R3208" s="38"/>
      <c r="S3208" s="38"/>
    </row>
    <row r="3209" spans="6:19" ht="12.75">
      <c r="F3209" s="41"/>
      <c r="R3209" s="38"/>
      <c r="S3209" s="38"/>
    </row>
    <row r="3210" spans="6:19" ht="12.75">
      <c r="F3210" s="41"/>
      <c r="R3210" s="38"/>
      <c r="S3210" s="38"/>
    </row>
    <row r="3211" spans="6:19" ht="12.75">
      <c r="F3211" s="41"/>
      <c r="R3211" s="38"/>
      <c r="S3211" s="38"/>
    </row>
    <row r="3212" spans="6:19" ht="12.75">
      <c r="F3212" s="41"/>
      <c r="R3212" s="38"/>
      <c r="S3212" s="38"/>
    </row>
    <row r="3213" spans="6:19" ht="12.75">
      <c r="F3213" s="41"/>
      <c r="R3213" s="38"/>
      <c r="S3213" s="38"/>
    </row>
    <row r="3214" spans="6:19" ht="12.75">
      <c r="F3214" s="41"/>
      <c r="R3214" s="38"/>
      <c r="S3214" s="38"/>
    </row>
    <row r="3215" spans="6:19" ht="12.75">
      <c r="F3215" s="41"/>
      <c r="R3215" s="38"/>
      <c r="S3215" s="38"/>
    </row>
    <row r="3216" spans="6:19" ht="12.75">
      <c r="F3216" s="41"/>
      <c r="R3216" s="38"/>
      <c r="S3216" s="38"/>
    </row>
    <row r="3217" spans="6:19" ht="12.75">
      <c r="F3217" s="41"/>
      <c r="R3217" s="38"/>
      <c r="S3217" s="38"/>
    </row>
    <row r="3218" spans="6:19" ht="12.75">
      <c r="F3218" s="41"/>
      <c r="R3218" s="38"/>
      <c r="S3218" s="38"/>
    </row>
    <row r="3219" spans="6:19" ht="12.75">
      <c r="F3219" s="41"/>
      <c r="R3219" s="38"/>
      <c r="S3219" s="38"/>
    </row>
    <row r="3220" spans="6:19" ht="12.75">
      <c r="F3220" s="41"/>
      <c r="R3220" s="38"/>
      <c r="S3220" s="38"/>
    </row>
    <row r="3221" spans="6:19" ht="12.75">
      <c r="F3221" s="41"/>
      <c r="R3221" s="38"/>
      <c r="S3221" s="38"/>
    </row>
    <row r="3222" spans="6:19" ht="12.75">
      <c r="F3222" s="41"/>
      <c r="R3222" s="38"/>
      <c r="S3222" s="38"/>
    </row>
    <row r="3223" spans="6:19" ht="12.75">
      <c r="F3223" s="41"/>
      <c r="R3223" s="38"/>
      <c r="S3223" s="38"/>
    </row>
    <row r="3224" spans="6:19" ht="12.75">
      <c r="F3224" s="41"/>
      <c r="R3224" s="38"/>
      <c r="S3224" s="38"/>
    </row>
    <row r="3225" spans="6:19" ht="12.75">
      <c r="F3225" s="41"/>
      <c r="R3225" s="38"/>
      <c r="S3225" s="38"/>
    </row>
    <row r="3226" spans="6:19" ht="12.75">
      <c r="F3226" s="41"/>
      <c r="R3226" s="38"/>
      <c r="S3226" s="38"/>
    </row>
    <row r="3227" spans="6:19" ht="12.75">
      <c r="F3227" s="41"/>
      <c r="R3227" s="38"/>
      <c r="S3227" s="38"/>
    </row>
    <row r="3228" spans="6:19" ht="12.75">
      <c r="F3228" s="41"/>
      <c r="R3228" s="38"/>
      <c r="S3228" s="38"/>
    </row>
    <row r="3229" spans="6:19" ht="12.75">
      <c r="F3229" s="41"/>
      <c r="R3229" s="38"/>
      <c r="S3229" s="38"/>
    </row>
    <row r="3230" spans="6:19" ht="12.75">
      <c r="F3230" s="41"/>
      <c r="R3230" s="38"/>
      <c r="S3230" s="38"/>
    </row>
    <row r="3231" spans="6:19" ht="12.75">
      <c r="F3231" s="41"/>
      <c r="R3231" s="38"/>
      <c r="S3231" s="38"/>
    </row>
    <row r="3232" spans="6:19" ht="12.75">
      <c r="F3232" s="41"/>
      <c r="R3232" s="38"/>
      <c r="S3232" s="38"/>
    </row>
    <row r="3233" spans="6:19" ht="12.75">
      <c r="F3233" s="41"/>
      <c r="R3233" s="38"/>
      <c r="S3233" s="38"/>
    </row>
    <row r="3234" spans="6:19" ht="12.75">
      <c r="F3234" s="41"/>
      <c r="R3234" s="38"/>
      <c r="S3234" s="38"/>
    </row>
    <row r="3235" spans="6:19" ht="12.75">
      <c r="F3235" s="41"/>
      <c r="R3235" s="38"/>
      <c r="S3235" s="38"/>
    </row>
    <row r="3236" spans="6:19" ht="12.75">
      <c r="F3236" s="41"/>
      <c r="R3236" s="38"/>
      <c r="S3236" s="38"/>
    </row>
    <row r="3237" spans="6:19" ht="12.75">
      <c r="F3237" s="41"/>
      <c r="R3237" s="38"/>
      <c r="S3237" s="38"/>
    </row>
    <row r="3238" spans="6:19" ht="12.75">
      <c r="F3238" s="41"/>
      <c r="R3238" s="38"/>
      <c r="S3238" s="38"/>
    </row>
    <row r="3239" spans="6:19" ht="12.75">
      <c r="F3239" s="41"/>
      <c r="R3239" s="38"/>
      <c r="S3239" s="38"/>
    </row>
    <row r="3240" spans="6:19" ht="12.75">
      <c r="F3240" s="41"/>
      <c r="R3240" s="38"/>
      <c r="S3240" s="38"/>
    </row>
    <row r="3241" spans="6:19" ht="12.75">
      <c r="F3241" s="41"/>
      <c r="R3241" s="38"/>
      <c r="S3241" s="38"/>
    </row>
    <row r="3242" spans="6:19" ht="12.75">
      <c r="F3242" s="41"/>
      <c r="R3242" s="38"/>
      <c r="S3242" s="38"/>
    </row>
    <row r="3243" spans="6:19" ht="12.75">
      <c r="F3243" s="41"/>
      <c r="R3243" s="38"/>
      <c r="S3243" s="38"/>
    </row>
    <row r="3244" spans="6:19" ht="12.75">
      <c r="F3244" s="41"/>
      <c r="R3244" s="38"/>
      <c r="S3244" s="38"/>
    </row>
    <row r="3245" spans="6:19" ht="12.75">
      <c r="F3245" s="41"/>
      <c r="R3245" s="38"/>
      <c r="S3245" s="38"/>
    </row>
    <row r="3246" spans="6:19" ht="12.75">
      <c r="F3246" s="41"/>
      <c r="R3246" s="38"/>
      <c r="S3246" s="38"/>
    </row>
    <row r="3247" spans="6:19" ht="12.75">
      <c r="F3247" s="41"/>
      <c r="R3247" s="38"/>
      <c r="S3247" s="38"/>
    </row>
    <row r="3248" spans="6:19" ht="12.75">
      <c r="F3248" s="41"/>
      <c r="R3248" s="38"/>
      <c r="S3248" s="38"/>
    </row>
    <row r="3249" spans="6:19" ht="12.75">
      <c r="F3249" s="41"/>
      <c r="R3249" s="38"/>
      <c r="S3249" s="38"/>
    </row>
    <row r="3250" spans="6:19" ht="12.75">
      <c r="F3250" s="41"/>
      <c r="R3250" s="38"/>
      <c r="S3250" s="38"/>
    </row>
    <row r="3251" spans="6:19" ht="12.75">
      <c r="F3251" s="41"/>
      <c r="R3251" s="38"/>
      <c r="S3251" s="38"/>
    </row>
    <row r="3252" spans="6:19" ht="12.75">
      <c r="F3252" s="41"/>
      <c r="R3252" s="38"/>
      <c r="S3252" s="38"/>
    </row>
    <row r="3253" spans="6:19" ht="12.75">
      <c r="F3253" s="41"/>
      <c r="R3253" s="38"/>
      <c r="S3253" s="38"/>
    </row>
    <row r="3254" spans="6:19" ht="12.75">
      <c r="F3254" s="41"/>
      <c r="R3254" s="38"/>
      <c r="S3254" s="38"/>
    </row>
    <row r="3255" spans="6:19" ht="12.75">
      <c r="F3255" s="41"/>
      <c r="R3255" s="38"/>
      <c r="S3255" s="38"/>
    </row>
    <row r="3256" spans="6:19" ht="12.75">
      <c r="F3256" s="41"/>
      <c r="R3256" s="38"/>
      <c r="S3256" s="38"/>
    </row>
    <row r="3257" spans="6:19" ht="12.75">
      <c r="F3257" s="41"/>
      <c r="R3257" s="38"/>
      <c r="S3257" s="38"/>
    </row>
    <row r="3258" spans="6:19" ht="12.75">
      <c r="F3258" s="41"/>
      <c r="R3258" s="38"/>
      <c r="S3258" s="38"/>
    </row>
    <row r="3259" spans="6:19" ht="12.75">
      <c r="F3259" s="41"/>
      <c r="R3259" s="38"/>
      <c r="S3259" s="38"/>
    </row>
    <row r="3260" spans="6:19" ht="12.75">
      <c r="F3260" s="41"/>
      <c r="R3260" s="38"/>
      <c r="S3260" s="38"/>
    </row>
    <row r="3261" spans="6:19" ht="12.75">
      <c r="F3261" s="41"/>
      <c r="R3261" s="38"/>
      <c r="S3261" s="38"/>
    </row>
    <row r="3262" spans="6:19" ht="12.75">
      <c r="F3262" s="41"/>
      <c r="R3262" s="38"/>
      <c r="S3262" s="38"/>
    </row>
    <row r="3263" spans="6:19" ht="12.75">
      <c r="F3263" s="41"/>
      <c r="R3263" s="38"/>
      <c r="S3263" s="38"/>
    </row>
    <row r="3264" spans="6:19" ht="12.75">
      <c r="F3264" s="41"/>
      <c r="R3264" s="38"/>
      <c r="S3264" s="38"/>
    </row>
    <row r="3265" spans="6:19" ht="12.75">
      <c r="F3265" s="41"/>
      <c r="R3265" s="38"/>
      <c r="S3265" s="38"/>
    </row>
    <row r="3266" spans="6:19" ht="12.75">
      <c r="F3266" s="41"/>
      <c r="R3266" s="38"/>
      <c r="S3266" s="38"/>
    </row>
    <row r="3267" spans="6:19" ht="12.75">
      <c r="F3267" s="41"/>
      <c r="R3267" s="38"/>
      <c r="S3267" s="38"/>
    </row>
    <row r="3268" spans="6:19" ht="12.75">
      <c r="F3268" s="41"/>
      <c r="R3268" s="38"/>
      <c r="S3268" s="38"/>
    </row>
    <row r="3269" spans="6:19" ht="12.75">
      <c r="F3269" s="41"/>
      <c r="R3269" s="38"/>
      <c r="S3269" s="38"/>
    </row>
    <row r="3270" spans="6:19" ht="12.75">
      <c r="F3270" s="41"/>
      <c r="R3270" s="38"/>
      <c r="S3270" s="38"/>
    </row>
    <row r="3271" spans="6:19" ht="12.75">
      <c r="F3271" s="41"/>
      <c r="R3271" s="38"/>
      <c r="S3271" s="38"/>
    </row>
    <row r="3272" spans="6:19" ht="12.75">
      <c r="F3272" s="41"/>
      <c r="R3272" s="38"/>
      <c r="S3272" s="38"/>
    </row>
    <row r="3273" spans="6:19" ht="12.75">
      <c r="F3273" s="41"/>
      <c r="R3273" s="38"/>
      <c r="S3273" s="38"/>
    </row>
    <row r="3274" spans="6:19" ht="12.75">
      <c r="F3274" s="41"/>
      <c r="R3274" s="38"/>
      <c r="S3274" s="38"/>
    </row>
    <row r="3275" spans="6:19" ht="12.75">
      <c r="F3275" s="41"/>
      <c r="R3275" s="38"/>
      <c r="S3275" s="38"/>
    </row>
    <row r="3276" spans="6:19" ht="12.75">
      <c r="F3276" s="41"/>
      <c r="R3276" s="38"/>
      <c r="S3276" s="38"/>
    </row>
    <row r="3277" spans="6:19" ht="12.75">
      <c r="F3277" s="41"/>
      <c r="R3277" s="38"/>
      <c r="S3277" s="38"/>
    </row>
    <row r="3278" spans="6:19" ht="12.75">
      <c r="F3278" s="41"/>
      <c r="R3278" s="38"/>
      <c r="S3278" s="38"/>
    </row>
    <row r="3279" spans="6:19" ht="12.75">
      <c r="F3279" s="41"/>
      <c r="R3279" s="38"/>
      <c r="S3279" s="38"/>
    </row>
    <row r="3280" spans="6:19" ht="12.75">
      <c r="F3280" s="41"/>
      <c r="R3280" s="38"/>
      <c r="S3280" s="38"/>
    </row>
    <row r="3281" spans="6:19" ht="12.75">
      <c r="F3281" s="41"/>
      <c r="R3281" s="38"/>
      <c r="S3281" s="38"/>
    </row>
    <row r="3282" spans="6:19" ht="12.75">
      <c r="F3282" s="41"/>
      <c r="R3282" s="38"/>
      <c r="S3282" s="38"/>
    </row>
    <row r="3283" spans="6:19" ht="12.75">
      <c r="F3283" s="41"/>
      <c r="R3283" s="38"/>
      <c r="S3283" s="38"/>
    </row>
    <row r="3284" spans="6:19" ht="12.75">
      <c r="F3284" s="41"/>
      <c r="R3284" s="38"/>
      <c r="S3284" s="38"/>
    </row>
    <row r="3285" spans="6:19" ht="12.75">
      <c r="F3285" s="41"/>
      <c r="R3285" s="38"/>
      <c r="S3285" s="38"/>
    </row>
    <row r="3286" spans="6:19" ht="12.75">
      <c r="F3286" s="41"/>
      <c r="R3286" s="38"/>
      <c r="S3286" s="38"/>
    </row>
    <row r="3287" spans="6:19" ht="12.75">
      <c r="F3287" s="41"/>
      <c r="R3287" s="38"/>
      <c r="S3287" s="38"/>
    </row>
    <row r="3288" spans="6:19" ht="12.75">
      <c r="F3288" s="41"/>
      <c r="R3288" s="38"/>
      <c r="S3288" s="38"/>
    </row>
    <row r="3289" spans="6:19" ht="12.75">
      <c r="F3289" s="41"/>
      <c r="R3289" s="38"/>
      <c r="S3289" s="38"/>
    </row>
    <row r="3290" spans="6:19" ht="12.75">
      <c r="F3290" s="41"/>
      <c r="R3290" s="38"/>
      <c r="S3290" s="38"/>
    </row>
    <row r="3291" spans="6:19" ht="12.75">
      <c r="F3291" s="41"/>
      <c r="R3291" s="38"/>
      <c r="S3291" s="38"/>
    </row>
    <row r="3292" spans="6:19" ht="12.75">
      <c r="F3292" s="41"/>
      <c r="R3292" s="38"/>
      <c r="S3292" s="38"/>
    </row>
    <row r="3293" spans="6:19" ht="12.75">
      <c r="F3293" s="41"/>
      <c r="R3293" s="38"/>
      <c r="S3293" s="38"/>
    </row>
    <row r="3294" spans="6:19" ht="12.75">
      <c r="F3294" s="41"/>
      <c r="R3294" s="38"/>
      <c r="S3294" s="38"/>
    </row>
    <row r="3295" spans="6:19" ht="12.75">
      <c r="F3295" s="41"/>
      <c r="R3295" s="38"/>
      <c r="S3295" s="38"/>
    </row>
    <row r="3296" spans="6:19" ht="12.75">
      <c r="F3296" s="41"/>
      <c r="R3296" s="38"/>
      <c r="S3296" s="38"/>
    </row>
    <row r="3297" spans="6:19" ht="12.75">
      <c r="F3297" s="41"/>
      <c r="R3297" s="38"/>
      <c r="S3297" s="38"/>
    </row>
    <row r="3298" spans="6:19" ht="12.75">
      <c r="F3298" s="41"/>
      <c r="R3298" s="38"/>
      <c r="S3298" s="38"/>
    </row>
    <row r="3299" spans="6:19" ht="12.75">
      <c r="F3299" s="41"/>
      <c r="R3299" s="38"/>
      <c r="S3299" s="38"/>
    </row>
    <row r="3300" spans="6:19" ht="12.75">
      <c r="F3300" s="41"/>
      <c r="R3300" s="38"/>
      <c r="S3300" s="38"/>
    </row>
    <row r="3301" spans="6:19" ht="12.75">
      <c r="F3301" s="41"/>
      <c r="R3301" s="38"/>
      <c r="S3301" s="38"/>
    </row>
    <row r="3302" spans="6:19" ht="12.75">
      <c r="F3302" s="41"/>
      <c r="R3302" s="38"/>
      <c r="S3302" s="38"/>
    </row>
    <row r="3303" spans="6:19" ht="12.75">
      <c r="F3303" s="41"/>
      <c r="R3303" s="38"/>
      <c r="S3303" s="38"/>
    </row>
    <row r="3304" spans="6:19" ht="12.75">
      <c r="F3304" s="41"/>
      <c r="R3304" s="38"/>
      <c r="S3304" s="38"/>
    </row>
    <row r="3305" spans="6:19" ht="12.75">
      <c r="F3305" s="41"/>
      <c r="R3305" s="38"/>
      <c r="S3305" s="38"/>
    </row>
    <row r="3306" spans="6:19" ht="12.75">
      <c r="F3306" s="41"/>
      <c r="R3306" s="38"/>
      <c r="S3306" s="38"/>
    </row>
    <row r="3307" spans="6:19" ht="12.75">
      <c r="F3307" s="41"/>
      <c r="R3307" s="38"/>
      <c r="S3307" s="38"/>
    </row>
    <row r="3308" spans="6:19" ht="12.75">
      <c r="F3308" s="41"/>
      <c r="R3308" s="38"/>
      <c r="S3308" s="38"/>
    </row>
    <row r="3309" spans="6:19" ht="12.75">
      <c r="F3309" s="41"/>
      <c r="R3309" s="38"/>
      <c r="S3309" s="38"/>
    </row>
    <row r="3310" spans="6:19" ht="12.75">
      <c r="F3310" s="41"/>
      <c r="R3310" s="38"/>
      <c r="S3310" s="38"/>
    </row>
    <row r="3311" spans="6:19" ht="12.75">
      <c r="F3311" s="41"/>
      <c r="R3311" s="38"/>
      <c r="S3311" s="38"/>
    </row>
    <row r="3312" spans="6:19" ht="12.75">
      <c r="F3312" s="41"/>
      <c r="R3312" s="38"/>
      <c r="S3312" s="38"/>
    </row>
    <row r="3313" spans="6:19" ht="12.75">
      <c r="F3313" s="41"/>
      <c r="R3313" s="38"/>
      <c r="S3313" s="38"/>
    </row>
    <row r="3314" spans="6:19" ht="12.75">
      <c r="F3314" s="41"/>
      <c r="R3314" s="38"/>
      <c r="S3314" s="38"/>
    </row>
    <row r="3315" spans="6:19" ht="12.75">
      <c r="F3315" s="41"/>
      <c r="R3315" s="38"/>
      <c r="S3315" s="38"/>
    </row>
    <row r="3316" spans="6:19" ht="12.75">
      <c r="F3316" s="41"/>
      <c r="R3316" s="38"/>
      <c r="S3316" s="38"/>
    </row>
    <row r="3317" spans="6:19" ht="12.75">
      <c r="F3317" s="41"/>
      <c r="R3317" s="38"/>
      <c r="S3317" s="38"/>
    </row>
    <row r="3318" spans="6:19" ht="12.75">
      <c r="F3318" s="41"/>
      <c r="R3318" s="38"/>
      <c r="S3318" s="38"/>
    </row>
    <row r="3319" spans="6:19" ht="12.75">
      <c r="F3319" s="41"/>
      <c r="R3319" s="38"/>
      <c r="S3319" s="38"/>
    </row>
    <row r="3320" spans="6:19" ht="12.75">
      <c r="F3320" s="41"/>
      <c r="R3320" s="38"/>
      <c r="S3320" s="38"/>
    </row>
    <row r="3321" spans="6:19" ht="12.75">
      <c r="F3321" s="41"/>
      <c r="R3321" s="38"/>
      <c r="S3321" s="38"/>
    </row>
    <row r="3322" spans="6:19" ht="12.75">
      <c r="F3322" s="41"/>
      <c r="R3322" s="38"/>
      <c r="S3322" s="38"/>
    </row>
    <row r="3323" spans="6:19" ht="12.75">
      <c r="F3323" s="41"/>
      <c r="R3323" s="38"/>
      <c r="S3323" s="38"/>
    </row>
    <row r="3324" spans="6:19" ht="12.75">
      <c r="F3324" s="41"/>
      <c r="R3324" s="38"/>
      <c r="S3324" s="38"/>
    </row>
    <row r="3325" spans="6:19" ht="12.75">
      <c r="F3325" s="41"/>
      <c r="R3325" s="38"/>
      <c r="S3325" s="38"/>
    </row>
    <row r="3326" spans="6:19" ht="12.75">
      <c r="F3326" s="41"/>
      <c r="R3326" s="38"/>
      <c r="S3326" s="38"/>
    </row>
    <row r="3327" spans="6:19" ht="12.75">
      <c r="F3327" s="41"/>
      <c r="R3327" s="38"/>
      <c r="S3327" s="38"/>
    </row>
    <row r="3328" spans="6:19" ht="12.75">
      <c r="F3328" s="41"/>
      <c r="R3328" s="38"/>
      <c r="S3328" s="38"/>
    </row>
    <row r="3329" spans="6:19" ht="12.75">
      <c r="F3329" s="41"/>
      <c r="R3329" s="38"/>
      <c r="S3329" s="38"/>
    </row>
    <row r="3330" spans="6:19" ht="12.75">
      <c r="F3330" s="41"/>
      <c r="R3330" s="38"/>
      <c r="S3330" s="38"/>
    </row>
    <row r="3331" spans="6:19" ht="12.75">
      <c r="F3331" s="41"/>
      <c r="R3331" s="38"/>
      <c r="S3331" s="38"/>
    </row>
    <row r="3332" spans="6:19" ht="12.75">
      <c r="F3332" s="41"/>
      <c r="R3332" s="38"/>
      <c r="S3332" s="38"/>
    </row>
    <row r="3333" spans="6:19" ht="12.75">
      <c r="F3333" s="41"/>
      <c r="R3333" s="38"/>
      <c r="S3333" s="38"/>
    </row>
    <row r="3334" spans="6:19" ht="12.75">
      <c r="F3334" s="41"/>
      <c r="R3334" s="38"/>
      <c r="S3334" s="38"/>
    </row>
    <row r="3335" spans="6:19" ht="12.75">
      <c r="F3335" s="41"/>
      <c r="R3335" s="38"/>
      <c r="S3335" s="38"/>
    </row>
    <row r="3336" spans="6:19" ht="12.75">
      <c r="F3336" s="41"/>
      <c r="R3336" s="38"/>
      <c r="S3336" s="38"/>
    </row>
    <row r="3337" spans="6:19" ht="12.75">
      <c r="F3337" s="41"/>
      <c r="R3337" s="38"/>
      <c r="S3337" s="38"/>
    </row>
    <row r="3338" spans="6:19" ht="12.75">
      <c r="F3338" s="41"/>
      <c r="R3338" s="38"/>
      <c r="S3338" s="38"/>
    </row>
    <row r="3339" spans="6:19" ht="12.75">
      <c r="F3339" s="41"/>
      <c r="R3339" s="38"/>
      <c r="S3339" s="38"/>
    </row>
    <row r="3340" spans="6:19" ht="12.75">
      <c r="F3340" s="41"/>
      <c r="R3340" s="38"/>
      <c r="S3340" s="38"/>
    </row>
    <row r="3341" spans="6:19" ht="12.75">
      <c r="F3341" s="41"/>
      <c r="R3341" s="38"/>
      <c r="S3341" s="38"/>
    </row>
    <row r="3342" spans="6:19" ht="12.75">
      <c r="F3342" s="41"/>
      <c r="R3342" s="38"/>
      <c r="S3342" s="38"/>
    </row>
    <row r="3343" spans="6:19" ht="12.75">
      <c r="F3343" s="41"/>
      <c r="R3343" s="38"/>
      <c r="S3343" s="38"/>
    </row>
    <row r="3344" spans="6:19" ht="12.75">
      <c r="F3344" s="41"/>
      <c r="R3344" s="38"/>
      <c r="S3344" s="38"/>
    </row>
    <row r="3345" spans="6:19" ht="12.75">
      <c r="F3345" s="41"/>
      <c r="R3345" s="38"/>
      <c r="S3345" s="38"/>
    </row>
    <row r="3346" spans="6:19" ht="12.75">
      <c r="F3346" s="41"/>
      <c r="R3346" s="38"/>
      <c r="S3346" s="38"/>
    </row>
    <row r="3347" spans="6:19" ht="12.75">
      <c r="F3347" s="41"/>
      <c r="R3347" s="38"/>
      <c r="S3347" s="38"/>
    </row>
    <row r="3348" spans="6:19" ht="12.75">
      <c r="F3348" s="41"/>
      <c r="R3348" s="38"/>
      <c r="S3348" s="38"/>
    </row>
    <row r="3349" spans="6:19" ht="12.75">
      <c r="F3349" s="41"/>
      <c r="R3349" s="38"/>
      <c r="S3349" s="38"/>
    </row>
    <row r="3350" spans="6:19" ht="12.75">
      <c r="F3350" s="41"/>
      <c r="R3350" s="38"/>
      <c r="S3350" s="38"/>
    </row>
    <row r="3351" spans="6:19" ht="12.75">
      <c r="F3351" s="41"/>
      <c r="R3351" s="38"/>
      <c r="S3351" s="38"/>
    </row>
    <row r="3352" spans="6:19" ht="12.75">
      <c r="F3352" s="41"/>
      <c r="R3352" s="38"/>
      <c r="S3352" s="38"/>
    </row>
    <row r="3353" spans="6:19" ht="12.75">
      <c r="F3353" s="41"/>
      <c r="R3353" s="38"/>
      <c r="S3353" s="38"/>
    </row>
    <row r="3354" spans="6:19" ht="12.75">
      <c r="F3354" s="41"/>
      <c r="R3354" s="38"/>
      <c r="S3354" s="38"/>
    </row>
    <row r="3355" spans="6:19" ht="12.75">
      <c r="F3355" s="41"/>
      <c r="R3355" s="38"/>
      <c r="S3355" s="38"/>
    </row>
    <row r="3356" spans="6:19" ht="12.75">
      <c r="F3356" s="41"/>
      <c r="R3356" s="38"/>
      <c r="S3356" s="38"/>
    </row>
    <row r="3357" spans="6:19" ht="12.75">
      <c r="F3357" s="41"/>
      <c r="R3357" s="38"/>
      <c r="S3357" s="38"/>
    </row>
    <row r="3358" spans="6:19" ht="12.75">
      <c r="F3358" s="41"/>
      <c r="R3358" s="38"/>
      <c r="S3358" s="38"/>
    </row>
    <row r="3359" spans="6:19" ht="12.75">
      <c r="F3359" s="41"/>
      <c r="R3359" s="38"/>
      <c r="S3359" s="38"/>
    </row>
    <row r="3360" spans="6:19" ht="12.75">
      <c r="F3360" s="41"/>
      <c r="R3360" s="38"/>
      <c r="S3360" s="38"/>
    </row>
    <row r="3361" spans="6:19" ht="12.75">
      <c r="F3361" s="41"/>
      <c r="R3361" s="38"/>
      <c r="S3361" s="38"/>
    </row>
    <row r="3362" spans="6:19" ht="12.75">
      <c r="F3362" s="41"/>
      <c r="R3362" s="38"/>
      <c r="S3362" s="38"/>
    </row>
    <row r="3363" spans="6:19" ht="12.75">
      <c r="F3363" s="41"/>
      <c r="R3363" s="38"/>
      <c r="S3363" s="38"/>
    </row>
    <row r="3364" spans="6:19" ht="12.75">
      <c r="F3364" s="41"/>
      <c r="R3364" s="38"/>
      <c r="S3364" s="38"/>
    </row>
    <row r="3365" spans="6:19" ht="12.75">
      <c r="F3365" s="41"/>
      <c r="R3365" s="38"/>
      <c r="S3365" s="38"/>
    </row>
    <row r="3366" spans="6:19" ht="12.75">
      <c r="F3366" s="41"/>
      <c r="R3366" s="38"/>
      <c r="S3366" s="38"/>
    </row>
    <row r="3367" spans="6:19" ht="12.75">
      <c r="F3367" s="41"/>
      <c r="R3367" s="38"/>
      <c r="S3367" s="38"/>
    </row>
    <row r="3368" spans="6:19" ht="12.75">
      <c r="F3368" s="41"/>
      <c r="R3368" s="38"/>
      <c r="S3368" s="38"/>
    </row>
    <row r="3369" spans="6:19" ht="12.75">
      <c r="F3369" s="41"/>
      <c r="R3369" s="38"/>
      <c r="S3369" s="38"/>
    </row>
    <row r="3370" spans="6:19" ht="12.75">
      <c r="F3370" s="41"/>
      <c r="R3370" s="38"/>
      <c r="S3370" s="38"/>
    </row>
    <row r="3371" spans="6:19" ht="12.75">
      <c r="F3371" s="41"/>
      <c r="R3371" s="38"/>
      <c r="S3371" s="38"/>
    </row>
    <row r="3372" spans="6:19" ht="12.75">
      <c r="F3372" s="41"/>
      <c r="R3372" s="38"/>
      <c r="S3372" s="38"/>
    </row>
    <row r="3373" spans="6:19" ht="12.75">
      <c r="F3373" s="41"/>
      <c r="R3373" s="38"/>
      <c r="S3373" s="38"/>
    </row>
    <row r="3374" spans="6:19" ht="12.75">
      <c r="F3374" s="41"/>
      <c r="R3374" s="38"/>
      <c r="S3374" s="38"/>
    </row>
    <row r="3375" spans="6:19" ht="12.75">
      <c r="F3375" s="41"/>
      <c r="R3375" s="38"/>
      <c r="S3375" s="38"/>
    </row>
    <row r="3376" spans="6:19" ht="12.75">
      <c r="F3376" s="41"/>
      <c r="R3376" s="38"/>
      <c r="S3376" s="38"/>
    </row>
    <row r="3377" spans="6:19" ht="12.75">
      <c r="F3377" s="41"/>
      <c r="R3377" s="38"/>
      <c r="S3377" s="38"/>
    </row>
    <row r="3378" spans="6:19" ht="12.75">
      <c r="F3378" s="41"/>
      <c r="R3378" s="38"/>
      <c r="S3378" s="38"/>
    </row>
    <row r="3379" spans="6:19" ht="12.75">
      <c r="F3379" s="41"/>
      <c r="R3379" s="38"/>
      <c r="S3379" s="38"/>
    </row>
    <row r="3380" spans="6:19" ht="12.75">
      <c r="F3380" s="41"/>
      <c r="R3380" s="38"/>
      <c r="S3380" s="38"/>
    </row>
    <row r="3381" spans="6:19" ht="12.75">
      <c r="F3381" s="41"/>
      <c r="R3381" s="38"/>
      <c r="S3381" s="38"/>
    </row>
    <row r="3382" spans="6:19" ht="12.75">
      <c r="F3382" s="41"/>
      <c r="R3382" s="38"/>
      <c r="S3382" s="38"/>
    </row>
    <row r="3383" spans="6:19" ht="12.75">
      <c r="F3383" s="41"/>
      <c r="R3383" s="38"/>
      <c r="S3383" s="38"/>
    </row>
    <row r="3384" spans="6:19" ht="12.75">
      <c r="F3384" s="41"/>
      <c r="R3384" s="38"/>
      <c r="S3384" s="38"/>
    </row>
    <row r="3385" spans="6:19" ht="12.75">
      <c r="F3385" s="41"/>
      <c r="R3385" s="38"/>
      <c r="S3385" s="38"/>
    </row>
    <row r="3386" spans="6:19" ht="12.75">
      <c r="F3386" s="41"/>
      <c r="R3386" s="38"/>
      <c r="S3386" s="38"/>
    </row>
    <row r="3387" spans="6:19" ht="12.75">
      <c r="F3387" s="41"/>
      <c r="R3387" s="38"/>
      <c r="S3387" s="38"/>
    </row>
    <row r="3388" spans="6:19" ht="12.75">
      <c r="F3388" s="41"/>
      <c r="R3388" s="38"/>
      <c r="S3388" s="38"/>
    </row>
    <row r="3389" spans="6:19" ht="12.75">
      <c r="F3389" s="41"/>
      <c r="R3389" s="38"/>
      <c r="S3389" s="38"/>
    </row>
    <row r="3390" spans="6:19" ht="12.75">
      <c r="F3390" s="41"/>
      <c r="R3390" s="38"/>
      <c r="S3390" s="38"/>
    </row>
    <row r="3391" spans="6:19" ht="12.75">
      <c r="F3391" s="41"/>
      <c r="R3391" s="38"/>
      <c r="S3391" s="38"/>
    </row>
    <row r="3392" spans="6:19" ht="12.75">
      <c r="F3392" s="41"/>
      <c r="R3392" s="38"/>
      <c r="S3392" s="38"/>
    </row>
    <row r="3393" spans="6:19" ht="12.75">
      <c r="F3393" s="41"/>
      <c r="R3393" s="38"/>
      <c r="S3393" s="38"/>
    </row>
    <row r="3394" spans="6:19" ht="12.75">
      <c r="F3394" s="41"/>
      <c r="R3394" s="38"/>
      <c r="S3394" s="38"/>
    </row>
    <row r="3395" spans="6:19" ht="12.75">
      <c r="F3395" s="41"/>
      <c r="R3395" s="38"/>
      <c r="S3395" s="38"/>
    </row>
    <row r="3396" spans="6:19" ht="12.75">
      <c r="F3396" s="41"/>
      <c r="R3396" s="38"/>
      <c r="S3396" s="38"/>
    </row>
    <row r="3397" spans="6:19" ht="12.75">
      <c r="F3397" s="41"/>
      <c r="R3397" s="38"/>
      <c r="S3397" s="38"/>
    </row>
    <row r="3398" spans="6:19" ht="12.75">
      <c r="F3398" s="41"/>
      <c r="R3398" s="38"/>
      <c r="S3398" s="38"/>
    </row>
    <row r="3399" spans="6:19" ht="12.75">
      <c r="F3399" s="41"/>
      <c r="R3399" s="38"/>
      <c r="S3399" s="38"/>
    </row>
    <row r="3400" spans="6:19" ht="12.75">
      <c r="F3400" s="41"/>
      <c r="R3400" s="38"/>
      <c r="S3400" s="38"/>
    </row>
    <row r="3401" spans="6:19" ht="12.75">
      <c r="F3401" s="41"/>
      <c r="R3401" s="38"/>
      <c r="S3401" s="38"/>
    </row>
    <row r="3402" spans="6:19" ht="12.75">
      <c r="F3402" s="41"/>
      <c r="R3402" s="38"/>
      <c r="S3402" s="38"/>
    </row>
    <row r="3403" spans="6:19" ht="12.75">
      <c r="F3403" s="41"/>
      <c r="R3403" s="38"/>
      <c r="S3403" s="38"/>
    </row>
    <row r="3404" spans="6:19" ht="12.75">
      <c r="F3404" s="41"/>
      <c r="R3404" s="38"/>
      <c r="S3404" s="38"/>
    </row>
    <row r="3405" spans="6:19" ht="12.75">
      <c r="F3405" s="41"/>
      <c r="R3405" s="38"/>
      <c r="S3405" s="38"/>
    </row>
    <row r="3406" spans="6:19" ht="12.75">
      <c r="F3406" s="41"/>
      <c r="R3406" s="38"/>
      <c r="S3406" s="38"/>
    </row>
    <row r="3407" spans="6:19" ht="12.75">
      <c r="F3407" s="41"/>
      <c r="R3407" s="38"/>
      <c r="S3407" s="38"/>
    </row>
    <row r="3408" spans="6:19" ht="12.75">
      <c r="F3408" s="41"/>
      <c r="R3408" s="38"/>
      <c r="S3408" s="38"/>
    </row>
    <row r="3409" spans="6:19" ht="12.75">
      <c r="F3409" s="41"/>
      <c r="R3409" s="38"/>
      <c r="S3409" s="38"/>
    </row>
    <row r="3410" spans="6:19" ht="12.75">
      <c r="F3410" s="41"/>
      <c r="R3410" s="38"/>
      <c r="S3410" s="38"/>
    </row>
    <row r="3411" spans="6:19" ht="12.75">
      <c r="F3411" s="41"/>
      <c r="R3411" s="38"/>
      <c r="S3411" s="38"/>
    </row>
    <row r="3412" spans="6:19" ht="12.75">
      <c r="F3412" s="41"/>
      <c r="R3412" s="38"/>
      <c r="S3412" s="38"/>
    </row>
    <row r="3413" spans="6:19" ht="12.75">
      <c r="F3413" s="41"/>
      <c r="R3413" s="38"/>
      <c r="S3413" s="38"/>
    </row>
    <row r="3414" spans="6:19" ht="12.75">
      <c r="F3414" s="41"/>
      <c r="R3414" s="38"/>
      <c r="S3414" s="38"/>
    </row>
    <row r="3415" spans="6:19" ht="12.75">
      <c r="F3415" s="41"/>
      <c r="R3415" s="38"/>
      <c r="S3415" s="38"/>
    </row>
    <row r="3416" spans="6:19" ht="12.75">
      <c r="F3416" s="41"/>
      <c r="R3416" s="38"/>
      <c r="S3416" s="38"/>
    </row>
    <row r="3417" spans="6:19" ht="12.75">
      <c r="F3417" s="41"/>
      <c r="R3417" s="38"/>
      <c r="S3417" s="38"/>
    </row>
    <row r="3418" spans="6:19" ht="12.75">
      <c r="F3418" s="41"/>
      <c r="R3418" s="38"/>
      <c r="S3418" s="38"/>
    </row>
    <row r="3419" spans="6:19" ht="12.75">
      <c r="F3419" s="41"/>
      <c r="R3419" s="38"/>
      <c r="S3419" s="38"/>
    </row>
    <row r="3420" spans="6:19" ht="12.75">
      <c r="F3420" s="41"/>
      <c r="R3420" s="38"/>
      <c r="S3420" s="38"/>
    </row>
    <row r="3421" spans="6:19" ht="12.75">
      <c r="F3421" s="41"/>
      <c r="R3421" s="38"/>
      <c r="S3421" s="38"/>
    </row>
    <row r="3422" spans="6:19" ht="12.75">
      <c r="F3422" s="41"/>
      <c r="R3422" s="38"/>
      <c r="S3422" s="38"/>
    </row>
    <row r="3423" spans="6:19" ht="12.75">
      <c r="F3423" s="41"/>
      <c r="R3423" s="38"/>
      <c r="S3423" s="38"/>
    </row>
    <row r="3424" spans="6:19" ht="12.75">
      <c r="F3424" s="41"/>
      <c r="R3424" s="38"/>
      <c r="S3424" s="38"/>
    </row>
    <row r="3425" spans="6:19" ht="12.75">
      <c r="F3425" s="41"/>
      <c r="R3425" s="38"/>
      <c r="S3425" s="38"/>
    </row>
    <row r="3426" spans="6:19" ht="12.75">
      <c r="F3426" s="41"/>
      <c r="R3426" s="38"/>
      <c r="S3426" s="38"/>
    </row>
    <row r="3427" spans="6:19" ht="12.75">
      <c r="F3427" s="41"/>
      <c r="R3427" s="38"/>
      <c r="S3427" s="38"/>
    </row>
    <row r="3428" spans="6:19" ht="12.75">
      <c r="F3428" s="41"/>
      <c r="R3428" s="38"/>
      <c r="S3428" s="38"/>
    </row>
    <row r="3429" spans="6:19" ht="12.75">
      <c r="F3429" s="41"/>
      <c r="R3429" s="38"/>
      <c r="S3429" s="38"/>
    </row>
    <row r="3430" spans="6:19" ht="12.75">
      <c r="F3430" s="41"/>
      <c r="R3430" s="38"/>
      <c r="S3430" s="38"/>
    </row>
    <row r="3431" spans="6:19" ht="12.75">
      <c r="F3431" s="41"/>
      <c r="R3431" s="38"/>
      <c r="S3431" s="38"/>
    </row>
    <row r="3432" spans="6:19" ht="12.75">
      <c r="F3432" s="41"/>
      <c r="R3432" s="38"/>
      <c r="S3432" s="38"/>
    </row>
    <row r="3433" spans="6:19" ht="12.75">
      <c r="F3433" s="41"/>
      <c r="R3433" s="38"/>
      <c r="S3433" s="38"/>
    </row>
    <row r="3434" spans="6:19" ht="12.75">
      <c r="F3434" s="41"/>
      <c r="R3434" s="38"/>
      <c r="S3434" s="38"/>
    </row>
    <row r="3435" spans="6:19" ht="12.75">
      <c r="F3435" s="41"/>
      <c r="R3435" s="38"/>
      <c r="S3435" s="38"/>
    </row>
    <row r="3436" spans="6:19" ht="12.75">
      <c r="F3436" s="41"/>
      <c r="R3436" s="38"/>
      <c r="S3436" s="38"/>
    </row>
    <row r="3437" spans="6:19" ht="12.75">
      <c r="F3437" s="41"/>
      <c r="R3437" s="38"/>
      <c r="S3437" s="38"/>
    </row>
    <row r="3438" spans="6:19" ht="12.75">
      <c r="F3438" s="41"/>
      <c r="R3438" s="38"/>
      <c r="S3438" s="38"/>
    </row>
    <row r="3439" spans="6:19" ht="12.75">
      <c r="F3439" s="41"/>
      <c r="R3439" s="38"/>
      <c r="S3439" s="38"/>
    </row>
    <row r="3440" spans="6:19" ht="12.75">
      <c r="F3440" s="41"/>
      <c r="R3440" s="38"/>
      <c r="S3440" s="38"/>
    </row>
    <row r="3441" spans="6:19" ht="12.75">
      <c r="F3441" s="41"/>
      <c r="R3441" s="38"/>
      <c r="S3441" s="38"/>
    </row>
    <row r="3442" spans="6:19" ht="12.75">
      <c r="F3442" s="41"/>
      <c r="R3442" s="38"/>
      <c r="S3442" s="38"/>
    </row>
    <row r="3443" spans="6:19" ht="12.75">
      <c r="F3443" s="41"/>
      <c r="R3443" s="38"/>
      <c r="S3443" s="38"/>
    </row>
    <row r="3444" spans="6:19" ht="12.75">
      <c r="F3444" s="41"/>
      <c r="R3444" s="38"/>
      <c r="S3444" s="38"/>
    </row>
    <row r="3445" spans="6:19" ht="12.75">
      <c r="F3445" s="41"/>
      <c r="R3445" s="38"/>
      <c r="S3445" s="38"/>
    </row>
    <row r="3446" spans="6:19" ht="12.75">
      <c r="F3446" s="41"/>
      <c r="R3446" s="38"/>
      <c r="S3446" s="38"/>
    </row>
    <row r="3447" spans="6:19" ht="12.75">
      <c r="F3447" s="41"/>
      <c r="R3447" s="38"/>
      <c r="S3447" s="38"/>
    </row>
    <row r="3448" spans="6:19" ht="12.75">
      <c r="F3448" s="41"/>
      <c r="R3448" s="38"/>
      <c r="S3448" s="38"/>
    </row>
    <row r="3449" spans="6:19" ht="12.75">
      <c r="F3449" s="41"/>
      <c r="R3449" s="38"/>
      <c r="S3449" s="38"/>
    </row>
    <row r="3450" spans="6:19" ht="12.75">
      <c r="F3450" s="41"/>
      <c r="R3450" s="38"/>
      <c r="S3450" s="38"/>
    </row>
    <row r="3451" spans="6:19" ht="12.75">
      <c r="F3451" s="41"/>
      <c r="R3451" s="38"/>
      <c r="S3451" s="38"/>
    </row>
    <row r="3452" spans="6:19" ht="12.75">
      <c r="F3452" s="41"/>
      <c r="R3452" s="38"/>
      <c r="S3452" s="38"/>
    </row>
    <row r="3453" spans="6:19" ht="12.75">
      <c r="F3453" s="41"/>
      <c r="R3453" s="38"/>
      <c r="S3453" s="38"/>
    </row>
    <row r="3454" spans="6:19" ht="12.75">
      <c r="F3454" s="41"/>
      <c r="R3454" s="38"/>
      <c r="S3454" s="38"/>
    </row>
    <row r="3455" spans="6:19" ht="12.75">
      <c r="F3455" s="41"/>
      <c r="R3455" s="38"/>
      <c r="S3455" s="38"/>
    </row>
    <row r="3456" spans="6:19" ht="12.75">
      <c r="F3456" s="41"/>
      <c r="R3456" s="38"/>
      <c r="S3456" s="38"/>
    </row>
    <row r="3457" spans="6:19" ht="12.75">
      <c r="F3457" s="41"/>
      <c r="R3457" s="38"/>
      <c r="S3457" s="38"/>
    </row>
    <row r="3458" spans="6:19" ht="12.75">
      <c r="F3458" s="41"/>
      <c r="R3458" s="38"/>
      <c r="S3458" s="38"/>
    </row>
    <row r="3459" spans="6:19" ht="12.75">
      <c r="F3459" s="41"/>
      <c r="R3459" s="38"/>
      <c r="S3459" s="38"/>
    </row>
    <row r="3460" spans="6:19" ht="12.75">
      <c r="F3460" s="41"/>
      <c r="R3460" s="38"/>
      <c r="S3460" s="38"/>
    </row>
    <row r="3461" spans="6:19" ht="12.75">
      <c r="F3461" s="41"/>
      <c r="R3461" s="38"/>
      <c r="S3461" s="38"/>
    </row>
    <row r="3462" spans="6:19" ht="12.75">
      <c r="F3462" s="41"/>
      <c r="R3462" s="38"/>
      <c r="S3462" s="38"/>
    </row>
    <row r="3463" spans="6:19" ht="12.75">
      <c r="F3463" s="41"/>
      <c r="R3463" s="38"/>
      <c r="S3463" s="38"/>
    </row>
    <row r="3464" spans="6:19" ht="12.75">
      <c r="F3464" s="41"/>
      <c r="R3464" s="38"/>
      <c r="S3464" s="38"/>
    </row>
    <row r="3465" spans="6:19" ht="12.75">
      <c r="F3465" s="41"/>
      <c r="R3465" s="38"/>
      <c r="S3465" s="38"/>
    </row>
    <row r="3466" spans="6:19" ht="12.75">
      <c r="F3466" s="41"/>
      <c r="R3466" s="38"/>
      <c r="S3466" s="38"/>
    </row>
    <row r="3467" spans="6:19" ht="12.75">
      <c r="F3467" s="41"/>
      <c r="R3467" s="38"/>
      <c r="S3467" s="38"/>
    </row>
    <row r="3468" spans="6:19" ht="12.75">
      <c r="F3468" s="41"/>
      <c r="R3468" s="38"/>
      <c r="S3468" s="38"/>
    </row>
    <row r="3469" spans="6:19" ht="12.75">
      <c r="F3469" s="41"/>
      <c r="R3469" s="38"/>
      <c r="S3469" s="38"/>
    </row>
    <row r="3470" spans="6:19" ht="12.75">
      <c r="F3470" s="41"/>
      <c r="R3470" s="38"/>
      <c r="S3470" s="38"/>
    </row>
    <row r="3471" spans="6:19" ht="12.75">
      <c r="F3471" s="41"/>
      <c r="R3471" s="38"/>
      <c r="S3471" s="38"/>
    </row>
    <row r="3472" spans="6:19" ht="12.75">
      <c r="F3472" s="41"/>
      <c r="R3472" s="38"/>
      <c r="S3472" s="38"/>
    </row>
    <row r="3473" spans="6:19" ht="12.75">
      <c r="F3473" s="41"/>
      <c r="R3473" s="38"/>
      <c r="S3473" s="38"/>
    </row>
    <row r="3474" spans="6:19" ht="12.75">
      <c r="F3474" s="41"/>
      <c r="R3474" s="38"/>
      <c r="S3474" s="38"/>
    </row>
    <row r="3475" spans="6:19" ht="12.75">
      <c r="F3475" s="41"/>
      <c r="R3475" s="38"/>
      <c r="S3475" s="38"/>
    </row>
    <row r="3476" spans="6:19" ht="12.75">
      <c r="F3476" s="41"/>
      <c r="R3476" s="38"/>
      <c r="S3476" s="38"/>
    </row>
    <row r="3477" spans="6:19" ht="12.75">
      <c r="F3477" s="41"/>
      <c r="R3477" s="38"/>
      <c r="S3477" s="38"/>
    </row>
    <row r="3478" spans="6:19" ht="12.75">
      <c r="F3478" s="41"/>
      <c r="R3478" s="38"/>
      <c r="S3478" s="38"/>
    </row>
    <row r="3479" spans="6:19" ht="12.75">
      <c r="F3479" s="41"/>
      <c r="R3479" s="38"/>
      <c r="S3479" s="38"/>
    </row>
    <row r="3480" spans="6:19" ht="12.75">
      <c r="F3480" s="41"/>
      <c r="R3480" s="38"/>
      <c r="S3480" s="38"/>
    </row>
    <row r="3481" spans="6:19" ht="12.75">
      <c r="F3481" s="41"/>
      <c r="R3481" s="38"/>
      <c r="S3481" s="38"/>
    </row>
    <row r="3482" spans="6:19" ht="12.75">
      <c r="F3482" s="41"/>
      <c r="R3482" s="38"/>
      <c r="S3482" s="38"/>
    </row>
    <row r="3483" spans="6:19" ht="12.75">
      <c r="F3483" s="41"/>
      <c r="R3483" s="38"/>
      <c r="S3483" s="38"/>
    </row>
    <row r="3484" spans="6:19" ht="12.75">
      <c r="F3484" s="41"/>
      <c r="R3484" s="38"/>
      <c r="S3484" s="38"/>
    </row>
    <row r="3485" spans="6:19" ht="12.75">
      <c r="F3485" s="41"/>
      <c r="R3485" s="38"/>
      <c r="S3485" s="38"/>
    </row>
    <row r="3486" spans="6:19" ht="12.75">
      <c r="F3486" s="41"/>
      <c r="R3486" s="38"/>
      <c r="S3486" s="38"/>
    </row>
    <row r="3487" spans="6:19" ht="12.75">
      <c r="F3487" s="41"/>
      <c r="R3487" s="38"/>
      <c r="S3487" s="38"/>
    </row>
    <row r="3488" spans="6:19" ht="12.75">
      <c r="F3488" s="41"/>
      <c r="R3488" s="38"/>
      <c r="S3488" s="38"/>
    </row>
    <row r="3489" spans="6:19" ht="12.75">
      <c r="F3489" s="41"/>
      <c r="R3489" s="38"/>
      <c r="S3489" s="38"/>
    </row>
    <row r="3490" spans="6:19" ht="12.75">
      <c r="F3490" s="41"/>
      <c r="R3490" s="38"/>
      <c r="S3490" s="38"/>
    </row>
    <row r="3491" spans="6:19" ht="12.75">
      <c r="F3491" s="41"/>
      <c r="R3491" s="38"/>
      <c r="S3491" s="38"/>
    </row>
    <row r="3492" spans="6:19" ht="12.75">
      <c r="F3492" s="41"/>
      <c r="R3492" s="38"/>
      <c r="S3492" s="38"/>
    </row>
    <row r="3493" spans="6:19" ht="12.75">
      <c r="F3493" s="41"/>
      <c r="R3493" s="38"/>
      <c r="S3493" s="38"/>
    </row>
    <row r="3494" spans="6:19" ht="12.75">
      <c r="F3494" s="41"/>
      <c r="R3494" s="38"/>
      <c r="S3494" s="38"/>
    </row>
    <row r="3495" spans="6:19" ht="12.75">
      <c r="F3495" s="41"/>
      <c r="R3495" s="38"/>
      <c r="S3495" s="38"/>
    </row>
    <row r="3496" spans="6:19" ht="12.75">
      <c r="F3496" s="41"/>
      <c r="R3496" s="38"/>
      <c r="S3496" s="38"/>
    </row>
    <row r="3497" spans="6:19" ht="12.75">
      <c r="F3497" s="41"/>
      <c r="R3497" s="38"/>
      <c r="S3497" s="38"/>
    </row>
    <row r="3498" spans="6:19" ht="12.75">
      <c r="F3498" s="41"/>
      <c r="R3498" s="38"/>
      <c r="S3498" s="38"/>
    </row>
    <row r="3499" spans="6:19" ht="12.75">
      <c r="F3499" s="41"/>
      <c r="R3499" s="38"/>
      <c r="S3499" s="38"/>
    </row>
    <row r="3500" spans="6:19" ht="12.75">
      <c r="F3500" s="41"/>
      <c r="R3500" s="38"/>
      <c r="S3500" s="38"/>
    </row>
    <row r="3501" spans="6:19" ht="12.75">
      <c r="F3501" s="41"/>
      <c r="R3501" s="38"/>
      <c r="S3501" s="38"/>
    </row>
    <row r="3502" spans="6:19" ht="12.75">
      <c r="F3502" s="41"/>
      <c r="R3502" s="38"/>
      <c r="S3502" s="38"/>
    </row>
    <row r="3503" spans="6:19" ht="12.75">
      <c r="F3503" s="41"/>
      <c r="R3503" s="38"/>
      <c r="S3503" s="38"/>
    </row>
    <row r="3504" spans="6:19" ht="12.75">
      <c r="F3504" s="41"/>
      <c r="R3504" s="38"/>
      <c r="S3504" s="38"/>
    </row>
    <row r="3505" spans="6:19" ht="12.75">
      <c r="F3505" s="41"/>
      <c r="R3505" s="38"/>
      <c r="S3505" s="38"/>
    </row>
    <row r="3506" spans="6:19" ht="12.75">
      <c r="F3506" s="41"/>
      <c r="R3506" s="38"/>
      <c r="S3506" s="38"/>
    </row>
    <row r="3507" spans="6:19" ht="12.75">
      <c r="F3507" s="41"/>
      <c r="R3507" s="38"/>
      <c r="S3507" s="38"/>
    </row>
    <row r="3508" spans="6:19" ht="12.75">
      <c r="F3508" s="41"/>
      <c r="R3508" s="38"/>
      <c r="S3508" s="38"/>
    </row>
    <row r="3509" spans="6:19" ht="12.75">
      <c r="F3509" s="41"/>
      <c r="R3509" s="38"/>
      <c r="S3509" s="38"/>
    </row>
    <row r="3510" spans="6:19" ht="12.75">
      <c r="F3510" s="41"/>
      <c r="R3510" s="38"/>
      <c r="S3510" s="38"/>
    </row>
    <row r="3511" spans="6:19" ht="12.75">
      <c r="F3511" s="41"/>
      <c r="R3511" s="38"/>
      <c r="S3511" s="38"/>
    </row>
    <row r="3512" spans="6:19" ht="12.75">
      <c r="F3512" s="41"/>
      <c r="R3512" s="38"/>
      <c r="S3512" s="38"/>
    </row>
    <row r="3513" spans="6:19" ht="12.75">
      <c r="F3513" s="41"/>
      <c r="R3513" s="38"/>
      <c r="S3513" s="38"/>
    </row>
    <row r="3514" spans="6:19" ht="12.75">
      <c r="F3514" s="41"/>
      <c r="R3514" s="38"/>
      <c r="S3514" s="38"/>
    </row>
    <row r="3515" spans="6:19" ht="12.75">
      <c r="F3515" s="41"/>
      <c r="R3515" s="38"/>
      <c r="S3515" s="38"/>
    </row>
    <row r="3516" spans="6:19" ht="12.75">
      <c r="F3516" s="41"/>
      <c r="R3516" s="38"/>
      <c r="S3516" s="38"/>
    </row>
    <row r="3517" spans="6:19" ht="12.75">
      <c r="F3517" s="41"/>
      <c r="R3517" s="38"/>
      <c r="S3517" s="38"/>
    </row>
    <row r="3518" spans="6:19" ht="12.75">
      <c r="F3518" s="41"/>
      <c r="R3518" s="38"/>
      <c r="S3518" s="38"/>
    </row>
    <row r="3519" spans="6:19" ht="12.75">
      <c r="F3519" s="41"/>
      <c r="R3519" s="38"/>
      <c r="S3519" s="38"/>
    </row>
    <row r="3520" spans="6:19" ht="12.75">
      <c r="F3520" s="41"/>
      <c r="R3520" s="38"/>
      <c r="S3520" s="38"/>
    </row>
    <row r="3521" spans="6:19" ht="12.75">
      <c r="F3521" s="41"/>
      <c r="R3521" s="38"/>
      <c r="S3521" s="38"/>
    </row>
    <row r="3522" spans="6:19" ht="12.75">
      <c r="F3522" s="41"/>
      <c r="R3522" s="38"/>
      <c r="S3522" s="38"/>
    </row>
    <row r="3523" spans="6:19" ht="12.75">
      <c r="F3523" s="41"/>
      <c r="R3523" s="38"/>
      <c r="S3523" s="38"/>
    </row>
    <row r="3524" spans="6:19" ht="12.75">
      <c r="F3524" s="41"/>
      <c r="R3524" s="38"/>
      <c r="S3524" s="38"/>
    </row>
    <row r="3525" spans="6:19" ht="12.75">
      <c r="F3525" s="41"/>
      <c r="R3525" s="38"/>
      <c r="S3525" s="38"/>
    </row>
    <row r="3526" spans="6:19" ht="12.75">
      <c r="F3526" s="41"/>
      <c r="R3526" s="38"/>
      <c r="S3526" s="38"/>
    </row>
    <row r="3527" spans="6:19" ht="12.75">
      <c r="F3527" s="41"/>
      <c r="R3527" s="38"/>
      <c r="S3527" s="38"/>
    </row>
    <row r="3528" spans="6:19" ht="12.75">
      <c r="F3528" s="41"/>
      <c r="R3528" s="38"/>
      <c r="S3528" s="38"/>
    </row>
    <row r="3529" spans="6:19" ht="12.75">
      <c r="F3529" s="41"/>
      <c r="R3529" s="38"/>
      <c r="S3529" s="38"/>
    </row>
    <row r="3530" spans="6:19" ht="12.75">
      <c r="F3530" s="41"/>
      <c r="R3530" s="38"/>
      <c r="S3530" s="38"/>
    </row>
    <row r="3531" spans="6:19" ht="12.75">
      <c r="F3531" s="41"/>
      <c r="R3531" s="38"/>
      <c r="S3531" s="38"/>
    </row>
    <row r="3532" spans="6:19" ht="12.75">
      <c r="F3532" s="41"/>
      <c r="R3532" s="38"/>
      <c r="S3532" s="38"/>
    </row>
    <row r="3533" spans="6:19" ht="12.75">
      <c r="F3533" s="41"/>
      <c r="R3533" s="38"/>
      <c r="S3533" s="38"/>
    </row>
    <row r="3534" spans="6:19" ht="12.75">
      <c r="F3534" s="41"/>
      <c r="R3534" s="38"/>
      <c r="S3534" s="38"/>
    </row>
    <row r="3535" spans="6:19" ht="12.75">
      <c r="F3535" s="41"/>
      <c r="R3535" s="38"/>
      <c r="S3535" s="38"/>
    </row>
    <row r="3536" spans="6:19" ht="12.75">
      <c r="F3536" s="41"/>
      <c r="R3536" s="38"/>
      <c r="S3536" s="38"/>
    </row>
    <row r="3537" spans="6:19" ht="12.75">
      <c r="F3537" s="41"/>
      <c r="R3537" s="38"/>
      <c r="S3537" s="38"/>
    </row>
    <row r="3538" spans="6:19" ht="12.75">
      <c r="F3538" s="41"/>
      <c r="R3538" s="38"/>
      <c r="S3538" s="38"/>
    </row>
    <row r="3539" spans="6:19" ht="12.75">
      <c r="F3539" s="41"/>
      <c r="R3539" s="38"/>
      <c r="S3539" s="38"/>
    </row>
    <row r="3540" spans="6:19" ht="12.75">
      <c r="F3540" s="41"/>
      <c r="R3540" s="38"/>
      <c r="S3540" s="38"/>
    </row>
    <row r="3541" spans="6:19" ht="12.75">
      <c r="F3541" s="41"/>
      <c r="R3541" s="38"/>
      <c r="S3541" s="38"/>
    </row>
    <row r="3542" spans="6:19" ht="12.75">
      <c r="F3542" s="41"/>
      <c r="R3542" s="38"/>
      <c r="S3542" s="38"/>
    </row>
    <row r="3543" spans="6:19" ht="12.75">
      <c r="F3543" s="41"/>
      <c r="R3543" s="38"/>
      <c r="S3543" s="38"/>
    </row>
    <row r="3544" spans="6:19" ht="12.75">
      <c r="F3544" s="41"/>
      <c r="R3544" s="38"/>
      <c r="S3544" s="38"/>
    </row>
    <row r="3545" spans="6:19" ht="12.75">
      <c r="F3545" s="41"/>
      <c r="R3545" s="38"/>
      <c r="S3545" s="38"/>
    </row>
    <row r="3546" spans="6:19" ht="12.75">
      <c r="F3546" s="41"/>
      <c r="R3546" s="38"/>
      <c r="S3546" s="38"/>
    </row>
    <row r="3547" spans="6:19" ht="12.75">
      <c r="F3547" s="41"/>
      <c r="R3547" s="38"/>
      <c r="S3547" s="38"/>
    </row>
    <row r="3548" spans="6:19" ht="12.75">
      <c r="F3548" s="41"/>
      <c r="R3548" s="38"/>
      <c r="S3548" s="38"/>
    </row>
    <row r="3549" spans="6:19" ht="12.75">
      <c r="F3549" s="41"/>
      <c r="R3549" s="38"/>
      <c r="S3549" s="38"/>
    </row>
    <row r="3550" spans="6:19" ht="12.75">
      <c r="F3550" s="41"/>
      <c r="R3550" s="38"/>
      <c r="S3550" s="38"/>
    </row>
    <row r="3551" spans="6:19" ht="12.75">
      <c r="F3551" s="41"/>
      <c r="R3551" s="38"/>
      <c r="S3551" s="38"/>
    </row>
    <row r="3552" spans="6:19" ht="12.75">
      <c r="F3552" s="41"/>
      <c r="R3552" s="38"/>
      <c r="S3552" s="38"/>
    </row>
    <row r="3553" spans="6:19" ht="12.75">
      <c r="F3553" s="41"/>
      <c r="R3553" s="38"/>
      <c r="S3553" s="38"/>
    </row>
    <row r="3554" spans="6:19" ht="12.75">
      <c r="F3554" s="41"/>
      <c r="R3554" s="38"/>
      <c r="S3554" s="38"/>
    </row>
    <row r="3555" spans="6:19" ht="12.75">
      <c r="F3555" s="41"/>
      <c r="R3555" s="38"/>
      <c r="S3555" s="38"/>
    </row>
    <row r="3556" spans="6:19" ht="12.75">
      <c r="F3556" s="41"/>
      <c r="R3556" s="38"/>
      <c r="S3556" s="38"/>
    </row>
    <row r="3557" spans="6:19" ht="12.75">
      <c r="F3557" s="41"/>
      <c r="R3557" s="38"/>
      <c r="S3557" s="38"/>
    </row>
    <row r="3558" spans="6:19" ht="12.75">
      <c r="F3558" s="41"/>
      <c r="R3558" s="38"/>
      <c r="S3558" s="38"/>
    </row>
    <row r="3559" spans="6:19" ht="12.75">
      <c r="F3559" s="41"/>
      <c r="R3559" s="38"/>
      <c r="S3559" s="38"/>
    </row>
    <row r="3560" spans="6:19" ht="12.75">
      <c r="F3560" s="41"/>
      <c r="R3560" s="38"/>
      <c r="S3560" s="38"/>
    </row>
    <row r="3561" spans="6:19" ht="12.75">
      <c r="F3561" s="41"/>
      <c r="R3561" s="38"/>
      <c r="S3561" s="38"/>
    </row>
    <row r="3562" spans="6:19" ht="12.75">
      <c r="F3562" s="41"/>
      <c r="R3562" s="38"/>
      <c r="S3562" s="38"/>
    </row>
    <row r="3563" spans="6:19" ht="12.75">
      <c r="F3563" s="41"/>
      <c r="R3563" s="38"/>
      <c r="S3563" s="38"/>
    </row>
    <row r="3564" spans="6:19" ht="12.75">
      <c r="F3564" s="41"/>
      <c r="R3564" s="38"/>
      <c r="S3564" s="38"/>
    </row>
    <row r="3565" spans="6:19" ht="12.75">
      <c r="F3565" s="41"/>
      <c r="R3565" s="38"/>
      <c r="S3565" s="38"/>
    </row>
    <row r="3566" spans="6:19" ht="12.75">
      <c r="F3566" s="41"/>
      <c r="R3566" s="38"/>
      <c r="S3566" s="38"/>
    </row>
    <row r="3567" spans="6:19" ht="12.75">
      <c r="F3567" s="41"/>
      <c r="R3567" s="38"/>
      <c r="S3567" s="38"/>
    </row>
    <row r="3568" spans="6:19" ht="12.75">
      <c r="F3568" s="41"/>
      <c r="R3568" s="38"/>
      <c r="S3568" s="38"/>
    </row>
    <row r="3569" spans="6:19" ht="12.75">
      <c r="F3569" s="41"/>
      <c r="R3569" s="38"/>
      <c r="S3569" s="38"/>
    </row>
    <row r="3570" spans="6:19" ht="12.75">
      <c r="F3570" s="41"/>
      <c r="R3570" s="38"/>
      <c r="S3570" s="38"/>
    </row>
    <row r="3571" spans="6:19" ht="12.75">
      <c r="F3571" s="41"/>
      <c r="R3571" s="38"/>
      <c r="S3571" s="38"/>
    </row>
    <row r="3572" spans="6:19" ht="12.75">
      <c r="F3572" s="41"/>
      <c r="R3572" s="38"/>
      <c r="S3572" s="38"/>
    </row>
    <row r="3573" spans="6:19" ht="12.75">
      <c r="F3573" s="41"/>
      <c r="R3573" s="38"/>
      <c r="S3573" s="38"/>
    </row>
    <row r="3574" spans="6:19" ht="12.75">
      <c r="F3574" s="41"/>
      <c r="R3574" s="38"/>
      <c r="S3574" s="38"/>
    </row>
    <row r="3575" spans="6:19" ht="12.75">
      <c r="F3575" s="41"/>
      <c r="R3575" s="38"/>
      <c r="S3575" s="38"/>
    </row>
    <row r="3576" spans="6:19" ht="12.75">
      <c r="F3576" s="41"/>
      <c r="R3576" s="38"/>
      <c r="S3576" s="38"/>
    </row>
    <row r="3577" spans="6:19" ht="12.75">
      <c r="F3577" s="41"/>
      <c r="R3577" s="38"/>
      <c r="S3577" s="38"/>
    </row>
    <row r="3578" spans="6:19" ht="12.75">
      <c r="F3578" s="41"/>
      <c r="R3578" s="38"/>
      <c r="S3578" s="38"/>
    </row>
    <row r="3579" spans="6:19" ht="12.75">
      <c r="F3579" s="41"/>
      <c r="R3579" s="38"/>
      <c r="S3579" s="38"/>
    </row>
    <row r="3580" spans="6:19" ht="12.75">
      <c r="F3580" s="41"/>
      <c r="R3580" s="38"/>
      <c r="S3580" s="38"/>
    </row>
    <row r="3581" spans="6:19" ht="12.75">
      <c r="F3581" s="41"/>
      <c r="R3581" s="38"/>
      <c r="S3581" s="38"/>
    </row>
    <row r="3582" spans="6:19" ht="12.75">
      <c r="F3582" s="41"/>
      <c r="R3582" s="38"/>
      <c r="S3582" s="38"/>
    </row>
    <row r="3583" spans="6:19" ht="12.75">
      <c r="F3583" s="41"/>
      <c r="R3583" s="38"/>
      <c r="S3583" s="38"/>
    </row>
    <row r="3584" spans="6:19" ht="12.75">
      <c r="F3584" s="41"/>
      <c r="R3584" s="38"/>
      <c r="S3584" s="38"/>
    </row>
    <row r="3585" spans="6:19" ht="12.75">
      <c r="F3585" s="41"/>
      <c r="R3585" s="38"/>
      <c r="S3585" s="38"/>
    </row>
    <row r="3586" spans="6:19" ht="12.75">
      <c r="F3586" s="41"/>
      <c r="R3586" s="38"/>
      <c r="S3586" s="38"/>
    </row>
    <row r="3587" spans="6:19" ht="12.75">
      <c r="F3587" s="41"/>
      <c r="R3587" s="38"/>
      <c r="S3587" s="38"/>
    </row>
    <row r="3588" spans="6:19" ht="12.75">
      <c r="F3588" s="41"/>
      <c r="R3588" s="38"/>
      <c r="S3588" s="38"/>
    </row>
    <row r="3589" spans="6:19" ht="12.75">
      <c r="F3589" s="41"/>
      <c r="R3589" s="38"/>
      <c r="S3589" s="38"/>
    </row>
    <row r="3590" spans="6:19" ht="12.75">
      <c r="F3590" s="41"/>
      <c r="R3590" s="38"/>
      <c r="S3590" s="38"/>
    </row>
    <row r="3591" spans="6:19" ht="12.75">
      <c r="F3591" s="41"/>
      <c r="R3591" s="38"/>
      <c r="S3591" s="38"/>
    </row>
    <row r="3592" spans="6:19" ht="12.75">
      <c r="F3592" s="41"/>
      <c r="R3592" s="38"/>
      <c r="S3592" s="38"/>
    </row>
    <row r="3593" spans="6:19" ht="12.75">
      <c r="F3593" s="41"/>
      <c r="R3593" s="38"/>
      <c r="S3593" s="38"/>
    </row>
    <row r="3594" spans="6:19" ht="12.75">
      <c r="F3594" s="41"/>
      <c r="R3594" s="38"/>
      <c r="S3594" s="38"/>
    </row>
    <row r="3595" spans="6:19" ht="12.75">
      <c r="F3595" s="41"/>
      <c r="R3595" s="38"/>
      <c r="S3595" s="38"/>
    </row>
    <row r="3596" spans="6:19" ht="12.75">
      <c r="F3596" s="41"/>
      <c r="R3596" s="38"/>
      <c r="S3596" s="38"/>
    </row>
    <row r="3597" spans="6:19" ht="12.75">
      <c r="F3597" s="41"/>
      <c r="R3597" s="38"/>
      <c r="S3597" s="38"/>
    </row>
    <row r="3598" spans="6:19" ht="12.75">
      <c r="F3598" s="41"/>
      <c r="R3598" s="38"/>
      <c r="S3598" s="38"/>
    </row>
    <row r="3599" spans="6:19" ht="12.75">
      <c r="F3599" s="41"/>
      <c r="R3599" s="38"/>
      <c r="S3599" s="38"/>
    </row>
    <row r="3600" spans="6:19" ht="12.75">
      <c r="F3600" s="41"/>
      <c r="R3600" s="38"/>
      <c r="S3600" s="38"/>
    </row>
    <row r="3601" spans="6:19" ht="12.75">
      <c r="F3601" s="41"/>
      <c r="R3601" s="38"/>
      <c r="S3601" s="38"/>
    </row>
    <row r="3602" spans="6:19" ht="12.75">
      <c r="F3602" s="41"/>
      <c r="R3602" s="38"/>
      <c r="S3602" s="38"/>
    </row>
    <row r="3603" spans="6:19" ht="12.75">
      <c r="F3603" s="41"/>
      <c r="R3603" s="38"/>
      <c r="S3603" s="38"/>
    </row>
    <row r="3604" spans="6:19" ht="12.75">
      <c r="F3604" s="41"/>
      <c r="R3604" s="38"/>
      <c r="S3604" s="38"/>
    </row>
    <row r="3605" spans="6:19" ht="12.75">
      <c r="F3605" s="41"/>
      <c r="R3605" s="38"/>
      <c r="S3605" s="38"/>
    </row>
    <row r="3606" spans="6:19" ht="12.75">
      <c r="F3606" s="41"/>
      <c r="R3606" s="38"/>
      <c r="S3606" s="38"/>
    </row>
    <row r="3607" spans="6:19" ht="12.75">
      <c r="F3607" s="41"/>
      <c r="R3607" s="38"/>
      <c r="S3607" s="38"/>
    </row>
    <row r="3608" spans="6:19" ht="12.75">
      <c r="F3608" s="41"/>
      <c r="R3608" s="38"/>
      <c r="S3608" s="38"/>
    </row>
    <row r="3609" spans="6:19" ht="12.75">
      <c r="F3609" s="41"/>
      <c r="R3609" s="38"/>
      <c r="S3609" s="38"/>
    </row>
    <row r="3610" spans="6:19" ht="12.75">
      <c r="F3610" s="41"/>
      <c r="R3610" s="38"/>
      <c r="S3610" s="38"/>
    </row>
    <row r="3611" spans="6:19" ht="12.75">
      <c r="F3611" s="41"/>
      <c r="R3611" s="38"/>
      <c r="S3611" s="38"/>
    </row>
    <row r="3612" spans="6:19" ht="12.75">
      <c r="F3612" s="41"/>
      <c r="R3612" s="38"/>
      <c r="S3612" s="38"/>
    </row>
    <row r="3613" spans="6:19" ht="12.75">
      <c r="F3613" s="41"/>
      <c r="R3613" s="38"/>
      <c r="S3613" s="38"/>
    </row>
    <row r="3614" spans="6:19" ht="12.75">
      <c r="F3614" s="41"/>
      <c r="R3614" s="38"/>
      <c r="S3614" s="38"/>
    </row>
    <row r="3615" spans="6:19" ht="12.75">
      <c r="F3615" s="41"/>
      <c r="R3615" s="38"/>
      <c r="S3615" s="38"/>
    </row>
    <row r="3616" spans="6:19" ht="12.75">
      <c r="F3616" s="41"/>
      <c r="R3616" s="38"/>
      <c r="S3616" s="38"/>
    </row>
    <row r="3617" spans="6:19" ht="12.75">
      <c r="F3617" s="41"/>
      <c r="R3617" s="38"/>
      <c r="S3617" s="38"/>
    </row>
    <row r="3618" spans="6:19" ht="12.75">
      <c r="F3618" s="41"/>
      <c r="R3618" s="38"/>
      <c r="S3618" s="38"/>
    </row>
    <row r="3619" spans="6:19" ht="12.75">
      <c r="F3619" s="41"/>
      <c r="R3619" s="38"/>
      <c r="S3619" s="38"/>
    </row>
    <row r="3620" spans="6:19" ht="12.75">
      <c r="F3620" s="41"/>
      <c r="R3620" s="38"/>
      <c r="S3620" s="38"/>
    </row>
    <row r="3621" spans="6:19" ht="12.75">
      <c r="F3621" s="41"/>
      <c r="R3621" s="38"/>
      <c r="S3621" s="38"/>
    </row>
    <row r="3622" spans="6:19" ht="12.75">
      <c r="F3622" s="41"/>
      <c r="R3622" s="38"/>
      <c r="S3622" s="38"/>
    </row>
    <row r="3623" spans="6:19" ht="12.75">
      <c r="F3623" s="41"/>
      <c r="R3623" s="38"/>
      <c r="S3623" s="38"/>
    </row>
    <row r="3624" spans="6:19" ht="12.75">
      <c r="F3624" s="41"/>
      <c r="R3624" s="38"/>
      <c r="S3624" s="38"/>
    </row>
    <row r="3625" spans="6:19" ht="12.75">
      <c r="F3625" s="41"/>
      <c r="R3625" s="38"/>
      <c r="S3625" s="38"/>
    </row>
    <row r="3626" spans="6:19" ht="12.75">
      <c r="F3626" s="41"/>
      <c r="R3626" s="38"/>
      <c r="S3626" s="38"/>
    </row>
    <row r="3627" spans="6:19" ht="12.75">
      <c r="F3627" s="41"/>
      <c r="R3627" s="38"/>
      <c r="S3627" s="38"/>
    </row>
    <row r="3628" spans="6:19" ht="12.75">
      <c r="F3628" s="41"/>
      <c r="R3628" s="38"/>
      <c r="S3628" s="38"/>
    </row>
    <row r="3629" spans="6:19" ht="12.75">
      <c r="F3629" s="41"/>
      <c r="R3629" s="38"/>
      <c r="S3629" s="38"/>
    </row>
    <row r="3630" spans="6:19" ht="12.75">
      <c r="F3630" s="41"/>
      <c r="R3630" s="38"/>
      <c r="S3630" s="38"/>
    </row>
    <row r="3631" spans="6:19" ht="12.75">
      <c r="F3631" s="41"/>
      <c r="R3631" s="38"/>
      <c r="S3631" s="38"/>
    </row>
    <row r="3632" spans="6:19" ht="12.75">
      <c r="F3632" s="41"/>
      <c r="R3632" s="38"/>
      <c r="S3632" s="38"/>
    </row>
    <row r="3633" spans="6:19" ht="12.75">
      <c r="F3633" s="41"/>
      <c r="R3633" s="38"/>
      <c r="S3633" s="38"/>
    </row>
    <row r="3634" spans="6:19" ht="12.75">
      <c r="F3634" s="41"/>
      <c r="R3634" s="38"/>
      <c r="S3634" s="38"/>
    </row>
    <row r="3635" spans="6:19" ht="12.75">
      <c r="F3635" s="41"/>
      <c r="R3635" s="38"/>
      <c r="S3635" s="38"/>
    </row>
    <row r="3636" spans="6:19" ht="12.75">
      <c r="F3636" s="41"/>
      <c r="R3636" s="38"/>
      <c r="S3636" s="38"/>
    </row>
    <row r="3637" spans="6:19" ht="12.75">
      <c r="F3637" s="41"/>
      <c r="R3637" s="38"/>
      <c r="S3637" s="38"/>
    </row>
    <row r="3638" spans="6:19" ht="12.75">
      <c r="F3638" s="41"/>
      <c r="R3638" s="38"/>
      <c r="S3638" s="38"/>
    </row>
    <row r="3639" spans="6:19" ht="12.75">
      <c r="F3639" s="41"/>
      <c r="R3639" s="38"/>
      <c r="S3639" s="38"/>
    </row>
    <row r="3640" spans="6:19" ht="12.75">
      <c r="F3640" s="41"/>
      <c r="R3640" s="38"/>
      <c r="S3640" s="38"/>
    </row>
    <row r="3641" spans="6:19" ht="12.75">
      <c r="F3641" s="41"/>
      <c r="R3641" s="38"/>
      <c r="S3641" s="38"/>
    </row>
    <row r="3642" spans="6:19" ht="12.75">
      <c r="F3642" s="41"/>
      <c r="R3642" s="38"/>
      <c r="S3642" s="38"/>
    </row>
    <row r="3643" spans="6:19" ht="12.75">
      <c r="F3643" s="41"/>
      <c r="R3643" s="38"/>
      <c r="S3643" s="38"/>
    </row>
    <row r="3644" spans="6:19" ht="12.75">
      <c r="F3644" s="41"/>
      <c r="R3644" s="38"/>
      <c r="S3644" s="38"/>
    </row>
    <row r="3645" spans="6:19" ht="12.75">
      <c r="F3645" s="41"/>
      <c r="R3645" s="38"/>
      <c r="S3645" s="38"/>
    </row>
    <row r="3646" spans="6:19" ht="12.75">
      <c r="F3646" s="41"/>
      <c r="R3646" s="38"/>
      <c r="S3646" s="38"/>
    </row>
    <row r="3647" spans="6:19" ht="12.75">
      <c r="F3647" s="41"/>
      <c r="R3647" s="38"/>
      <c r="S3647" s="38"/>
    </row>
    <row r="3648" spans="6:19" ht="12.75">
      <c r="F3648" s="41"/>
      <c r="R3648" s="38"/>
      <c r="S3648" s="38"/>
    </row>
    <row r="3649" spans="6:19" ht="12.75">
      <c r="F3649" s="41"/>
      <c r="R3649" s="38"/>
      <c r="S3649" s="38"/>
    </row>
    <row r="3650" spans="6:19" ht="12.75">
      <c r="F3650" s="41"/>
      <c r="R3650" s="38"/>
      <c r="S3650" s="38"/>
    </row>
    <row r="3651" spans="6:19" ht="12.75">
      <c r="F3651" s="41"/>
      <c r="R3651" s="38"/>
      <c r="S3651" s="38"/>
    </row>
    <row r="3652" spans="6:19" ht="12.75">
      <c r="F3652" s="41"/>
      <c r="R3652" s="38"/>
      <c r="S3652" s="38"/>
    </row>
    <row r="3653" spans="6:19" ht="12.75">
      <c r="F3653" s="41"/>
      <c r="R3653" s="38"/>
      <c r="S3653" s="38"/>
    </row>
    <row r="3654" spans="6:19" ht="12.75">
      <c r="F3654" s="41"/>
      <c r="R3654" s="38"/>
      <c r="S3654" s="38"/>
    </row>
    <row r="3655" spans="6:19" ht="12.75">
      <c r="F3655" s="41"/>
      <c r="R3655" s="38"/>
      <c r="S3655" s="38"/>
    </row>
    <row r="3656" spans="6:19" ht="12.75">
      <c r="F3656" s="41"/>
      <c r="R3656" s="38"/>
      <c r="S3656" s="38"/>
    </row>
    <row r="3657" spans="6:19" ht="12.75">
      <c r="F3657" s="41"/>
      <c r="R3657" s="38"/>
      <c r="S3657" s="38"/>
    </row>
    <row r="3658" spans="6:19" ht="12.75">
      <c r="F3658" s="41"/>
      <c r="R3658" s="38"/>
      <c r="S3658" s="38"/>
    </row>
    <row r="3659" spans="6:19" ht="12.75">
      <c r="F3659" s="41"/>
      <c r="R3659" s="38"/>
      <c r="S3659" s="38"/>
    </row>
    <row r="3660" spans="6:19" ht="12.75">
      <c r="F3660" s="41"/>
      <c r="R3660" s="38"/>
      <c r="S3660" s="38"/>
    </row>
    <row r="3661" spans="6:19" ht="12.75">
      <c r="F3661" s="41"/>
      <c r="R3661" s="38"/>
      <c r="S3661" s="38"/>
    </row>
    <row r="3662" spans="6:19" ht="12.75">
      <c r="F3662" s="41"/>
      <c r="R3662" s="38"/>
      <c r="S3662" s="38"/>
    </row>
    <row r="3663" spans="6:19" ht="12.75">
      <c r="F3663" s="41"/>
      <c r="R3663" s="38"/>
      <c r="S3663" s="38"/>
    </row>
    <row r="3664" spans="6:19" ht="12.75">
      <c r="F3664" s="41"/>
      <c r="R3664" s="38"/>
      <c r="S3664" s="38"/>
    </row>
    <row r="3665" spans="6:19" ht="12.75">
      <c r="F3665" s="41"/>
      <c r="R3665" s="38"/>
      <c r="S3665" s="38"/>
    </row>
    <row r="3666" spans="6:19" ht="12.75">
      <c r="F3666" s="41"/>
      <c r="R3666" s="38"/>
      <c r="S3666" s="38"/>
    </row>
    <row r="3667" spans="6:19" ht="12.75">
      <c r="F3667" s="41"/>
      <c r="R3667" s="38"/>
      <c r="S3667" s="38"/>
    </row>
    <row r="3668" spans="6:19" ht="12.75">
      <c r="F3668" s="41"/>
      <c r="R3668" s="38"/>
      <c r="S3668" s="38"/>
    </row>
    <row r="3669" spans="6:19" ht="12.75">
      <c r="F3669" s="41"/>
      <c r="R3669" s="38"/>
      <c r="S3669" s="38"/>
    </row>
    <row r="3670" spans="6:19" ht="12.75">
      <c r="F3670" s="41"/>
      <c r="R3670" s="38"/>
      <c r="S3670" s="38"/>
    </row>
    <row r="3671" spans="6:19" ht="12.75">
      <c r="F3671" s="41"/>
      <c r="R3671" s="38"/>
      <c r="S3671" s="38"/>
    </row>
    <row r="3672" spans="6:19" ht="12.75">
      <c r="F3672" s="41"/>
      <c r="R3672" s="38"/>
      <c r="S3672" s="38"/>
    </row>
    <row r="3673" spans="6:19" ht="12.75">
      <c r="F3673" s="41"/>
      <c r="R3673" s="38"/>
      <c r="S3673" s="38"/>
    </row>
    <row r="3674" spans="6:19" ht="12.75">
      <c r="F3674" s="41"/>
      <c r="R3674" s="38"/>
      <c r="S3674" s="38"/>
    </row>
    <row r="3675" spans="6:19" ht="12.75">
      <c r="F3675" s="41"/>
      <c r="R3675" s="38"/>
      <c r="S3675" s="38"/>
    </row>
    <row r="3676" spans="6:19" ht="12.75">
      <c r="F3676" s="41"/>
      <c r="R3676" s="38"/>
      <c r="S3676" s="38"/>
    </row>
    <row r="3677" spans="6:19" ht="12.75">
      <c r="F3677" s="41"/>
      <c r="R3677" s="38"/>
      <c r="S3677" s="38"/>
    </row>
    <row r="3678" spans="6:19" ht="12.75">
      <c r="F3678" s="41"/>
      <c r="R3678" s="38"/>
      <c r="S3678" s="38"/>
    </row>
    <row r="3679" spans="6:19" ht="12.75">
      <c r="F3679" s="41"/>
      <c r="R3679" s="38"/>
      <c r="S3679" s="38"/>
    </row>
    <row r="3680" spans="6:19" ht="12.75">
      <c r="F3680" s="41"/>
      <c r="R3680" s="38"/>
      <c r="S3680" s="38"/>
    </row>
    <row r="3681" spans="6:19" ht="12.75">
      <c r="F3681" s="41"/>
      <c r="R3681" s="38"/>
      <c r="S3681" s="38"/>
    </row>
    <row r="3682" spans="6:19" ht="12.75">
      <c r="F3682" s="41"/>
      <c r="R3682" s="38"/>
      <c r="S3682" s="38"/>
    </row>
    <row r="3683" spans="6:19" ht="12.75">
      <c r="F3683" s="41"/>
      <c r="R3683" s="38"/>
      <c r="S3683" s="38"/>
    </row>
    <row r="3684" spans="6:19" ht="12.75">
      <c r="F3684" s="41"/>
      <c r="R3684" s="38"/>
      <c r="S3684" s="38"/>
    </row>
    <row r="3685" spans="6:19" ht="12.75">
      <c r="F3685" s="41"/>
      <c r="R3685" s="38"/>
      <c r="S3685" s="38"/>
    </row>
    <row r="3686" spans="6:19" ht="12.75">
      <c r="F3686" s="41"/>
      <c r="R3686" s="38"/>
      <c r="S3686" s="38"/>
    </row>
    <row r="3687" spans="6:19" ht="12.75">
      <c r="F3687" s="41"/>
      <c r="R3687" s="38"/>
      <c r="S3687" s="38"/>
    </row>
    <row r="3688" spans="6:19" ht="12.75">
      <c r="F3688" s="41"/>
      <c r="R3688" s="38"/>
      <c r="S3688" s="38"/>
    </row>
    <row r="3689" spans="6:19" ht="12.75">
      <c r="F3689" s="41"/>
      <c r="R3689" s="38"/>
      <c r="S3689" s="38"/>
    </row>
    <row r="3690" spans="6:19" ht="12.75">
      <c r="F3690" s="41"/>
      <c r="R3690" s="38"/>
      <c r="S3690" s="38"/>
    </row>
    <row r="3691" spans="6:19" ht="12.75">
      <c r="F3691" s="41"/>
      <c r="R3691" s="38"/>
      <c r="S3691" s="38"/>
    </row>
    <row r="3692" spans="6:19" ht="12.75">
      <c r="F3692" s="41"/>
      <c r="R3692" s="38"/>
      <c r="S3692" s="38"/>
    </row>
    <row r="3693" spans="6:19" ht="12.75">
      <c r="F3693" s="41"/>
      <c r="R3693" s="38"/>
      <c r="S3693" s="38"/>
    </row>
    <row r="3694" spans="6:19" ht="12.75">
      <c r="F3694" s="41"/>
      <c r="R3694" s="38"/>
      <c r="S3694" s="38"/>
    </row>
    <row r="3695" spans="6:19" ht="12.75">
      <c r="F3695" s="41"/>
      <c r="R3695" s="38"/>
      <c r="S3695" s="38"/>
    </row>
    <row r="3696" spans="6:19" ht="12.75">
      <c r="F3696" s="41"/>
      <c r="R3696" s="38"/>
      <c r="S3696" s="38"/>
    </row>
    <row r="3697" spans="6:19" ht="12.75">
      <c r="F3697" s="41"/>
      <c r="R3697" s="38"/>
      <c r="S3697" s="38"/>
    </row>
    <row r="3698" spans="6:19" ht="12.75">
      <c r="F3698" s="41"/>
      <c r="R3698" s="38"/>
      <c r="S3698" s="38"/>
    </row>
    <row r="3699" spans="6:19" ht="12.75">
      <c r="F3699" s="41"/>
      <c r="R3699" s="38"/>
      <c r="S3699" s="38"/>
    </row>
    <row r="3700" spans="6:19" ht="12.75">
      <c r="F3700" s="41"/>
      <c r="R3700" s="38"/>
      <c r="S3700" s="38"/>
    </row>
    <row r="3701" spans="6:19" ht="12.75">
      <c r="F3701" s="41"/>
      <c r="R3701" s="38"/>
      <c r="S3701" s="38"/>
    </row>
    <row r="3702" spans="6:19" ht="12.75">
      <c r="F3702" s="41"/>
      <c r="R3702" s="38"/>
      <c r="S3702" s="38"/>
    </row>
    <row r="3703" spans="6:19" ht="12.75">
      <c r="F3703" s="41"/>
      <c r="R3703" s="38"/>
      <c r="S3703" s="38"/>
    </row>
    <row r="3704" spans="6:19" ht="12.75">
      <c r="F3704" s="41"/>
      <c r="R3704" s="38"/>
      <c r="S3704" s="38"/>
    </row>
    <row r="3705" spans="6:19" ht="12.75">
      <c r="F3705" s="41"/>
      <c r="R3705" s="38"/>
      <c r="S3705" s="38"/>
    </row>
    <row r="3706" spans="6:19" ht="12.75">
      <c r="F3706" s="41"/>
      <c r="R3706" s="38"/>
      <c r="S3706" s="38"/>
    </row>
    <row r="3707" spans="6:19" ht="12.75">
      <c r="F3707" s="41"/>
      <c r="R3707" s="38"/>
      <c r="S3707" s="38"/>
    </row>
    <row r="3708" spans="6:19" ht="12.75">
      <c r="F3708" s="41"/>
      <c r="R3708" s="38"/>
      <c r="S3708" s="38"/>
    </row>
    <row r="3709" spans="6:19" ht="12.75">
      <c r="F3709" s="41"/>
      <c r="R3709" s="38"/>
      <c r="S3709" s="38"/>
    </row>
    <row r="3710" spans="6:19" ht="12.75">
      <c r="F3710" s="41"/>
      <c r="R3710" s="38"/>
      <c r="S3710" s="38"/>
    </row>
    <row r="3711" spans="6:19" ht="12.75">
      <c r="F3711" s="41"/>
      <c r="R3711" s="38"/>
      <c r="S3711" s="38"/>
    </row>
    <row r="3712" spans="6:19" ht="12.75">
      <c r="F3712" s="41"/>
      <c r="R3712" s="38"/>
      <c r="S3712" s="38"/>
    </row>
    <row r="3713" spans="6:19" ht="12.75">
      <c r="F3713" s="41"/>
      <c r="R3713" s="38"/>
      <c r="S3713" s="38"/>
    </row>
    <row r="3714" spans="6:19" ht="12.75">
      <c r="F3714" s="41"/>
      <c r="R3714" s="38"/>
      <c r="S3714" s="38"/>
    </row>
    <row r="3715" spans="6:19" ht="12.75">
      <c r="F3715" s="41"/>
      <c r="R3715" s="38"/>
      <c r="S3715" s="38"/>
    </row>
    <row r="3716" spans="6:19" ht="12.75">
      <c r="F3716" s="41"/>
      <c r="R3716" s="38"/>
      <c r="S3716" s="38"/>
    </row>
    <row r="3717" spans="6:19" ht="12.75">
      <c r="F3717" s="41"/>
      <c r="R3717" s="38"/>
      <c r="S3717" s="38"/>
    </row>
    <row r="3718" spans="6:19" ht="12.75">
      <c r="F3718" s="41"/>
      <c r="R3718" s="38"/>
      <c r="S3718" s="38"/>
    </row>
    <row r="3719" spans="6:19" ht="12.75">
      <c r="F3719" s="41"/>
      <c r="R3719" s="38"/>
      <c r="S3719" s="38"/>
    </row>
    <row r="3720" spans="6:19" ht="12.75">
      <c r="F3720" s="41"/>
      <c r="R3720" s="38"/>
      <c r="S3720" s="38"/>
    </row>
    <row r="3721" spans="6:19" ht="12.75">
      <c r="F3721" s="41"/>
      <c r="R3721" s="38"/>
      <c r="S3721" s="38"/>
    </row>
    <row r="3722" spans="6:19" ht="12.75">
      <c r="F3722" s="41"/>
      <c r="R3722" s="38"/>
      <c r="S3722" s="38"/>
    </row>
    <row r="3723" spans="6:19" ht="12.75">
      <c r="F3723" s="41"/>
      <c r="R3723" s="38"/>
      <c r="S3723" s="38"/>
    </row>
    <row r="3724" spans="6:19" ht="12.75">
      <c r="F3724" s="41"/>
      <c r="R3724" s="38"/>
      <c r="S3724" s="38"/>
    </row>
    <row r="3725" spans="6:19" ht="12.75">
      <c r="F3725" s="41"/>
      <c r="R3725" s="38"/>
      <c r="S3725" s="38"/>
    </row>
    <row r="3726" spans="6:19" ht="12.75">
      <c r="F3726" s="41"/>
      <c r="R3726" s="38"/>
      <c r="S3726" s="38"/>
    </row>
    <row r="3727" spans="6:19" ht="12.75">
      <c r="F3727" s="41"/>
      <c r="R3727" s="38"/>
      <c r="S3727" s="38"/>
    </row>
    <row r="3728" spans="6:19" ht="12.75">
      <c r="F3728" s="41"/>
      <c r="R3728" s="38"/>
      <c r="S3728" s="38"/>
    </row>
    <row r="3729" spans="6:19" ht="12.75">
      <c r="F3729" s="41"/>
      <c r="R3729" s="38"/>
      <c r="S3729" s="38"/>
    </row>
    <row r="3730" spans="6:19" ht="12.75">
      <c r="F3730" s="41"/>
      <c r="R3730" s="38"/>
      <c r="S3730" s="38"/>
    </row>
    <row r="3731" spans="6:19" ht="12.75">
      <c r="F3731" s="41"/>
      <c r="R3731" s="38"/>
      <c r="S3731" s="38"/>
    </row>
    <row r="3732" spans="6:19" ht="12.75">
      <c r="F3732" s="41"/>
      <c r="R3732" s="38"/>
      <c r="S3732" s="38"/>
    </row>
    <row r="3733" spans="6:19" ht="12.75">
      <c r="F3733" s="41"/>
      <c r="R3733" s="38"/>
      <c r="S3733" s="38"/>
    </row>
    <row r="3734" spans="6:19" ht="12.75">
      <c r="F3734" s="41"/>
      <c r="R3734" s="38"/>
      <c r="S3734" s="38"/>
    </row>
    <row r="3735" spans="6:19" ht="12.75">
      <c r="F3735" s="41"/>
      <c r="R3735" s="38"/>
      <c r="S3735" s="38"/>
    </row>
    <row r="3736" spans="6:19" ht="12.75">
      <c r="F3736" s="41"/>
      <c r="R3736" s="38"/>
      <c r="S3736" s="38"/>
    </row>
    <row r="3737" spans="6:19" ht="12.75">
      <c r="F3737" s="41"/>
      <c r="R3737" s="38"/>
      <c r="S3737" s="38"/>
    </row>
    <row r="3738" spans="6:19" ht="12.75">
      <c r="F3738" s="41"/>
      <c r="R3738" s="38"/>
      <c r="S3738" s="38"/>
    </row>
    <row r="3739" spans="6:19" ht="12.75">
      <c r="F3739" s="41"/>
      <c r="R3739" s="38"/>
      <c r="S3739" s="38"/>
    </row>
    <row r="3740" spans="6:19" ht="12.75">
      <c r="F3740" s="41"/>
      <c r="R3740" s="38"/>
      <c r="S3740" s="38"/>
    </row>
    <row r="3741" spans="6:19" ht="12.75">
      <c r="F3741" s="41"/>
      <c r="R3741" s="38"/>
      <c r="S3741" s="38"/>
    </row>
    <row r="3742" spans="6:19" ht="12.75">
      <c r="F3742" s="41"/>
      <c r="R3742" s="38"/>
      <c r="S3742" s="38"/>
    </row>
    <row r="3743" spans="6:19" ht="12.75">
      <c r="F3743" s="41"/>
      <c r="R3743" s="38"/>
      <c r="S3743" s="38"/>
    </row>
    <row r="3744" spans="6:19" ht="12.75">
      <c r="F3744" s="41"/>
      <c r="R3744" s="38"/>
      <c r="S3744" s="38"/>
    </row>
    <row r="3745" spans="6:19" ht="12.75">
      <c r="F3745" s="41"/>
      <c r="R3745" s="38"/>
      <c r="S3745" s="38"/>
    </row>
    <row r="3746" spans="6:19" ht="12.75">
      <c r="F3746" s="41"/>
      <c r="R3746" s="38"/>
      <c r="S3746" s="38"/>
    </row>
    <row r="3747" spans="6:19" ht="12.75">
      <c r="F3747" s="41"/>
      <c r="R3747" s="38"/>
      <c r="S3747" s="38"/>
    </row>
    <row r="3748" spans="6:19" ht="12.75">
      <c r="F3748" s="41"/>
      <c r="R3748" s="38"/>
      <c r="S3748" s="38"/>
    </row>
    <row r="3749" spans="6:19" ht="12.75">
      <c r="F3749" s="41"/>
      <c r="R3749" s="38"/>
      <c r="S3749" s="38"/>
    </row>
    <row r="3750" spans="6:19" ht="12.75">
      <c r="F3750" s="41"/>
      <c r="R3750" s="38"/>
      <c r="S3750" s="38"/>
    </row>
    <row r="3751" spans="6:19" ht="12.75">
      <c r="F3751" s="41"/>
      <c r="R3751" s="38"/>
      <c r="S3751" s="38"/>
    </row>
    <row r="3752" spans="6:19" ht="12.75">
      <c r="F3752" s="41"/>
      <c r="R3752" s="38"/>
      <c r="S3752" s="38"/>
    </row>
    <row r="3753" spans="6:19" ht="12.75">
      <c r="F3753" s="41"/>
      <c r="R3753" s="38"/>
      <c r="S3753" s="38"/>
    </row>
    <row r="3754" spans="6:19" ht="12.75">
      <c r="F3754" s="41"/>
      <c r="R3754" s="38"/>
      <c r="S3754" s="38"/>
    </row>
    <row r="3755" spans="6:19" ht="12.75">
      <c r="F3755" s="41"/>
      <c r="R3755" s="38"/>
      <c r="S3755" s="38"/>
    </row>
    <row r="3756" spans="6:19" ht="12.75">
      <c r="F3756" s="41"/>
      <c r="R3756" s="38"/>
      <c r="S3756" s="38"/>
    </row>
    <row r="3757" spans="6:19" ht="12.75">
      <c r="F3757" s="41"/>
      <c r="R3757" s="38"/>
      <c r="S3757" s="38"/>
    </row>
    <row r="3758" spans="6:19" ht="12.75">
      <c r="F3758" s="41"/>
      <c r="R3758" s="38"/>
      <c r="S3758" s="38"/>
    </row>
    <row r="3759" spans="6:19" ht="12.75">
      <c r="F3759" s="41"/>
      <c r="R3759" s="38"/>
      <c r="S3759" s="38"/>
    </row>
    <row r="3760" spans="6:19" ht="12.75">
      <c r="F3760" s="41"/>
      <c r="R3760" s="38"/>
      <c r="S3760" s="38"/>
    </row>
    <row r="3761" spans="6:19" ht="12.75">
      <c r="F3761" s="41"/>
      <c r="R3761" s="38"/>
      <c r="S3761" s="38"/>
    </row>
    <row r="3762" spans="6:19" ht="12.75">
      <c r="F3762" s="41"/>
      <c r="R3762" s="38"/>
      <c r="S3762" s="38"/>
    </row>
    <row r="3763" spans="6:19" ht="12.75">
      <c r="F3763" s="41"/>
      <c r="R3763" s="38"/>
      <c r="S3763" s="38"/>
    </row>
    <row r="3764" spans="6:19" ht="12.75">
      <c r="F3764" s="41"/>
      <c r="R3764" s="38"/>
      <c r="S3764" s="38"/>
    </row>
    <row r="3765" spans="6:19" ht="12.75">
      <c r="F3765" s="41"/>
      <c r="R3765" s="38"/>
      <c r="S3765" s="38"/>
    </row>
    <row r="3766" spans="6:19" ht="12.75">
      <c r="F3766" s="41"/>
      <c r="R3766" s="38"/>
      <c r="S3766" s="38"/>
    </row>
    <row r="3767" spans="6:19" ht="12.75">
      <c r="F3767" s="41"/>
      <c r="R3767" s="38"/>
      <c r="S3767" s="38"/>
    </row>
    <row r="3768" spans="6:19" ht="12.75">
      <c r="F3768" s="41"/>
      <c r="R3768" s="38"/>
      <c r="S3768" s="38"/>
    </row>
    <row r="3769" spans="6:19" ht="12.75">
      <c r="F3769" s="41"/>
      <c r="R3769" s="38"/>
      <c r="S3769" s="38"/>
    </row>
    <row r="3770" spans="6:19" ht="12.75">
      <c r="F3770" s="41"/>
      <c r="R3770" s="38"/>
      <c r="S3770" s="38"/>
    </row>
    <row r="3771" spans="6:19" ht="12.75">
      <c r="F3771" s="41"/>
      <c r="R3771" s="38"/>
      <c r="S3771" s="38"/>
    </row>
    <row r="3772" spans="6:19" ht="12.75">
      <c r="F3772" s="41"/>
      <c r="R3772" s="38"/>
      <c r="S3772" s="38"/>
    </row>
    <row r="3773" spans="6:19" ht="12.75">
      <c r="F3773" s="41"/>
      <c r="R3773" s="38"/>
      <c r="S3773" s="38"/>
    </row>
    <row r="3774" spans="6:19" ht="12.75">
      <c r="F3774" s="41"/>
      <c r="R3774" s="38"/>
      <c r="S3774" s="38"/>
    </row>
    <row r="3775" spans="6:19" ht="12.75">
      <c r="F3775" s="41"/>
      <c r="R3775" s="38"/>
      <c r="S3775" s="38"/>
    </row>
    <row r="3776" spans="6:19" ht="12.75">
      <c r="F3776" s="41"/>
      <c r="R3776" s="38"/>
      <c r="S3776" s="38"/>
    </row>
    <row r="3777" spans="6:19" ht="12.75">
      <c r="F3777" s="41"/>
      <c r="R3777" s="38"/>
      <c r="S3777" s="38"/>
    </row>
    <row r="3778" spans="6:19" ht="12.75">
      <c r="F3778" s="41"/>
      <c r="R3778" s="38"/>
      <c r="S3778" s="38"/>
    </row>
    <row r="3779" spans="6:19" ht="12.75">
      <c r="F3779" s="41"/>
      <c r="R3779" s="38"/>
      <c r="S3779" s="38"/>
    </row>
    <row r="3780" spans="6:19" ht="12.75">
      <c r="F3780" s="41"/>
      <c r="R3780" s="38"/>
      <c r="S3780" s="38"/>
    </row>
    <row r="3781" spans="6:19" ht="12.75">
      <c r="F3781" s="41"/>
      <c r="R3781" s="38"/>
      <c r="S3781" s="38"/>
    </row>
    <row r="3782" spans="6:19" ht="12.75">
      <c r="F3782" s="41"/>
      <c r="R3782" s="38"/>
      <c r="S3782" s="38"/>
    </row>
    <row r="3783" spans="6:19" ht="12.75">
      <c r="F3783" s="41"/>
      <c r="R3783" s="38"/>
      <c r="S3783" s="38"/>
    </row>
    <row r="3784" spans="6:19" ht="12.75">
      <c r="F3784" s="41"/>
      <c r="R3784" s="38"/>
      <c r="S3784" s="38"/>
    </row>
    <row r="3785" spans="6:19" ht="12.75">
      <c r="F3785" s="41"/>
      <c r="R3785" s="38"/>
      <c r="S3785" s="38"/>
    </row>
    <row r="3786" spans="6:19" ht="12.75">
      <c r="F3786" s="41"/>
      <c r="R3786" s="38"/>
      <c r="S3786" s="38"/>
    </row>
    <row r="3787" spans="6:19" ht="12.75">
      <c r="F3787" s="41"/>
      <c r="R3787" s="38"/>
      <c r="S3787" s="38"/>
    </row>
    <row r="3788" spans="6:19" ht="12.75">
      <c r="F3788" s="41"/>
      <c r="R3788" s="38"/>
      <c r="S3788" s="38"/>
    </row>
    <row r="3789" spans="6:19" ht="12.75">
      <c r="F3789" s="41"/>
      <c r="R3789" s="38"/>
      <c r="S3789" s="38"/>
    </row>
    <row r="3790" spans="6:19" ht="12.75">
      <c r="F3790" s="41"/>
      <c r="R3790" s="38"/>
      <c r="S3790" s="38"/>
    </row>
    <row r="3791" spans="6:19" ht="12.75">
      <c r="F3791" s="41"/>
      <c r="R3791" s="38"/>
      <c r="S3791" s="38"/>
    </row>
    <row r="3792" spans="6:19" ht="12.75">
      <c r="F3792" s="41"/>
      <c r="R3792" s="38"/>
      <c r="S3792" s="38"/>
    </row>
    <row r="3793" spans="6:19" ht="12.75">
      <c r="F3793" s="41"/>
      <c r="R3793" s="38"/>
      <c r="S3793" s="38"/>
    </row>
    <row r="3794" spans="6:19" ht="12.75">
      <c r="F3794" s="41"/>
      <c r="R3794" s="38"/>
      <c r="S3794" s="38"/>
    </row>
    <row r="3795" spans="6:19" ht="12.75">
      <c r="F3795" s="41"/>
      <c r="R3795" s="38"/>
      <c r="S3795" s="38"/>
    </row>
    <row r="3796" spans="6:19" ht="12.75">
      <c r="F3796" s="41"/>
      <c r="R3796" s="38"/>
      <c r="S3796" s="38"/>
    </row>
    <row r="3797" spans="6:19" ht="12.75">
      <c r="F3797" s="41"/>
      <c r="R3797" s="38"/>
      <c r="S3797" s="38"/>
    </row>
    <row r="3798" spans="6:19" ht="12.75">
      <c r="F3798" s="41"/>
      <c r="R3798" s="38"/>
      <c r="S3798" s="38"/>
    </row>
    <row r="3799" spans="6:19" ht="12.75">
      <c r="F3799" s="41"/>
      <c r="R3799" s="38"/>
      <c r="S3799" s="38"/>
    </row>
    <row r="3800" spans="6:19" ht="12.75">
      <c r="F3800" s="41"/>
      <c r="R3800" s="38"/>
      <c r="S3800" s="38"/>
    </row>
    <row r="3801" spans="6:19" ht="12.75">
      <c r="F3801" s="41"/>
      <c r="R3801" s="38"/>
      <c r="S3801" s="38"/>
    </row>
    <row r="3802" spans="6:19" ht="12.75">
      <c r="F3802" s="41"/>
      <c r="R3802" s="38"/>
      <c r="S3802" s="38"/>
    </row>
    <row r="3803" spans="6:19" ht="12.75">
      <c r="F3803" s="41"/>
      <c r="R3803" s="38"/>
      <c r="S3803" s="38"/>
    </row>
    <row r="3804" spans="6:19" ht="12.75">
      <c r="F3804" s="41"/>
      <c r="R3804" s="38"/>
      <c r="S3804" s="38"/>
    </row>
    <row r="3805" spans="6:19" ht="12.75">
      <c r="F3805" s="41"/>
      <c r="R3805" s="38"/>
      <c r="S3805" s="38"/>
    </row>
    <row r="3806" spans="6:19" ht="12.75">
      <c r="F3806" s="41"/>
      <c r="R3806" s="38"/>
      <c r="S3806" s="38"/>
    </row>
    <row r="3807" spans="6:19" ht="12.75">
      <c r="F3807" s="41"/>
      <c r="R3807" s="38"/>
      <c r="S3807" s="38"/>
    </row>
    <row r="3808" spans="6:19" ht="12.75">
      <c r="F3808" s="41"/>
      <c r="R3808" s="38"/>
      <c r="S3808" s="38"/>
    </row>
    <row r="3809" spans="6:19" ht="12.75">
      <c r="F3809" s="41"/>
      <c r="R3809" s="38"/>
      <c r="S3809" s="38"/>
    </row>
    <row r="3810" spans="6:19" ht="12.75">
      <c r="F3810" s="41"/>
      <c r="R3810" s="38"/>
      <c r="S3810" s="38"/>
    </row>
    <row r="3811" spans="6:19" ht="12.75">
      <c r="F3811" s="41"/>
      <c r="R3811" s="38"/>
      <c r="S3811" s="38"/>
    </row>
    <row r="3812" spans="6:19" ht="12.75">
      <c r="F3812" s="41"/>
      <c r="R3812" s="38"/>
      <c r="S3812" s="38"/>
    </row>
    <row r="3813" spans="6:19" ht="12.75">
      <c r="F3813" s="41"/>
      <c r="R3813" s="38"/>
      <c r="S3813" s="38"/>
    </row>
    <row r="3814" spans="6:19" ht="12.75">
      <c r="F3814" s="41"/>
      <c r="R3814" s="38"/>
      <c r="S3814" s="38"/>
    </row>
    <row r="3815" spans="6:19" ht="12.75">
      <c r="F3815" s="41"/>
      <c r="R3815" s="38"/>
      <c r="S3815" s="38"/>
    </row>
    <row r="3816" spans="6:19" ht="12.75">
      <c r="F3816" s="41"/>
      <c r="R3816" s="38"/>
      <c r="S3816" s="38"/>
    </row>
    <row r="3817" spans="6:19" ht="12.75">
      <c r="F3817" s="41"/>
      <c r="R3817" s="38"/>
      <c r="S3817" s="38"/>
    </row>
    <row r="3818" spans="6:19" ht="12.75">
      <c r="F3818" s="41"/>
      <c r="R3818" s="38"/>
      <c r="S3818" s="38"/>
    </row>
    <row r="3819" spans="6:19" ht="12.75">
      <c r="F3819" s="41"/>
      <c r="R3819" s="38"/>
      <c r="S3819" s="38"/>
    </row>
    <row r="3820" spans="6:19" ht="12.75">
      <c r="F3820" s="41"/>
      <c r="R3820" s="38"/>
      <c r="S3820" s="38"/>
    </row>
    <row r="3821" spans="6:19" ht="12.75">
      <c r="F3821" s="41"/>
      <c r="R3821" s="38"/>
      <c r="S3821" s="38"/>
    </row>
    <row r="3822" spans="6:19" ht="12.75">
      <c r="F3822" s="41"/>
      <c r="R3822" s="38"/>
      <c r="S3822" s="38"/>
    </row>
    <row r="3823" spans="6:19" ht="12.75">
      <c r="F3823" s="41"/>
      <c r="R3823" s="38"/>
      <c r="S3823" s="38"/>
    </row>
    <row r="3824" spans="6:19" ht="12.75">
      <c r="F3824" s="41"/>
      <c r="R3824" s="38"/>
      <c r="S3824" s="38"/>
    </row>
    <row r="3825" spans="6:19" ht="12.75">
      <c r="F3825" s="41"/>
      <c r="R3825" s="38"/>
      <c r="S3825" s="38"/>
    </row>
    <row r="3826" spans="6:19" ht="12.75">
      <c r="F3826" s="41"/>
      <c r="R3826" s="38"/>
      <c r="S3826" s="38"/>
    </row>
    <row r="3827" spans="6:19" ht="12.75">
      <c r="F3827" s="41"/>
      <c r="R3827" s="38"/>
      <c r="S3827" s="38"/>
    </row>
    <row r="3828" spans="6:19" ht="12.75">
      <c r="F3828" s="41"/>
      <c r="R3828" s="38"/>
      <c r="S3828" s="38"/>
    </row>
    <row r="3829" spans="6:19" ht="12.75">
      <c r="F3829" s="41"/>
      <c r="R3829" s="38"/>
      <c r="S3829" s="38"/>
    </row>
    <row r="3830" spans="6:19" ht="12.75">
      <c r="F3830" s="41"/>
      <c r="R3830" s="38"/>
      <c r="S3830" s="38"/>
    </row>
    <row r="3831" spans="6:19" ht="12.75">
      <c r="F3831" s="41"/>
      <c r="R3831" s="38"/>
      <c r="S3831" s="38"/>
    </row>
    <row r="3832" spans="6:19" ht="12.75">
      <c r="F3832" s="41"/>
      <c r="R3832" s="38"/>
      <c r="S3832" s="38"/>
    </row>
    <row r="3833" spans="6:19" ht="12.75">
      <c r="F3833" s="41"/>
      <c r="R3833" s="38"/>
      <c r="S3833" s="38"/>
    </row>
    <row r="3834" spans="6:19" ht="12.75">
      <c r="F3834" s="41"/>
      <c r="R3834" s="38"/>
      <c r="S3834" s="38"/>
    </row>
    <row r="3835" spans="6:19" ht="12.75">
      <c r="F3835" s="41"/>
      <c r="R3835" s="38"/>
      <c r="S3835" s="38"/>
    </row>
    <row r="3836" spans="6:19" ht="12.75">
      <c r="F3836" s="41"/>
      <c r="R3836" s="38"/>
      <c r="S3836" s="38"/>
    </row>
    <row r="3837" spans="6:19" ht="12.75">
      <c r="F3837" s="41"/>
      <c r="R3837" s="38"/>
      <c r="S3837" s="38"/>
    </row>
    <row r="3838" spans="6:19" ht="12.75">
      <c r="F3838" s="41"/>
      <c r="R3838" s="38"/>
      <c r="S3838" s="38"/>
    </row>
    <row r="3839" spans="6:19" ht="12.75">
      <c r="F3839" s="41"/>
      <c r="R3839" s="38"/>
      <c r="S3839" s="38"/>
    </row>
    <row r="3840" spans="6:19" ht="12.75">
      <c r="F3840" s="41"/>
      <c r="R3840" s="38"/>
      <c r="S3840" s="38"/>
    </row>
    <row r="3841" spans="6:19" ht="12.75">
      <c r="F3841" s="41"/>
      <c r="R3841" s="38"/>
      <c r="S3841" s="38"/>
    </row>
    <row r="3842" spans="6:19" ht="12.75">
      <c r="F3842" s="41"/>
      <c r="R3842" s="38"/>
      <c r="S3842" s="38"/>
    </row>
    <row r="3843" spans="6:19" ht="12.75">
      <c r="F3843" s="41"/>
      <c r="R3843" s="38"/>
      <c r="S3843" s="38"/>
    </row>
    <row r="3844" spans="6:19" ht="12.75">
      <c r="F3844" s="41"/>
      <c r="R3844" s="38"/>
      <c r="S3844" s="38"/>
    </row>
    <row r="3845" spans="6:19" ht="12.75">
      <c r="F3845" s="41"/>
      <c r="R3845" s="38"/>
      <c r="S3845" s="38"/>
    </row>
    <row r="3846" spans="6:19" ht="12.75">
      <c r="F3846" s="41"/>
      <c r="R3846" s="38"/>
      <c r="S3846" s="38"/>
    </row>
    <row r="3847" spans="6:19" ht="12.75">
      <c r="F3847" s="41"/>
      <c r="R3847" s="38"/>
      <c r="S3847" s="38"/>
    </row>
    <row r="3848" spans="6:19" ht="12.75">
      <c r="F3848" s="41"/>
      <c r="R3848" s="38"/>
      <c r="S3848" s="38"/>
    </row>
    <row r="3849" spans="6:19" ht="12.75">
      <c r="F3849" s="41"/>
      <c r="R3849" s="38"/>
      <c r="S3849" s="38"/>
    </row>
    <row r="3850" spans="6:19" ht="12.75">
      <c r="F3850" s="41"/>
      <c r="R3850" s="38"/>
      <c r="S3850" s="38"/>
    </row>
    <row r="3851" spans="6:19" ht="12.75">
      <c r="F3851" s="41"/>
      <c r="R3851" s="38"/>
      <c r="S3851" s="38"/>
    </row>
    <row r="3852" spans="6:19" ht="12.75">
      <c r="F3852" s="41"/>
      <c r="R3852" s="38"/>
      <c r="S3852" s="38"/>
    </row>
    <row r="3853" spans="6:19" ht="12.75">
      <c r="F3853" s="41"/>
      <c r="R3853" s="38"/>
      <c r="S3853" s="38"/>
    </row>
    <row r="3854" spans="6:19" ht="12.75">
      <c r="F3854" s="41"/>
      <c r="R3854" s="38"/>
      <c r="S3854" s="38"/>
    </row>
    <row r="3855" spans="6:19" ht="12.75">
      <c r="F3855" s="41"/>
      <c r="R3855" s="38"/>
      <c r="S3855" s="38"/>
    </row>
    <row r="3856" spans="6:19" ht="12.75">
      <c r="F3856" s="41"/>
      <c r="R3856" s="38"/>
      <c r="S3856" s="38"/>
    </row>
    <row r="3857" spans="6:19" ht="12.75">
      <c r="F3857" s="41"/>
      <c r="R3857" s="38"/>
      <c r="S3857" s="38"/>
    </row>
    <row r="3858" spans="6:19" ht="12.75">
      <c r="F3858" s="41"/>
      <c r="R3858" s="38"/>
      <c r="S3858" s="38"/>
    </row>
    <row r="3859" spans="6:19" ht="12.75">
      <c r="F3859" s="41"/>
      <c r="R3859" s="38"/>
      <c r="S3859" s="38"/>
    </row>
    <row r="3860" spans="6:19" ht="12.75">
      <c r="F3860" s="41"/>
      <c r="R3860" s="38"/>
      <c r="S3860" s="38"/>
    </row>
    <row r="3861" spans="6:19" ht="12.75">
      <c r="F3861" s="41"/>
      <c r="R3861" s="38"/>
      <c r="S3861" s="38"/>
    </row>
    <row r="3862" spans="6:19" ht="12.75">
      <c r="F3862" s="41"/>
      <c r="R3862" s="38"/>
      <c r="S3862" s="38"/>
    </row>
    <row r="3863" spans="6:19" ht="12.75">
      <c r="F3863" s="41"/>
      <c r="R3863" s="38"/>
      <c r="S3863" s="38"/>
    </row>
    <row r="3864" spans="6:19" ht="12.75">
      <c r="F3864" s="41"/>
      <c r="R3864" s="38"/>
      <c r="S3864" s="38"/>
    </row>
    <row r="3865" spans="6:19" ht="12.75">
      <c r="F3865" s="41"/>
      <c r="R3865" s="38"/>
      <c r="S3865" s="38"/>
    </row>
    <row r="3866" spans="6:19" ht="12.75">
      <c r="F3866" s="41"/>
      <c r="R3866" s="38"/>
      <c r="S3866" s="38"/>
    </row>
    <row r="3867" spans="6:19" ht="12.75">
      <c r="F3867" s="41"/>
      <c r="R3867" s="38"/>
      <c r="S3867" s="38"/>
    </row>
    <row r="3868" spans="6:19" ht="12.75">
      <c r="F3868" s="41"/>
      <c r="R3868" s="38"/>
      <c r="S3868" s="38"/>
    </row>
    <row r="3869" spans="6:19" ht="12.75">
      <c r="F3869" s="41"/>
      <c r="R3869" s="38"/>
      <c r="S3869" s="38"/>
    </row>
    <row r="3870" spans="6:19" ht="12.75">
      <c r="F3870" s="41"/>
      <c r="R3870" s="38"/>
      <c r="S3870" s="38"/>
    </row>
    <row r="3871" spans="6:19" ht="12.75">
      <c r="F3871" s="41"/>
      <c r="R3871" s="38"/>
      <c r="S3871" s="38"/>
    </row>
    <row r="3872" spans="6:19" ht="12.75">
      <c r="F3872" s="41"/>
      <c r="R3872" s="38"/>
      <c r="S3872" s="38"/>
    </row>
    <row r="3873" spans="6:19" ht="12.75">
      <c r="F3873" s="41"/>
      <c r="R3873" s="38"/>
      <c r="S3873" s="38"/>
    </row>
    <row r="3874" spans="6:19" ht="12.75">
      <c r="F3874" s="41"/>
      <c r="R3874" s="38"/>
      <c r="S3874" s="38"/>
    </row>
    <row r="3875" spans="6:19" ht="12.75">
      <c r="F3875" s="41"/>
      <c r="R3875" s="38"/>
      <c r="S3875" s="38"/>
    </row>
    <row r="3876" spans="6:19" ht="12.75">
      <c r="F3876" s="41"/>
      <c r="R3876" s="38"/>
      <c r="S3876" s="38"/>
    </row>
    <row r="3877" spans="6:19" ht="12.75">
      <c r="F3877" s="41"/>
      <c r="R3877" s="38"/>
      <c r="S3877" s="38"/>
    </row>
    <row r="3878" spans="6:19" ht="12.75">
      <c r="F3878" s="41"/>
      <c r="R3878" s="38"/>
      <c r="S3878" s="38"/>
    </row>
    <row r="3879" spans="6:19" ht="12.75">
      <c r="F3879" s="41"/>
      <c r="R3879" s="38"/>
      <c r="S3879" s="38"/>
    </row>
    <row r="3880" spans="6:19" ht="12.75">
      <c r="F3880" s="41"/>
      <c r="R3880" s="38"/>
      <c r="S3880" s="38"/>
    </row>
    <row r="3881" spans="6:19" ht="12.75">
      <c r="F3881" s="41"/>
      <c r="R3881" s="38"/>
      <c r="S3881" s="38"/>
    </row>
    <row r="3882" spans="6:19" ht="12.75">
      <c r="F3882" s="41"/>
      <c r="R3882" s="38"/>
      <c r="S3882" s="38"/>
    </row>
    <row r="3883" spans="6:19" ht="12.75">
      <c r="F3883" s="41"/>
      <c r="R3883" s="38"/>
      <c r="S3883" s="38"/>
    </row>
    <row r="3884" spans="6:19" ht="12.75">
      <c r="F3884" s="41"/>
      <c r="R3884" s="38"/>
      <c r="S3884" s="38"/>
    </row>
    <row r="3885" spans="6:19" ht="12.75">
      <c r="F3885" s="41"/>
      <c r="R3885" s="38"/>
      <c r="S3885" s="38"/>
    </row>
    <row r="3886" spans="6:19" ht="12.75">
      <c r="F3886" s="41"/>
      <c r="R3886" s="38"/>
      <c r="S3886" s="38"/>
    </row>
    <row r="3887" spans="6:19" ht="12.75">
      <c r="F3887" s="41"/>
      <c r="R3887" s="38"/>
      <c r="S3887" s="38"/>
    </row>
    <row r="3888" spans="6:19" ht="12.75">
      <c r="F3888" s="41"/>
      <c r="R3888" s="38"/>
      <c r="S3888" s="38"/>
    </row>
    <row r="3889" spans="6:19" ht="12.75">
      <c r="F3889" s="41"/>
      <c r="R3889" s="38"/>
      <c r="S3889" s="38"/>
    </row>
    <row r="3890" spans="6:19" ht="12.75">
      <c r="F3890" s="41"/>
      <c r="R3890" s="38"/>
      <c r="S3890" s="38"/>
    </row>
    <row r="3891" spans="6:19" ht="12.75">
      <c r="F3891" s="41"/>
      <c r="R3891" s="38"/>
      <c r="S3891" s="38"/>
    </row>
    <row r="3892" spans="6:19" ht="12.75">
      <c r="F3892" s="41"/>
      <c r="R3892" s="38"/>
      <c r="S3892" s="38"/>
    </row>
    <row r="3893" spans="6:19" ht="12.75">
      <c r="F3893" s="41"/>
      <c r="R3893" s="38"/>
      <c r="S3893" s="38"/>
    </row>
    <row r="3894" spans="6:19" ht="12.75">
      <c r="F3894" s="41"/>
      <c r="R3894" s="38"/>
      <c r="S3894" s="38"/>
    </row>
    <row r="3895" spans="6:19" ht="12.75">
      <c r="F3895" s="41"/>
      <c r="R3895" s="38"/>
      <c r="S3895" s="38"/>
    </row>
    <row r="3896" spans="6:19" ht="12.75">
      <c r="F3896" s="41"/>
      <c r="R3896" s="38"/>
      <c r="S3896" s="38"/>
    </row>
    <row r="3897" spans="6:19" ht="12.75">
      <c r="F3897" s="41"/>
      <c r="R3897" s="38"/>
      <c r="S3897" s="38"/>
    </row>
    <row r="3898" spans="6:19" ht="12.75">
      <c r="F3898" s="41"/>
      <c r="R3898" s="38"/>
      <c r="S3898" s="38"/>
    </row>
    <row r="3899" spans="6:19" ht="12.75">
      <c r="F3899" s="41"/>
      <c r="R3899" s="38"/>
      <c r="S3899" s="38"/>
    </row>
    <row r="3900" spans="6:19" ht="12.75">
      <c r="F3900" s="41"/>
      <c r="R3900" s="38"/>
      <c r="S3900" s="38"/>
    </row>
    <row r="3901" spans="6:19" ht="12.75">
      <c r="F3901" s="41"/>
      <c r="R3901" s="38"/>
      <c r="S3901" s="38"/>
    </row>
    <row r="3902" spans="6:19" ht="12.75">
      <c r="F3902" s="41"/>
      <c r="R3902" s="38"/>
      <c r="S3902" s="38"/>
    </row>
    <row r="3903" spans="6:19" ht="12.75">
      <c r="F3903" s="41"/>
      <c r="R3903" s="38"/>
      <c r="S3903" s="38"/>
    </row>
    <row r="3904" spans="6:19" ht="12.75">
      <c r="F3904" s="41"/>
      <c r="R3904" s="38"/>
      <c r="S3904" s="38"/>
    </row>
    <row r="3905" spans="6:19" ht="12.75">
      <c r="F3905" s="41"/>
      <c r="R3905" s="38"/>
      <c r="S3905" s="38"/>
    </row>
    <row r="3906" spans="6:19" ht="12.75">
      <c r="F3906" s="41"/>
      <c r="R3906" s="38"/>
      <c r="S3906" s="38"/>
    </row>
    <row r="3907" spans="6:19" ht="12.75">
      <c r="F3907" s="41"/>
      <c r="R3907" s="38"/>
      <c r="S3907" s="38"/>
    </row>
    <row r="3908" spans="6:19" ht="12.75">
      <c r="F3908" s="41"/>
      <c r="R3908" s="38"/>
      <c r="S3908" s="38"/>
    </row>
    <row r="3909" spans="6:19" ht="12.75">
      <c r="F3909" s="41"/>
      <c r="R3909" s="38"/>
      <c r="S3909" s="38"/>
    </row>
    <row r="3910" spans="6:19" ht="12.75">
      <c r="F3910" s="41"/>
      <c r="R3910" s="38"/>
      <c r="S3910" s="38"/>
    </row>
    <row r="3911" spans="6:19" ht="12.75">
      <c r="F3911" s="41"/>
      <c r="R3911" s="38"/>
      <c r="S3911" s="38"/>
    </row>
    <row r="3912" spans="6:19" ht="12.75">
      <c r="F3912" s="41"/>
      <c r="R3912" s="38"/>
      <c r="S3912" s="38"/>
    </row>
    <row r="3913" spans="6:19" ht="12.75">
      <c r="F3913" s="41"/>
      <c r="R3913" s="38"/>
      <c r="S3913" s="38"/>
    </row>
    <row r="3914" spans="6:19" ht="12.75">
      <c r="F3914" s="41"/>
      <c r="R3914" s="38"/>
      <c r="S3914" s="38"/>
    </row>
    <row r="3915" spans="6:19" ht="12.75">
      <c r="F3915" s="41"/>
      <c r="R3915" s="38"/>
      <c r="S3915" s="38"/>
    </row>
    <row r="3916" spans="6:19" ht="12.75">
      <c r="F3916" s="41"/>
      <c r="R3916" s="38"/>
      <c r="S3916" s="38"/>
    </row>
    <row r="3917" spans="6:19" ht="12.75">
      <c r="F3917" s="41"/>
      <c r="R3917" s="38"/>
      <c r="S3917" s="38"/>
    </row>
    <row r="3918" spans="6:19" ht="12.75">
      <c r="F3918" s="41"/>
      <c r="R3918" s="38"/>
      <c r="S3918" s="38"/>
    </row>
    <row r="3919" spans="6:19" ht="12.75">
      <c r="F3919" s="41"/>
      <c r="R3919" s="38"/>
      <c r="S3919" s="38"/>
    </row>
    <row r="3920" spans="6:19" ht="12.75">
      <c r="F3920" s="41"/>
      <c r="R3920" s="38"/>
      <c r="S3920" s="38"/>
    </row>
    <row r="3921" spans="6:19" ht="12.75">
      <c r="F3921" s="41"/>
      <c r="R3921" s="38"/>
      <c r="S3921" s="38"/>
    </row>
    <row r="3922" spans="6:19" ht="12.75">
      <c r="F3922" s="41"/>
      <c r="R3922" s="38"/>
      <c r="S3922" s="38"/>
    </row>
    <row r="3923" spans="6:19" ht="12.75">
      <c r="F3923" s="41"/>
      <c r="R3923" s="38"/>
      <c r="S3923" s="38"/>
    </row>
    <row r="3924" spans="6:19" ht="12.75">
      <c r="F3924" s="41"/>
      <c r="R3924" s="38"/>
      <c r="S3924" s="38"/>
    </row>
    <row r="3925" spans="6:19" ht="12.75">
      <c r="F3925" s="41"/>
      <c r="R3925" s="38"/>
      <c r="S3925" s="38"/>
    </row>
    <row r="3926" spans="6:19" ht="12.75">
      <c r="F3926" s="41"/>
      <c r="R3926" s="38"/>
      <c r="S3926" s="38"/>
    </row>
    <row r="3927" spans="6:19" ht="12.75">
      <c r="F3927" s="41"/>
      <c r="R3927" s="38"/>
      <c r="S3927" s="38"/>
    </row>
    <row r="3928" spans="6:19" ht="12.75">
      <c r="F3928" s="41"/>
      <c r="R3928" s="38"/>
      <c r="S3928" s="38"/>
    </row>
    <row r="3929" spans="6:19" ht="12.75">
      <c r="F3929" s="41"/>
      <c r="R3929" s="38"/>
      <c r="S3929" s="38"/>
    </row>
    <row r="3930" spans="6:19" ht="12.75">
      <c r="F3930" s="41"/>
      <c r="R3930" s="38"/>
      <c r="S3930" s="38"/>
    </row>
    <row r="3931" spans="6:19" ht="12.75">
      <c r="F3931" s="41"/>
      <c r="R3931" s="38"/>
      <c r="S3931" s="38"/>
    </row>
    <row r="3932" spans="6:19" ht="12.75">
      <c r="F3932" s="41"/>
      <c r="R3932" s="38"/>
      <c r="S3932" s="38"/>
    </row>
    <row r="3933" spans="6:19" ht="12.75">
      <c r="F3933" s="41"/>
      <c r="R3933" s="38"/>
      <c r="S3933" s="38"/>
    </row>
    <row r="3934" spans="6:19" ht="12.75">
      <c r="F3934" s="41"/>
      <c r="R3934" s="38"/>
      <c r="S3934" s="38"/>
    </row>
    <row r="3935" spans="6:19" ht="12.75">
      <c r="F3935" s="41"/>
      <c r="R3935" s="38"/>
      <c r="S3935" s="38"/>
    </row>
    <row r="3936" spans="6:19" ht="12.75">
      <c r="F3936" s="41"/>
      <c r="R3936" s="38"/>
      <c r="S3936" s="38"/>
    </row>
    <row r="3937" spans="6:19" ht="12.75">
      <c r="F3937" s="41"/>
      <c r="R3937" s="38"/>
      <c r="S3937" s="38"/>
    </row>
    <row r="3938" spans="6:19" ht="12.75">
      <c r="F3938" s="41"/>
      <c r="R3938" s="38"/>
      <c r="S3938" s="38"/>
    </row>
    <row r="3939" spans="6:19" ht="12.75">
      <c r="F3939" s="41"/>
      <c r="R3939" s="38"/>
      <c r="S3939" s="38"/>
    </row>
    <row r="3940" spans="6:19" ht="12.75">
      <c r="F3940" s="41"/>
      <c r="R3940" s="38"/>
      <c r="S3940" s="38"/>
    </row>
    <row r="3941" spans="6:19" ht="12.75">
      <c r="F3941" s="41"/>
      <c r="R3941" s="38"/>
      <c r="S3941" s="38"/>
    </row>
    <row r="3942" spans="6:19" ht="12.75">
      <c r="F3942" s="41"/>
      <c r="R3942" s="38"/>
      <c r="S3942" s="38"/>
    </row>
    <row r="3943" spans="6:19" ht="12.75">
      <c r="F3943" s="41"/>
      <c r="R3943" s="38"/>
      <c r="S3943" s="38"/>
    </row>
    <row r="3944" spans="6:19" ht="12.75">
      <c r="F3944" s="41"/>
      <c r="R3944" s="38"/>
      <c r="S3944" s="38"/>
    </row>
    <row r="3945" spans="6:19" ht="12.75">
      <c r="F3945" s="41"/>
      <c r="R3945" s="38"/>
      <c r="S3945" s="38"/>
    </row>
    <row r="3946" spans="6:19" ht="12.75">
      <c r="F3946" s="41"/>
      <c r="R3946" s="38"/>
      <c r="S3946" s="38"/>
    </row>
    <row r="3947" spans="6:19" ht="12.75">
      <c r="F3947" s="41"/>
      <c r="R3947" s="38"/>
      <c r="S3947" s="38"/>
    </row>
    <row r="3948" spans="6:19" ht="12.75">
      <c r="F3948" s="41"/>
      <c r="R3948" s="38"/>
      <c r="S3948" s="38"/>
    </row>
    <row r="3949" spans="6:19" ht="12.75">
      <c r="F3949" s="41"/>
      <c r="R3949" s="38"/>
      <c r="S3949" s="38"/>
    </row>
    <row r="3950" spans="6:19" ht="12.75">
      <c r="F3950" s="41"/>
      <c r="R3950" s="38"/>
      <c r="S3950" s="38"/>
    </row>
    <row r="3951" spans="6:19" ht="12.75">
      <c r="F3951" s="41"/>
      <c r="R3951" s="38"/>
      <c r="S3951" s="38"/>
    </row>
    <row r="3952" spans="6:19" ht="12.75">
      <c r="F3952" s="41"/>
      <c r="R3952" s="38"/>
      <c r="S3952" s="38"/>
    </row>
    <row r="3953" spans="6:19" ht="12.75">
      <c r="F3953" s="41"/>
      <c r="R3953" s="38"/>
      <c r="S3953" s="38"/>
    </row>
    <row r="3954" spans="6:19" ht="12.75">
      <c r="F3954" s="41"/>
      <c r="R3954" s="38"/>
      <c r="S3954" s="38"/>
    </row>
    <row r="3955" spans="6:19" ht="12.75">
      <c r="F3955" s="41"/>
      <c r="R3955" s="38"/>
      <c r="S3955" s="38"/>
    </row>
    <row r="3956" spans="6:19" ht="12.75">
      <c r="F3956" s="41"/>
      <c r="R3956" s="38"/>
      <c r="S3956" s="38"/>
    </row>
    <row r="3957" spans="6:19" ht="12.75">
      <c r="F3957" s="41"/>
      <c r="R3957" s="38"/>
      <c r="S3957" s="38"/>
    </row>
    <row r="3958" spans="6:19" ht="12.75">
      <c r="F3958" s="41"/>
      <c r="R3958" s="38"/>
      <c r="S3958" s="38"/>
    </row>
    <row r="3959" spans="6:19" ht="12.75">
      <c r="F3959" s="41"/>
      <c r="R3959" s="38"/>
      <c r="S3959" s="38"/>
    </row>
    <row r="3960" spans="6:19" ht="12.75">
      <c r="F3960" s="41"/>
      <c r="R3960" s="38"/>
      <c r="S3960" s="38"/>
    </row>
    <row r="3961" spans="6:19" ht="12.75">
      <c r="F3961" s="41"/>
      <c r="R3961" s="38"/>
      <c r="S3961" s="38"/>
    </row>
    <row r="3962" spans="6:19" ht="12.75">
      <c r="F3962" s="41"/>
      <c r="R3962" s="38"/>
      <c r="S3962" s="38"/>
    </row>
    <row r="3963" spans="6:19" ht="12.75">
      <c r="F3963" s="41"/>
      <c r="R3963" s="38"/>
      <c r="S3963" s="38"/>
    </row>
    <row r="3964" spans="6:19" ht="12.75">
      <c r="F3964" s="41"/>
      <c r="R3964" s="38"/>
      <c r="S3964" s="38"/>
    </row>
    <row r="3965" spans="6:19" ht="12.75">
      <c r="F3965" s="41"/>
      <c r="R3965" s="38"/>
      <c r="S3965" s="38"/>
    </row>
    <row r="3966" spans="6:19" ht="12.75">
      <c r="F3966" s="41"/>
      <c r="R3966" s="38"/>
      <c r="S3966" s="38"/>
    </row>
    <row r="3967" spans="6:19" ht="12.75">
      <c r="F3967" s="41"/>
      <c r="R3967" s="38"/>
      <c r="S3967" s="38"/>
    </row>
    <row r="3968" spans="6:19" ht="12.75">
      <c r="F3968" s="41"/>
      <c r="R3968" s="38"/>
      <c r="S3968" s="38"/>
    </row>
    <row r="3969" spans="6:19" ht="12.75">
      <c r="F3969" s="41"/>
      <c r="R3969" s="38"/>
      <c r="S3969" s="38"/>
    </row>
    <row r="3970" spans="6:19" ht="12.75">
      <c r="F3970" s="41"/>
      <c r="R3970" s="38"/>
      <c r="S3970" s="38"/>
    </row>
    <row r="3971" spans="6:19" ht="12.75">
      <c r="F3971" s="41"/>
      <c r="R3971" s="38"/>
      <c r="S3971" s="38"/>
    </row>
    <row r="3972" spans="6:19" ht="12.75">
      <c r="F3972" s="41"/>
      <c r="R3972" s="38"/>
      <c r="S3972" s="38"/>
    </row>
    <row r="3973" spans="6:19" ht="12.75">
      <c r="F3973" s="41"/>
      <c r="R3973" s="38"/>
      <c r="S3973" s="38"/>
    </row>
    <row r="3974" spans="6:19" ht="12.75">
      <c r="F3974" s="41"/>
      <c r="R3974" s="38"/>
      <c r="S3974" s="38"/>
    </row>
    <row r="3975" spans="6:19" ht="12.75">
      <c r="F3975" s="41"/>
      <c r="R3975" s="38"/>
      <c r="S3975" s="38"/>
    </row>
    <row r="3976" spans="6:19" ht="12.75">
      <c r="F3976" s="41"/>
      <c r="R3976" s="38"/>
      <c r="S3976" s="38"/>
    </row>
    <row r="3977" spans="6:19" ht="12.75">
      <c r="F3977" s="41"/>
      <c r="R3977" s="38"/>
      <c r="S3977" s="38"/>
    </row>
    <row r="3978" spans="6:19" ht="12.75">
      <c r="F3978" s="41"/>
      <c r="R3978" s="38"/>
      <c r="S3978" s="38"/>
    </row>
    <row r="3979" spans="6:19" ht="12.75">
      <c r="F3979" s="41"/>
      <c r="R3979" s="38"/>
      <c r="S3979" s="38"/>
    </row>
    <row r="3980" spans="6:19" ht="12.75">
      <c r="F3980" s="41"/>
      <c r="R3980" s="38"/>
      <c r="S3980" s="38"/>
    </row>
    <row r="3981" spans="6:19" ht="12.75">
      <c r="F3981" s="41"/>
      <c r="R3981" s="38"/>
      <c r="S3981" s="38"/>
    </row>
    <row r="3982" spans="6:19" ht="12.75">
      <c r="F3982" s="41"/>
      <c r="R3982" s="38"/>
      <c r="S3982" s="38"/>
    </row>
    <row r="3983" spans="6:19" ht="12.75">
      <c r="F3983" s="41"/>
      <c r="R3983" s="38"/>
      <c r="S3983" s="38"/>
    </row>
    <row r="3984" spans="6:19" ht="12.75">
      <c r="F3984" s="41"/>
      <c r="R3984" s="38"/>
      <c r="S3984" s="38"/>
    </row>
    <row r="3985" spans="6:19" ht="12.75">
      <c r="F3985" s="41"/>
      <c r="R3985" s="38"/>
      <c r="S3985" s="38"/>
    </row>
    <row r="3986" spans="6:19" ht="12.75">
      <c r="F3986" s="41"/>
      <c r="R3986" s="38"/>
      <c r="S3986" s="38"/>
    </row>
    <row r="3987" spans="6:19" ht="12.75">
      <c r="F3987" s="41"/>
      <c r="R3987" s="38"/>
      <c r="S3987" s="38"/>
    </row>
    <row r="3988" spans="6:19" ht="12.75">
      <c r="F3988" s="41"/>
      <c r="R3988" s="38"/>
      <c r="S3988" s="38"/>
    </row>
    <row r="3989" spans="6:19" ht="12.75">
      <c r="F3989" s="41"/>
      <c r="R3989" s="38"/>
      <c r="S3989" s="38"/>
    </row>
    <row r="3990" spans="6:19" ht="12.75">
      <c r="F3990" s="41"/>
      <c r="R3990" s="38"/>
      <c r="S3990" s="38"/>
    </row>
    <row r="3991" spans="6:19" ht="12.75">
      <c r="F3991" s="41"/>
      <c r="R3991" s="38"/>
      <c r="S3991" s="38"/>
    </row>
    <row r="3992" spans="6:19" ht="12.75">
      <c r="F3992" s="41"/>
      <c r="R3992" s="38"/>
      <c r="S3992" s="38"/>
    </row>
    <row r="3993" spans="6:19" ht="12.75">
      <c r="F3993" s="41"/>
      <c r="R3993" s="38"/>
      <c r="S3993" s="38"/>
    </row>
    <row r="3994" spans="6:19" ht="12.75">
      <c r="F3994" s="41"/>
      <c r="R3994" s="38"/>
      <c r="S3994" s="38"/>
    </row>
    <row r="3995" spans="6:19" ht="12.75">
      <c r="F3995" s="41"/>
      <c r="R3995" s="38"/>
      <c r="S3995" s="38"/>
    </row>
    <row r="3996" spans="6:19" ht="12.75">
      <c r="F3996" s="41"/>
      <c r="R3996" s="38"/>
      <c r="S3996" s="38"/>
    </row>
    <row r="3997" spans="6:19" ht="12.75">
      <c r="F3997" s="41"/>
      <c r="R3997" s="38"/>
      <c r="S3997" s="38"/>
    </row>
    <row r="3998" spans="6:19" ht="12.75">
      <c r="F3998" s="41"/>
      <c r="R3998" s="38"/>
      <c r="S3998" s="38"/>
    </row>
    <row r="3999" spans="6:19" ht="12.75">
      <c r="F3999" s="41"/>
      <c r="R3999" s="38"/>
      <c r="S3999" s="38"/>
    </row>
    <row r="4000" spans="6:19" ht="12.75">
      <c r="F4000" s="41"/>
      <c r="R4000" s="38"/>
      <c r="S4000" s="38"/>
    </row>
    <row r="4001" spans="6:19" ht="12.75">
      <c r="F4001" s="41"/>
      <c r="R4001" s="38"/>
      <c r="S4001" s="38"/>
    </row>
    <row r="4002" spans="6:19" ht="12.75">
      <c r="F4002" s="41"/>
      <c r="R4002" s="38"/>
      <c r="S4002" s="38"/>
    </row>
    <row r="4003" spans="6:19" ht="12.75">
      <c r="F4003" s="41"/>
      <c r="R4003" s="38"/>
      <c r="S4003" s="38"/>
    </row>
    <row r="4004" spans="6:19" ht="12.75">
      <c r="F4004" s="41"/>
      <c r="R4004" s="38"/>
      <c r="S4004" s="38"/>
    </row>
    <row r="4005" spans="6:19" ht="12.75">
      <c r="F4005" s="41"/>
      <c r="R4005" s="38"/>
      <c r="S4005" s="38"/>
    </row>
    <row r="4006" spans="6:19" ht="12.75">
      <c r="F4006" s="41"/>
      <c r="R4006" s="38"/>
      <c r="S4006" s="38"/>
    </row>
    <row r="4007" spans="6:19" ht="12.75">
      <c r="F4007" s="41"/>
      <c r="R4007" s="38"/>
      <c r="S4007" s="38"/>
    </row>
    <row r="4008" spans="6:19" ht="12.75">
      <c r="F4008" s="41"/>
      <c r="R4008" s="38"/>
      <c r="S4008" s="38"/>
    </row>
    <row r="4009" spans="6:19" ht="12.75">
      <c r="F4009" s="41"/>
      <c r="R4009" s="38"/>
      <c r="S4009" s="38"/>
    </row>
    <row r="4010" spans="6:19" ht="12.75">
      <c r="F4010" s="41"/>
      <c r="R4010" s="38"/>
      <c r="S4010" s="38"/>
    </row>
    <row r="4011" spans="6:19" ht="12.75">
      <c r="F4011" s="41"/>
      <c r="R4011" s="38"/>
      <c r="S4011" s="38"/>
    </row>
    <row r="4012" spans="6:19" ht="12.75">
      <c r="F4012" s="41"/>
      <c r="R4012" s="38"/>
      <c r="S4012" s="38"/>
    </row>
    <row r="4013" spans="6:19" ht="12.75">
      <c r="F4013" s="41"/>
      <c r="R4013" s="38"/>
      <c r="S4013" s="38"/>
    </row>
    <row r="4014" spans="6:19" ht="12.75">
      <c r="F4014" s="41"/>
      <c r="R4014" s="38"/>
      <c r="S4014" s="38"/>
    </row>
    <row r="4015" spans="6:19" ht="12.75">
      <c r="F4015" s="41"/>
      <c r="R4015" s="38"/>
      <c r="S4015" s="38"/>
    </row>
    <row r="4016" spans="6:19" ht="12.75">
      <c r="F4016" s="41"/>
      <c r="R4016" s="38"/>
      <c r="S4016" s="38"/>
    </row>
    <row r="4017" spans="6:19" ht="12.75">
      <c r="F4017" s="41"/>
      <c r="R4017" s="38"/>
      <c r="S4017" s="38"/>
    </row>
    <row r="4018" spans="6:19" ht="12.75">
      <c r="F4018" s="41"/>
      <c r="R4018" s="38"/>
      <c r="S4018" s="38"/>
    </row>
    <row r="4019" spans="6:19" ht="12.75">
      <c r="F4019" s="41"/>
      <c r="R4019" s="38"/>
      <c r="S4019" s="38"/>
    </row>
    <row r="4020" spans="6:19" ht="12.75">
      <c r="F4020" s="41"/>
      <c r="R4020" s="38"/>
      <c r="S4020" s="38"/>
    </row>
    <row r="4021" spans="6:19" ht="12.75">
      <c r="F4021" s="41"/>
      <c r="R4021" s="38"/>
      <c r="S4021" s="38"/>
    </row>
    <row r="4022" spans="6:19" ht="12.75">
      <c r="F4022" s="41"/>
      <c r="R4022" s="38"/>
      <c r="S4022" s="38"/>
    </row>
    <row r="4023" spans="6:19" ht="12.75">
      <c r="F4023" s="41"/>
      <c r="R4023" s="38"/>
      <c r="S4023" s="38"/>
    </row>
    <row r="4024" spans="6:19" ht="12.75">
      <c r="F4024" s="41"/>
      <c r="R4024" s="38"/>
      <c r="S4024" s="38"/>
    </row>
    <row r="4025" spans="6:19" ht="12.75">
      <c r="F4025" s="41"/>
      <c r="R4025" s="38"/>
      <c r="S4025" s="38"/>
    </row>
    <row r="4026" spans="6:19" ht="12.75">
      <c r="F4026" s="41"/>
      <c r="R4026" s="38"/>
      <c r="S4026" s="38"/>
    </row>
    <row r="4027" spans="6:19" ht="12.75">
      <c r="F4027" s="41"/>
      <c r="R4027" s="38"/>
      <c r="S4027" s="38"/>
    </row>
    <row r="4028" spans="6:19" ht="12.75">
      <c r="F4028" s="41"/>
      <c r="R4028" s="38"/>
      <c r="S4028" s="38"/>
    </row>
    <row r="4029" spans="6:19" ht="12.75">
      <c r="F4029" s="41"/>
      <c r="R4029" s="38"/>
      <c r="S4029" s="38"/>
    </row>
    <row r="4030" spans="6:19" ht="12.75">
      <c r="F4030" s="41"/>
      <c r="R4030" s="38"/>
      <c r="S4030" s="38"/>
    </row>
    <row r="4031" spans="6:19" ht="12.75">
      <c r="F4031" s="41"/>
      <c r="R4031" s="38"/>
      <c r="S4031" s="38"/>
    </row>
    <row r="4032" spans="6:19" ht="12.75">
      <c r="F4032" s="41"/>
      <c r="R4032" s="38"/>
      <c r="S4032" s="38"/>
    </row>
    <row r="4033" spans="6:19" ht="12.75">
      <c r="F4033" s="41"/>
      <c r="R4033" s="38"/>
      <c r="S4033" s="38"/>
    </row>
    <row r="4034" spans="6:19" ht="12.75">
      <c r="F4034" s="41"/>
      <c r="R4034" s="38"/>
      <c r="S4034" s="38"/>
    </row>
    <row r="4035" spans="6:19" ht="12.75">
      <c r="F4035" s="41"/>
      <c r="R4035" s="38"/>
      <c r="S4035" s="38"/>
    </row>
    <row r="4036" spans="6:19" ht="12.75">
      <c r="F4036" s="41"/>
      <c r="R4036" s="38"/>
      <c r="S4036" s="38"/>
    </row>
    <row r="4037" spans="6:19" ht="12.75">
      <c r="F4037" s="41"/>
      <c r="R4037" s="38"/>
      <c r="S4037" s="38"/>
    </row>
    <row r="4038" spans="6:19" ht="12.75">
      <c r="F4038" s="41"/>
      <c r="R4038" s="38"/>
      <c r="S4038" s="38"/>
    </row>
    <row r="4039" spans="6:19" ht="12.75">
      <c r="F4039" s="41"/>
      <c r="R4039" s="38"/>
      <c r="S4039" s="38"/>
    </row>
    <row r="4040" spans="6:19" ht="12.75">
      <c r="F4040" s="41"/>
      <c r="R4040" s="38"/>
      <c r="S4040" s="38"/>
    </row>
    <row r="4041" spans="6:19" ht="12.75">
      <c r="F4041" s="41"/>
      <c r="R4041" s="38"/>
      <c r="S4041" s="38"/>
    </row>
    <row r="4042" spans="6:19" ht="12.75">
      <c r="F4042" s="41"/>
      <c r="R4042" s="38"/>
      <c r="S4042" s="38"/>
    </row>
    <row r="4043" spans="6:19" ht="12.75">
      <c r="F4043" s="41"/>
      <c r="R4043" s="38"/>
      <c r="S4043" s="38"/>
    </row>
    <row r="4044" spans="6:19" ht="12.75">
      <c r="F4044" s="41"/>
      <c r="R4044" s="38"/>
      <c r="S4044" s="38"/>
    </row>
    <row r="4045" spans="6:19" ht="12.75">
      <c r="F4045" s="41"/>
      <c r="R4045" s="38"/>
      <c r="S4045" s="38"/>
    </row>
    <row r="4046" spans="6:19" ht="12.75">
      <c r="F4046" s="41"/>
      <c r="R4046" s="38"/>
      <c r="S4046" s="38"/>
    </row>
    <row r="4047" spans="6:19" ht="12.75">
      <c r="F4047" s="41"/>
      <c r="R4047" s="38"/>
      <c r="S4047" s="38"/>
    </row>
    <row r="4048" spans="6:19" ht="12.75">
      <c r="F4048" s="41"/>
      <c r="R4048" s="38"/>
      <c r="S4048" s="38"/>
    </row>
    <row r="4049" spans="6:19" ht="12.75">
      <c r="F4049" s="41"/>
      <c r="R4049" s="38"/>
      <c r="S4049" s="38"/>
    </row>
    <row r="4050" spans="6:19" ht="12.75">
      <c r="F4050" s="41"/>
      <c r="R4050" s="38"/>
      <c r="S4050" s="38"/>
    </row>
    <row r="4051" spans="6:19" ht="12.75">
      <c r="F4051" s="41"/>
      <c r="R4051" s="38"/>
      <c r="S4051" s="38"/>
    </row>
    <row r="4052" spans="6:19" ht="12.75">
      <c r="F4052" s="41"/>
      <c r="R4052" s="38"/>
      <c r="S4052" s="38"/>
    </row>
    <row r="4053" spans="6:19" ht="12.75">
      <c r="F4053" s="41"/>
      <c r="R4053" s="38"/>
      <c r="S4053" s="38"/>
    </row>
    <row r="4054" spans="6:19" ht="12.75">
      <c r="F4054" s="41"/>
      <c r="R4054" s="38"/>
      <c r="S4054" s="38"/>
    </row>
    <row r="4055" spans="6:19" ht="12.75">
      <c r="F4055" s="41"/>
      <c r="R4055" s="38"/>
      <c r="S4055" s="38"/>
    </row>
    <row r="4056" spans="6:19" ht="12.75">
      <c r="F4056" s="41"/>
      <c r="R4056" s="38"/>
      <c r="S4056" s="38"/>
    </row>
    <row r="4057" spans="6:19" ht="12.75">
      <c r="F4057" s="41"/>
      <c r="R4057" s="38"/>
      <c r="S4057" s="38"/>
    </row>
    <row r="4058" spans="6:19" ht="12.75">
      <c r="F4058" s="41"/>
      <c r="R4058" s="38"/>
      <c r="S4058" s="38"/>
    </row>
    <row r="4059" spans="6:19" ht="12.75">
      <c r="F4059" s="41"/>
      <c r="R4059" s="38"/>
      <c r="S4059" s="38"/>
    </row>
    <row r="4060" spans="6:19" ht="12.75">
      <c r="F4060" s="41"/>
      <c r="R4060" s="38"/>
      <c r="S4060" s="38"/>
    </row>
    <row r="4061" spans="6:19" ht="12.75">
      <c r="F4061" s="41"/>
      <c r="R4061" s="38"/>
      <c r="S4061" s="38"/>
    </row>
    <row r="4062" spans="6:19" ht="12.75">
      <c r="F4062" s="41"/>
      <c r="R4062" s="38"/>
      <c r="S4062" s="38"/>
    </row>
    <row r="4063" spans="6:19" ht="12.75">
      <c r="F4063" s="41"/>
      <c r="R4063" s="38"/>
      <c r="S4063" s="38"/>
    </row>
    <row r="4064" spans="6:19" ht="12.75">
      <c r="F4064" s="41"/>
      <c r="R4064" s="38"/>
      <c r="S4064" s="38"/>
    </row>
    <row r="4065" spans="6:19" ht="12.75">
      <c r="F4065" s="41"/>
      <c r="R4065" s="38"/>
      <c r="S4065" s="38"/>
    </row>
    <row r="4066" spans="6:19" ht="12.75">
      <c r="F4066" s="41"/>
      <c r="R4066" s="38"/>
      <c r="S4066" s="38"/>
    </row>
    <row r="4067" spans="6:19" ht="12.75">
      <c r="F4067" s="41"/>
      <c r="R4067" s="38"/>
      <c r="S4067" s="38"/>
    </row>
    <row r="4068" spans="6:19" ht="12.75">
      <c r="F4068" s="41"/>
      <c r="R4068" s="38"/>
      <c r="S4068" s="38"/>
    </row>
    <row r="4069" spans="6:19" ht="12.75">
      <c r="F4069" s="41"/>
      <c r="R4069" s="38"/>
      <c r="S4069" s="38"/>
    </row>
    <row r="4070" spans="6:19" ht="12.75">
      <c r="F4070" s="41"/>
      <c r="R4070" s="38"/>
      <c r="S4070" s="38"/>
    </row>
    <row r="4071" spans="6:19" ht="12.75">
      <c r="F4071" s="41"/>
      <c r="R4071" s="38"/>
      <c r="S4071" s="38"/>
    </row>
    <row r="4072" spans="6:19" ht="12.75">
      <c r="F4072" s="41"/>
      <c r="R4072" s="38"/>
      <c r="S4072" s="38"/>
    </row>
    <row r="4073" spans="6:19" ht="12.75">
      <c r="F4073" s="41"/>
      <c r="R4073" s="38"/>
      <c r="S4073" s="38"/>
    </row>
    <row r="4074" spans="6:19" ht="12.75">
      <c r="F4074" s="41"/>
      <c r="R4074" s="38"/>
      <c r="S4074" s="38"/>
    </row>
    <row r="4075" spans="6:19" ht="12.75">
      <c r="F4075" s="41"/>
      <c r="R4075" s="38"/>
      <c r="S4075" s="38"/>
    </row>
    <row r="4076" spans="6:19" ht="12.75">
      <c r="F4076" s="41"/>
      <c r="R4076" s="38"/>
      <c r="S4076" s="38"/>
    </row>
    <row r="4077" spans="6:19" ht="12.75">
      <c r="F4077" s="41"/>
      <c r="R4077" s="38"/>
      <c r="S4077" s="38"/>
    </row>
    <row r="4078" spans="6:19" ht="12.75">
      <c r="F4078" s="41"/>
      <c r="R4078" s="38"/>
      <c r="S4078" s="38"/>
    </row>
    <row r="4079" spans="6:19" ht="12.75">
      <c r="F4079" s="41"/>
      <c r="R4079" s="38"/>
      <c r="S4079" s="38"/>
    </row>
    <row r="4080" spans="6:19" ht="12.75">
      <c r="F4080" s="41"/>
      <c r="R4080" s="38"/>
      <c r="S4080" s="38"/>
    </row>
    <row r="4081" spans="6:19" ht="12.75">
      <c r="F4081" s="41"/>
      <c r="R4081" s="38"/>
      <c r="S4081" s="38"/>
    </row>
    <row r="4082" spans="6:19" ht="12.75">
      <c r="F4082" s="41"/>
      <c r="R4082" s="38"/>
      <c r="S4082" s="38"/>
    </row>
    <row r="4083" spans="6:19" ht="12.75">
      <c r="F4083" s="41"/>
      <c r="R4083" s="38"/>
      <c r="S4083" s="38"/>
    </row>
    <row r="4084" spans="6:19" ht="12.75">
      <c r="F4084" s="41"/>
      <c r="R4084" s="38"/>
      <c r="S4084" s="38"/>
    </row>
    <row r="4085" spans="6:19" ht="12.75">
      <c r="F4085" s="41"/>
      <c r="R4085" s="38"/>
      <c r="S4085" s="38"/>
    </row>
    <row r="4086" spans="6:19" ht="12.75">
      <c r="F4086" s="41"/>
      <c r="R4086" s="38"/>
      <c r="S4086" s="38"/>
    </row>
    <row r="4087" spans="6:19" ht="12.75">
      <c r="F4087" s="41"/>
      <c r="R4087" s="38"/>
      <c r="S4087" s="38"/>
    </row>
    <row r="4088" spans="6:19" ht="12.75">
      <c r="F4088" s="41"/>
      <c r="R4088" s="38"/>
      <c r="S4088" s="38"/>
    </row>
    <row r="4089" spans="6:19" ht="12.75">
      <c r="F4089" s="41"/>
      <c r="R4089" s="38"/>
      <c r="S4089" s="38"/>
    </row>
    <row r="4090" spans="6:19" ht="12.75">
      <c r="F4090" s="41"/>
      <c r="R4090" s="38"/>
      <c r="S4090" s="38"/>
    </row>
    <row r="4091" spans="6:19" ht="12.75">
      <c r="F4091" s="41"/>
      <c r="R4091" s="38"/>
      <c r="S4091" s="38"/>
    </row>
    <row r="4092" spans="6:19" ht="12.75">
      <c r="F4092" s="41"/>
      <c r="R4092" s="38"/>
      <c r="S4092" s="38"/>
    </row>
    <row r="4093" spans="6:19" ht="12.75">
      <c r="F4093" s="41"/>
      <c r="R4093" s="38"/>
      <c r="S4093" s="38"/>
    </row>
    <row r="4094" spans="6:19" ht="12.75">
      <c r="F4094" s="41"/>
      <c r="R4094" s="38"/>
      <c r="S4094" s="38"/>
    </row>
    <row r="4095" spans="6:19" ht="12.75">
      <c r="F4095" s="41"/>
      <c r="R4095" s="38"/>
      <c r="S4095" s="38"/>
    </row>
    <row r="4096" spans="6:19" ht="12.75">
      <c r="F4096" s="41"/>
      <c r="R4096" s="38"/>
      <c r="S4096" s="38"/>
    </row>
    <row r="4097" spans="6:19" ht="12.75">
      <c r="F4097" s="41"/>
      <c r="R4097" s="38"/>
      <c r="S4097" s="38"/>
    </row>
    <row r="4098" spans="6:19" ht="12.75">
      <c r="F4098" s="41"/>
      <c r="R4098" s="38"/>
      <c r="S4098" s="38"/>
    </row>
    <row r="4099" spans="6:19" ht="12.75">
      <c r="F4099" s="41"/>
      <c r="R4099" s="38"/>
      <c r="S4099" s="38"/>
    </row>
    <row r="4100" spans="6:19" ht="12.75">
      <c r="F4100" s="41"/>
      <c r="R4100" s="38"/>
      <c r="S4100" s="38"/>
    </row>
    <row r="4101" spans="6:19" ht="12.75">
      <c r="F4101" s="41"/>
      <c r="R4101" s="38"/>
      <c r="S4101" s="38"/>
    </row>
    <row r="4102" spans="6:19" ht="12.75">
      <c r="F4102" s="41"/>
      <c r="R4102" s="38"/>
      <c r="S4102" s="38"/>
    </row>
    <row r="4103" spans="6:19" ht="12.75">
      <c r="F4103" s="41"/>
      <c r="R4103" s="38"/>
      <c r="S4103" s="38"/>
    </row>
    <row r="4104" spans="6:19" ht="12.75">
      <c r="F4104" s="41"/>
      <c r="R4104" s="38"/>
      <c r="S4104" s="38"/>
    </row>
    <row r="4105" spans="6:19" ht="12.75">
      <c r="F4105" s="41"/>
      <c r="R4105" s="38"/>
      <c r="S4105" s="38"/>
    </row>
    <row r="4106" spans="6:19" ht="12.75">
      <c r="F4106" s="41"/>
      <c r="R4106" s="38"/>
      <c r="S4106" s="38"/>
    </row>
    <row r="4107" spans="6:19" ht="12.75">
      <c r="F4107" s="41"/>
      <c r="R4107" s="38"/>
      <c r="S4107" s="38"/>
    </row>
    <row r="4108" spans="6:19" ht="12.75">
      <c r="F4108" s="41"/>
      <c r="R4108" s="38"/>
      <c r="S4108" s="38"/>
    </row>
    <row r="4109" spans="6:19" ht="12.75">
      <c r="F4109" s="41"/>
      <c r="R4109" s="38"/>
      <c r="S4109" s="38"/>
    </row>
    <row r="4110" spans="6:19" ht="12.75">
      <c r="F4110" s="41"/>
      <c r="R4110" s="38"/>
      <c r="S4110" s="38"/>
    </row>
    <row r="4111" spans="6:19" ht="12.75">
      <c r="F4111" s="41"/>
      <c r="R4111" s="38"/>
      <c r="S4111" s="38"/>
    </row>
    <row r="4112" spans="6:19" ht="12.75">
      <c r="F4112" s="41"/>
      <c r="R4112" s="38"/>
      <c r="S4112" s="38"/>
    </row>
    <row r="4113" spans="6:19" ht="12.75">
      <c r="F4113" s="41"/>
      <c r="R4113" s="38"/>
      <c r="S4113" s="38"/>
    </row>
    <row r="4114" spans="6:19" ht="12.75">
      <c r="F4114" s="41"/>
      <c r="R4114" s="38"/>
      <c r="S4114" s="38"/>
    </row>
    <row r="4115" spans="6:19" ht="12.75">
      <c r="F4115" s="41"/>
      <c r="R4115" s="38"/>
      <c r="S4115" s="38"/>
    </row>
    <row r="4116" spans="6:19" ht="12.75">
      <c r="F4116" s="41"/>
      <c r="R4116" s="38"/>
      <c r="S4116" s="38"/>
    </row>
    <row r="4117" spans="6:19" ht="12.75">
      <c r="F4117" s="41"/>
      <c r="R4117" s="38"/>
      <c r="S4117" s="38"/>
    </row>
    <row r="4118" spans="6:19" ht="12.75">
      <c r="F4118" s="41"/>
      <c r="R4118" s="38"/>
      <c r="S4118" s="38"/>
    </row>
    <row r="4119" spans="6:19" ht="12.75">
      <c r="F4119" s="41"/>
      <c r="R4119" s="38"/>
      <c r="S4119" s="38"/>
    </row>
    <row r="4120" spans="6:19" ht="12.75">
      <c r="F4120" s="41"/>
      <c r="R4120" s="38"/>
      <c r="S4120" s="38"/>
    </row>
    <row r="4121" spans="6:19" ht="12.75">
      <c r="F4121" s="41"/>
      <c r="R4121" s="38"/>
      <c r="S4121" s="38"/>
    </row>
    <row r="4122" spans="6:19" ht="12.75">
      <c r="F4122" s="41"/>
      <c r="R4122" s="38"/>
      <c r="S4122" s="38"/>
    </row>
    <row r="4123" spans="6:19" ht="12.75">
      <c r="F4123" s="41"/>
      <c r="R4123" s="38"/>
      <c r="S4123" s="38"/>
    </row>
    <row r="4124" spans="6:19" ht="12.75">
      <c r="F4124" s="41"/>
      <c r="R4124" s="38"/>
      <c r="S4124" s="38"/>
    </row>
    <row r="4125" spans="6:19" ht="12.75">
      <c r="F4125" s="41"/>
      <c r="R4125" s="38"/>
      <c r="S4125" s="38"/>
    </row>
    <row r="4126" spans="6:19" ht="12.75">
      <c r="F4126" s="41"/>
      <c r="R4126" s="38"/>
      <c r="S4126" s="38"/>
    </row>
    <row r="4127" spans="6:19" ht="12.75">
      <c r="F4127" s="41"/>
      <c r="R4127" s="38"/>
      <c r="S4127" s="38"/>
    </row>
    <row r="4128" spans="6:19" ht="12.75">
      <c r="F4128" s="41"/>
      <c r="R4128" s="38"/>
      <c r="S4128" s="38"/>
    </row>
    <row r="4129" spans="6:19" ht="12.75">
      <c r="F4129" s="41"/>
      <c r="R4129" s="38"/>
      <c r="S4129" s="38"/>
    </row>
    <row r="4130" spans="6:19" ht="12.75">
      <c r="F4130" s="41"/>
      <c r="R4130" s="38"/>
      <c r="S4130" s="38"/>
    </row>
    <row r="4131" spans="6:19" ht="12.75">
      <c r="F4131" s="41"/>
      <c r="R4131" s="38"/>
      <c r="S4131" s="38"/>
    </row>
    <row r="4132" spans="6:19" ht="12.75">
      <c r="F4132" s="41"/>
      <c r="R4132" s="38"/>
      <c r="S4132" s="38"/>
    </row>
    <row r="4133" spans="6:19" ht="12.75">
      <c r="F4133" s="41"/>
      <c r="R4133" s="38"/>
      <c r="S4133" s="38"/>
    </row>
    <row r="4134" spans="6:19" ht="12.75">
      <c r="F4134" s="41"/>
      <c r="R4134" s="38"/>
      <c r="S4134" s="38"/>
    </row>
    <row r="4135" spans="6:19" ht="12.75">
      <c r="F4135" s="41"/>
      <c r="R4135" s="38"/>
      <c r="S4135" s="38"/>
    </row>
    <row r="4136" spans="6:19" ht="12.75">
      <c r="F4136" s="41"/>
      <c r="R4136" s="38"/>
      <c r="S4136" s="38"/>
    </row>
    <row r="4137" spans="6:19" ht="12.75">
      <c r="F4137" s="41"/>
      <c r="R4137" s="38"/>
      <c r="S4137" s="38"/>
    </row>
    <row r="4138" spans="6:19" ht="12.75">
      <c r="F4138" s="41"/>
      <c r="R4138" s="38"/>
      <c r="S4138" s="38"/>
    </row>
    <row r="4139" spans="6:19" ht="12.75">
      <c r="F4139" s="41"/>
      <c r="R4139" s="38"/>
      <c r="S4139" s="38"/>
    </row>
    <row r="4140" spans="6:19" ht="12.75">
      <c r="F4140" s="41"/>
      <c r="R4140" s="38"/>
      <c r="S4140" s="38"/>
    </row>
    <row r="4141" spans="6:19" ht="12.75">
      <c r="F4141" s="41"/>
      <c r="R4141" s="38"/>
      <c r="S4141" s="38"/>
    </row>
    <row r="4142" spans="6:19" ht="12.75">
      <c r="F4142" s="41"/>
      <c r="R4142" s="38"/>
      <c r="S4142" s="38"/>
    </row>
    <row r="4143" spans="6:19" ht="12.75">
      <c r="F4143" s="41"/>
      <c r="R4143" s="38"/>
      <c r="S4143" s="38"/>
    </row>
    <row r="4144" spans="6:19" ht="12.75">
      <c r="F4144" s="41"/>
      <c r="R4144" s="38"/>
      <c r="S4144" s="38"/>
    </row>
    <row r="4145" spans="6:19" ht="12.75">
      <c r="F4145" s="41"/>
      <c r="R4145" s="38"/>
      <c r="S4145" s="38"/>
    </row>
    <row r="4146" spans="6:19" ht="12.75">
      <c r="F4146" s="41"/>
      <c r="R4146" s="38"/>
      <c r="S4146" s="38"/>
    </row>
    <row r="4147" spans="6:19" ht="12.75">
      <c r="F4147" s="41"/>
      <c r="R4147" s="38"/>
      <c r="S4147" s="38"/>
    </row>
    <row r="4148" spans="6:19" ht="12.75">
      <c r="F4148" s="41"/>
      <c r="R4148" s="38"/>
      <c r="S4148" s="38"/>
    </row>
    <row r="4149" spans="6:19" ht="12.75">
      <c r="F4149" s="41"/>
      <c r="R4149" s="38"/>
      <c r="S4149" s="38"/>
    </row>
    <row r="4150" spans="6:19" ht="12.75">
      <c r="F4150" s="41"/>
      <c r="R4150" s="38"/>
      <c r="S4150" s="38"/>
    </row>
    <row r="4151" spans="6:19" ht="12.75">
      <c r="F4151" s="41"/>
      <c r="R4151" s="38"/>
      <c r="S4151" s="38"/>
    </row>
    <row r="4152" spans="6:19" ht="12.75">
      <c r="F4152" s="41"/>
      <c r="R4152" s="38"/>
      <c r="S4152" s="38"/>
    </row>
    <row r="4153" spans="6:19" ht="12.75">
      <c r="F4153" s="41"/>
      <c r="R4153" s="38"/>
      <c r="S4153" s="38"/>
    </row>
    <row r="4154" spans="6:19" ht="12.75">
      <c r="F4154" s="41"/>
      <c r="R4154" s="38"/>
      <c r="S4154" s="38"/>
    </row>
    <row r="4155" spans="6:19" ht="12.75">
      <c r="F4155" s="41"/>
      <c r="R4155" s="38"/>
      <c r="S4155" s="38"/>
    </row>
    <row r="4156" spans="6:19" ht="12.75">
      <c r="F4156" s="41"/>
      <c r="R4156" s="38"/>
      <c r="S4156" s="38"/>
    </row>
    <row r="4157" spans="6:19" ht="12.75">
      <c r="F4157" s="41"/>
      <c r="R4157" s="38"/>
      <c r="S4157" s="38"/>
    </row>
    <row r="4158" spans="6:19" ht="12.75">
      <c r="F4158" s="41"/>
      <c r="R4158" s="38"/>
      <c r="S4158" s="38"/>
    </row>
    <row r="4159" spans="6:19" ht="12.75">
      <c r="F4159" s="41"/>
      <c r="R4159" s="38"/>
      <c r="S4159" s="38"/>
    </row>
    <row r="4160" spans="6:19" ht="12.75">
      <c r="F4160" s="41"/>
      <c r="R4160" s="38"/>
      <c r="S4160" s="38"/>
    </row>
    <row r="4161" spans="6:19" ht="12.75">
      <c r="F4161" s="41"/>
      <c r="R4161" s="38"/>
      <c r="S4161" s="38"/>
    </row>
    <row r="4162" spans="6:19" ht="12.75">
      <c r="F4162" s="41"/>
      <c r="R4162" s="38"/>
      <c r="S4162" s="38"/>
    </row>
    <row r="4163" spans="6:19" ht="12.75">
      <c r="F4163" s="41"/>
      <c r="R4163" s="38"/>
      <c r="S4163" s="38"/>
    </row>
    <row r="4164" spans="6:19" ht="12.75">
      <c r="F4164" s="41"/>
      <c r="R4164" s="38"/>
      <c r="S4164" s="38"/>
    </row>
    <row r="4165" spans="6:19" ht="12.75">
      <c r="F4165" s="41"/>
      <c r="R4165" s="38"/>
      <c r="S4165" s="38"/>
    </row>
    <row r="4166" spans="6:19" ht="12.75">
      <c r="F4166" s="41"/>
      <c r="R4166" s="38"/>
      <c r="S4166" s="38"/>
    </row>
    <row r="4167" spans="6:19" ht="12.75">
      <c r="F4167" s="41"/>
      <c r="R4167" s="38"/>
      <c r="S4167" s="38"/>
    </row>
    <row r="4168" spans="6:19" ht="12.75">
      <c r="F4168" s="41"/>
      <c r="R4168" s="38"/>
      <c r="S4168" s="38"/>
    </row>
    <row r="4169" spans="6:19" ht="12.75">
      <c r="F4169" s="41"/>
      <c r="R4169" s="38"/>
      <c r="S4169" s="38"/>
    </row>
    <row r="4170" spans="6:19" ht="12.75">
      <c r="F4170" s="41"/>
      <c r="R4170" s="38"/>
      <c r="S4170" s="38"/>
    </row>
    <row r="4171" spans="6:19" ht="12.75">
      <c r="F4171" s="41"/>
      <c r="R4171" s="38"/>
      <c r="S4171" s="38"/>
    </row>
    <row r="4172" spans="6:19" ht="12.75">
      <c r="F4172" s="41"/>
      <c r="R4172" s="38"/>
      <c r="S4172" s="38"/>
    </row>
    <row r="4173" spans="6:19" ht="12.75">
      <c r="F4173" s="41"/>
      <c r="R4173" s="38"/>
      <c r="S4173" s="38"/>
    </row>
    <row r="4174" spans="6:19" ht="12.75">
      <c r="F4174" s="41"/>
      <c r="R4174" s="38"/>
      <c r="S4174" s="38"/>
    </row>
    <row r="4175" spans="6:19" ht="12.75">
      <c r="F4175" s="41"/>
      <c r="R4175" s="38"/>
      <c r="S4175" s="38"/>
    </row>
    <row r="4176" spans="6:19" ht="12.75">
      <c r="F4176" s="41"/>
      <c r="R4176" s="38"/>
      <c r="S4176" s="38"/>
    </row>
    <row r="4177" spans="6:19" ht="12.75">
      <c r="F4177" s="41"/>
      <c r="R4177" s="38"/>
      <c r="S4177" s="38"/>
    </row>
    <row r="4178" spans="6:19" ht="12.75">
      <c r="F4178" s="41"/>
      <c r="R4178" s="38"/>
      <c r="S4178" s="38"/>
    </row>
    <row r="4179" spans="6:19" ht="12.75">
      <c r="F4179" s="41"/>
      <c r="R4179" s="38"/>
      <c r="S4179" s="38"/>
    </row>
    <row r="4180" spans="6:19" ht="12.75">
      <c r="F4180" s="41"/>
      <c r="R4180" s="38"/>
      <c r="S4180" s="38"/>
    </row>
    <row r="4181" spans="6:19" ht="12.75">
      <c r="F4181" s="41"/>
      <c r="R4181" s="38"/>
      <c r="S4181" s="38"/>
    </row>
    <row r="4182" spans="6:19" ht="12.75">
      <c r="F4182" s="41"/>
      <c r="R4182" s="38"/>
      <c r="S4182" s="38"/>
    </row>
    <row r="4183" spans="6:19" ht="12.75">
      <c r="F4183" s="41"/>
      <c r="R4183" s="38"/>
      <c r="S4183" s="38"/>
    </row>
    <row r="4184" spans="6:19" ht="12.75">
      <c r="F4184" s="41"/>
      <c r="R4184" s="38"/>
      <c r="S4184" s="38"/>
    </row>
    <row r="4185" spans="6:19" ht="12.75">
      <c r="F4185" s="41"/>
      <c r="R4185" s="38"/>
      <c r="S4185" s="38"/>
    </row>
    <row r="4186" spans="6:19" ht="12.75">
      <c r="F4186" s="41"/>
      <c r="R4186" s="38"/>
      <c r="S4186" s="38"/>
    </row>
    <row r="4187" spans="6:19" ht="12.75">
      <c r="F4187" s="41"/>
      <c r="R4187" s="38"/>
      <c r="S4187" s="38"/>
    </row>
    <row r="4188" spans="6:19" ht="12.75">
      <c r="F4188" s="41"/>
      <c r="R4188" s="38"/>
      <c r="S4188" s="38"/>
    </row>
    <row r="4189" spans="6:19" ht="12.75">
      <c r="F4189" s="41"/>
      <c r="R4189" s="38"/>
      <c r="S4189" s="38"/>
    </row>
    <row r="4190" spans="6:19" ht="12.75">
      <c r="F4190" s="41"/>
      <c r="R4190" s="38"/>
      <c r="S4190" s="38"/>
    </row>
    <row r="4191" spans="6:19" ht="12.75">
      <c r="F4191" s="41"/>
      <c r="R4191" s="38"/>
      <c r="S4191" s="38"/>
    </row>
    <row r="4192" spans="6:19" ht="12.75">
      <c r="F4192" s="41"/>
      <c r="R4192" s="38"/>
      <c r="S4192" s="38"/>
    </row>
    <row r="4193" spans="6:19" ht="12.75">
      <c r="F4193" s="41"/>
      <c r="R4193" s="38"/>
      <c r="S4193" s="38"/>
    </row>
    <row r="4194" spans="6:19" ht="12.75">
      <c r="F4194" s="41"/>
      <c r="R4194" s="38"/>
      <c r="S4194" s="38"/>
    </row>
    <row r="4195" spans="6:19" ht="12.75">
      <c r="F4195" s="41"/>
      <c r="R4195" s="38"/>
      <c r="S4195" s="38"/>
    </row>
    <row r="4196" spans="6:19" ht="12.75">
      <c r="F4196" s="41"/>
      <c r="R4196" s="38"/>
      <c r="S4196" s="38"/>
    </row>
    <row r="4197" spans="6:19" ht="12.75">
      <c r="F4197" s="41"/>
      <c r="R4197" s="38"/>
      <c r="S4197" s="38"/>
    </row>
    <row r="4198" spans="6:19" ht="12.75">
      <c r="F4198" s="41"/>
      <c r="R4198" s="38"/>
      <c r="S4198" s="38"/>
    </row>
    <row r="4199" spans="6:19" ht="12.75">
      <c r="F4199" s="41"/>
      <c r="R4199" s="38"/>
      <c r="S4199" s="38"/>
    </row>
    <row r="4200" spans="6:19" ht="12.75">
      <c r="F4200" s="41"/>
      <c r="R4200" s="38"/>
      <c r="S4200" s="38"/>
    </row>
    <row r="4201" spans="6:19" ht="12.75">
      <c r="F4201" s="41"/>
      <c r="R4201" s="38"/>
      <c r="S4201" s="38"/>
    </row>
    <row r="4202" spans="6:19" ht="12.75">
      <c r="F4202" s="41"/>
      <c r="R4202" s="38"/>
      <c r="S4202" s="38"/>
    </row>
    <row r="4203" spans="6:19" ht="12.75">
      <c r="F4203" s="41"/>
      <c r="R4203" s="38"/>
      <c r="S4203" s="38"/>
    </row>
    <row r="4204" spans="6:19" ht="12.75">
      <c r="F4204" s="41"/>
      <c r="R4204" s="38"/>
      <c r="S4204" s="38"/>
    </row>
    <row r="4205" spans="6:19" ht="12.75">
      <c r="F4205" s="41"/>
      <c r="R4205" s="38"/>
      <c r="S4205" s="38"/>
    </row>
    <row r="4206" spans="6:19" ht="12.75">
      <c r="F4206" s="41"/>
      <c r="R4206" s="38"/>
      <c r="S4206" s="38"/>
    </row>
    <row r="4207" spans="6:19" ht="12.75">
      <c r="F4207" s="41"/>
      <c r="R4207" s="38"/>
      <c r="S4207" s="38"/>
    </row>
    <row r="4208" spans="6:19" ht="12.75">
      <c r="F4208" s="41"/>
      <c r="R4208" s="38"/>
      <c r="S4208" s="38"/>
    </row>
    <row r="4209" spans="6:19" ht="12.75">
      <c r="F4209" s="41"/>
      <c r="R4209" s="38"/>
      <c r="S4209" s="38"/>
    </row>
    <row r="4210" spans="6:19" ht="12.75">
      <c r="F4210" s="41"/>
      <c r="R4210" s="38"/>
      <c r="S4210" s="38"/>
    </row>
    <row r="4211" spans="6:19" ht="12.75">
      <c r="F4211" s="41"/>
      <c r="R4211" s="38"/>
      <c r="S4211" s="38"/>
    </row>
    <row r="4212" spans="6:19" ht="12.75">
      <c r="F4212" s="41"/>
      <c r="R4212" s="38"/>
      <c r="S4212" s="38"/>
    </row>
    <row r="4213" spans="6:19" ht="12.75">
      <c r="F4213" s="41"/>
      <c r="R4213" s="38"/>
      <c r="S4213" s="38"/>
    </row>
    <row r="4214" spans="6:19" ht="12.75">
      <c r="F4214" s="41"/>
      <c r="R4214" s="38"/>
      <c r="S4214" s="38"/>
    </row>
    <row r="4215" spans="6:19" ht="12.75">
      <c r="F4215" s="41"/>
      <c r="R4215" s="38"/>
      <c r="S4215" s="38"/>
    </row>
    <row r="4216" spans="6:19" ht="12.75">
      <c r="F4216" s="41"/>
      <c r="R4216" s="38"/>
      <c r="S4216" s="38"/>
    </row>
    <row r="4217" spans="6:19" ht="12.75">
      <c r="F4217" s="41"/>
      <c r="R4217" s="38"/>
      <c r="S4217" s="38"/>
    </row>
    <row r="4218" spans="6:19" ht="12.75">
      <c r="F4218" s="41"/>
      <c r="R4218" s="38"/>
      <c r="S4218" s="38"/>
    </row>
    <row r="4219" spans="6:19" ht="12.75">
      <c r="F4219" s="41"/>
      <c r="R4219" s="38"/>
      <c r="S4219" s="38"/>
    </row>
    <row r="4220" spans="6:19" ht="12.75">
      <c r="F4220" s="41"/>
      <c r="R4220" s="38"/>
      <c r="S4220" s="38"/>
    </row>
    <row r="4221" spans="6:19" ht="12.75">
      <c r="F4221" s="41"/>
      <c r="R4221" s="38"/>
      <c r="S4221" s="38"/>
    </row>
    <row r="4222" spans="6:19" ht="12.75">
      <c r="F4222" s="41"/>
      <c r="R4222" s="38"/>
      <c r="S4222" s="38"/>
    </row>
    <row r="4223" spans="6:19" ht="12.75">
      <c r="F4223" s="41"/>
      <c r="R4223" s="38"/>
      <c r="S4223" s="38"/>
    </row>
    <row r="4224" spans="6:19" ht="12.75">
      <c r="F4224" s="41"/>
      <c r="R4224" s="38"/>
      <c r="S4224" s="38"/>
    </row>
    <row r="4225" spans="6:19" ht="12.75">
      <c r="F4225" s="41"/>
      <c r="R4225" s="38"/>
      <c r="S4225" s="38"/>
    </row>
    <row r="4226" spans="6:19" ht="12.75">
      <c r="F4226" s="41"/>
      <c r="R4226" s="38"/>
      <c r="S4226" s="38"/>
    </row>
    <row r="4227" spans="6:19" ht="12.75">
      <c r="F4227" s="41"/>
      <c r="R4227" s="38"/>
      <c r="S4227" s="38"/>
    </row>
    <row r="4228" spans="6:19" ht="12.75">
      <c r="F4228" s="41"/>
      <c r="R4228" s="38"/>
      <c r="S4228" s="38"/>
    </row>
    <row r="4229" spans="6:19" ht="12.75">
      <c r="F4229" s="41"/>
      <c r="R4229" s="38"/>
      <c r="S4229" s="38"/>
    </row>
    <row r="4230" spans="6:19" ht="12.75">
      <c r="F4230" s="41"/>
      <c r="R4230" s="38"/>
      <c r="S4230" s="38"/>
    </row>
    <row r="4231" spans="6:19" ht="12.75">
      <c r="F4231" s="41"/>
      <c r="R4231" s="38"/>
      <c r="S4231" s="38"/>
    </row>
    <row r="4232" spans="6:19" ht="12.75">
      <c r="F4232" s="41"/>
      <c r="R4232" s="38"/>
      <c r="S4232" s="38"/>
    </row>
    <row r="4233" spans="6:19" ht="12.75">
      <c r="F4233" s="41"/>
      <c r="R4233" s="38"/>
      <c r="S4233" s="38"/>
    </row>
    <row r="4234" spans="6:19" ht="12.75">
      <c r="F4234" s="41"/>
      <c r="R4234" s="38"/>
      <c r="S4234" s="38"/>
    </row>
    <row r="4235" spans="6:19" ht="12.75">
      <c r="F4235" s="41"/>
      <c r="R4235" s="38"/>
      <c r="S4235" s="38"/>
    </row>
    <row r="4236" spans="6:19" ht="12.75">
      <c r="F4236" s="41"/>
      <c r="R4236" s="38"/>
      <c r="S4236" s="38"/>
    </row>
    <row r="4237" spans="6:19" ht="12.75">
      <c r="F4237" s="41"/>
      <c r="R4237" s="38"/>
      <c r="S4237" s="38"/>
    </row>
    <row r="4238" spans="6:19" ht="12.75">
      <c r="F4238" s="41"/>
      <c r="R4238" s="38"/>
      <c r="S4238" s="38"/>
    </row>
    <row r="4239" spans="6:19" ht="12.75">
      <c r="F4239" s="41"/>
      <c r="R4239" s="38"/>
      <c r="S4239" s="38"/>
    </row>
    <row r="4240" spans="6:19" ht="12.75">
      <c r="F4240" s="41"/>
      <c r="R4240" s="38"/>
      <c r="S4240" s="38"/>
    </row>
    <row r="4241" spans="6:19" ht="12.75">
      <c r="F4241" s="41"/>
      <c r="R4241" s="38"/>
      <c r="S4241" s="38"/>
    </row>
    <row r="4242" spans="6:19" ht="12.75">
      <c r="F4242" s="41"/>
      <c r="R4242" s="38"/>
      <c r="S4242" s="38"/>
    </row>
    <row r="4243" spans="6:19" ht="12.75">
      <c r="F4243" s="41"/>
      <c r="R4243" s="38"/>
      <c r="S4243" s="38"/>
    </row>
    <row r="4244" spans="6:19" ht="12.75">
      <c r="F4244" s="41"/>
      <c r="R4244" s="38"/>
      <c r="S4244" s="38"/>
    </row>
    <row r="4245" spans="6:19" ht="12.75">
      <c r="F4245" s="41"/>
      <c r="R4245" s="38"/>
      <c r="S4245" s="38"/>
    </row>
    <row r="4246" spans="6:19" ht="12.75">
      <c r="F4246" s="41"/>
      <c r="R4246" s="38"/>
      <c r="S4246" s="38"/>
    </row>
    <row r="4247" spans="6:19" ht="12.75">
      <c r="F4247" s="41"/>
      <c r="R4247" s="38"/>
      <c r="S4247" s="38"/>
    </row>
    <row r="4248" spans="6:19" ht="12.75">
      <c r="F4248" s="41"/>
      <c r="R4248" s="38"/>
      <c r="S4248" s="38"/>
    </row>
    <row r="4249" spans="6:19" ht="12.75">
      <c r="F4249" s="41"/>
      <c r="R4249" s="38"/>
      <c r="S4249" s="38"/>
    </row>
    <row r="4250" spans="6:19" ht="12.75">
      <c r="F4250" s="41"/>
      <c r="R4250" s="38"/>
      <c r="S4250" s="38"/>
    </row>
    <row r="4251" spans="6:19" ht="12.75">
      <c r="F4251" s="41"/>
      <c r="R4251" s="38"/>
      <c r="S4251" s="38"/>
    </row>
    <row r="4252" spans="6:19" ht="12.75">
      <c r="F4252" s="41"/>
      <c r="R4252" s="38"/>
      <c r="S4252" s="38"/>
    </row>
    <row r="4253" spans="6:19" ht="12.75">
      <c r="F4253" s="41"/>
      <c r="R4253" s="38"/>
      <c r="S4253" s="38"/>
    </row>
    <row r="4254" spans="6:19" ht="12.75">
      <c r="F4254" s="41"/>
      <c r="R4254" s="38"/>
      <c r="S4254" s="38"/>
    </row>
    <row r="4255" spans="6:19" ht="12.75">
      <c r="F4255" s="41"/>
      <c r="R4255" s="38"/>
      <c r="S4255" s="38"/>
    </row>
    <row r="4256" spans="6:19" ht="12.75">
      <c r="F4256" s="41"/>
      <c r="R4256" s="38"/>
      <c r="S4256" s="38"/>
    </row>
    <row r="4257" spans="6:19" ht="12.75">
      <c r="F4257" s="41"/>
      <c r="R4257" s="38"/>
      <c r="S4257" s="38"/>
    </row>
    <row r="4258" spans="6:19" ht="12.75">
      <c r="F4258" s="41"/>
      <c r="R4258" s="38"/>
      <c r="S4258" s="38"/>
    </row>
    <row r="4259" spans="6:19" ht="12.75">
      <c r="F4259" s="41"/>
      <c r="R4259" s="38"/>
      <c r="S4259" s="38"/>
    </row>
    <row r="4260" spans="6:19" ht="12.75">
      <c r="F4260" s="41"/>
      <c r="R4260" s="38"/>
      <c r="S4260" s="38"/>
    </row>
    <row r="4261" spans="6:19" ht="12.75">
      <c r="F4261" s="41"/>
      <c r="R4261" s="38"/>
      <c r="S4261" s="38"/>
    </row>
    <row r="4262" spans="6:19" ht="12.75">
      <c r="F4262" s="41"/>
      <c r="R4262" s="38"/>
      <c r="S4262" s="38"/>
    </row>
    <row r="4263" spans="6:19" ht="12.75">
      <c r="F4263" s="41"/>
      <c r="R4263" s="38"/>
      <c r="S4263" s="38"/>
    </row>
    <row r="4264" spans="6:19" ht="12.75">
      <c r="F4264" s="41"/>
      <c r="R4264" s="38"/>
      <c r="S4264" s="38"/>
    </row>
    <row r="4265" spans="6:19" ht="12.75">
      <c r="F4265" s="41"/>
      <c r="R4265" s="38"/>
      <c r="S4265" s="38"/>
    </row>
    <row r="4266" spans="6:19" ht="12.75">
      <c r="F4266" s="41"/>
      <c r="R4266" s="38"/>
      <c r="S4266" s="38"/>
    </row>
    <row r="4267" spans="6:19" ht="12.75">
      <c r="F4267" s="41"/>
      <c r="R4267" s="38"/>
      <c r="S4267" s="38"/>
    </row>
    <row r="4268" spans="6:19" ht="12.75">
      <c r="F4268" s="41"/>
      <c r="R4268" s="38"/>
      <c r="S4268" s="38"/>
    </row>
    <row r="4269" spans="6:19" ht="12.75">
      <c r="F4269" s="41"/>
      <c r="R4269" s="38"/>
      <c r="S4269" s="38"/>
    </row>
    <row r="4270" spans="6:19" ht="12.75">
      <c r="F4270" s="41"/>
      <c r="R4270" s="38"/>
      <c r="S4270" s="38"/>
    </row>
    <row r="4271" spans="6:19" ht="12.75">
      <c r="F4271" s="41"/>
      <c r="R4271" s="38"/>
      <c r="S4271" s="38"/>
    </row>
    <row r="4272" spans="6:19" ht="12.75">
      <c r="F4272" s="41"/>
      <c r="R4272" s="38"/>
      <c r="S4272" s="38"/>
    </row>
    <row r="4273" spans="6:19" ht="12.75">
      <c r="F4273" s="41"/>
      <c r="R4273" s="38"/>
      <c r="S4273" s="38"/>
    </row>
    <row r="4274" spans="6:19" ht="12.75">
      <c r="F4274" s="41"/>
      <c r="R4274" s="38"/>
      <c r="S4274" s="38"/>
    </row>
    <row r="4275" spans="6:19" ht="12.75">
      <c r="F4275" s="41"/>
      <c r="R4275" s="38"/>
      <c r="S4275" s="38"/>
    </row>
    <row r="4276" spans="6:19" ht="12.75">
      <c r="F4276" s="41"/>
      <c r="R4276" s="38"/>
      <c r="S4276" s="38"/>
    </row>
    <row r="4277" spans="6:19" ht="12.75">
      <c r="F4277" s="41"/>
      <c r="R4277" s="38"/>
      <c r="S4277" s="38"/>
    </row>
    <row r="4278" spans="6:19" ht="12.75">
      <c r="F4278" s="41"/>
      <c r="R4278" s="38"/>
      <c r="S4278" s="38"/>
    </row>
    <row r="4279" spans="6:19" ht="12.75">
      <c r="F4279" s="41"/>
      <c r="R4279" s="38"/>
      <c r="S4279" s="38"/>
    </row>
    <row r="4280" spans="6:19" ht="12.75">
      <c r="F4280" s="41"/>
      <c r="R4280" s="38"/>
      <c r="S4280" s="38"/>
    </row>
    <row r="4281" spans="6:19" ht="12.75">
      <c r="F4281" s="41"/>
      <c r="R4281" s="38"/>
      <c r="S4281" s="38"/>
    </row>
    <row r="4282" spans="6:19" ht="12.75">
      <c r="F4282" s="41"/>
      <c r="R4282" s="38"/>
      <c r="S4282" s="38"/>
    </row>
    <row r="4283" spans="6:19" ht="12.75">
      <c r="F4283" s="41"/>
      <c r="R4283" s="38"/>
      <c r="S4283" s="38"/>
    </row>
    <row r="4284" spans="6:19" ht="12.75">
      <c r="F4284" s="41"/>
      <c r="R4284" s="38"/>
      <c r="S4284" s="38"/>
    </row>
    <row r="4285" spans="6:19" ht="12.75">
      <c r="F4285" s="41"/>
      <c r="R4285" s="38"/>
      <c r="S4285" s="38"/>
    </row>
    <row r="4286" spans="6:19" ht="12.75">
      <c r="F4286" s="41"/>
      <c r="R4286" s="38"/>
      <c r="S4286" s="38"/>
    </row>
    <row r="4287" spans="6:19" ht="12.75">
      <c r="F4287" s="41"/>
      <c r="R4287" s="38"/>
      <c r="S4287" s="38"/>
    </row>
    <row r="4288" spans="6:19" ht="12.75">
      <c r="F4288" s="41"/>
      <c r="R4288" s="38"/>
      <c r="S4288" s="38"/>
    </row>
    <row r="4289" spans="6:19" ht="12.75">
      <c r="F4289" s="41"/>
      <c r="R4289" s="38"/>
      <c r="S4289" s="38"/>
    </row>
    <row r="4290" spans="6:19" ht="12.75">
      <c r="F4290" s="41"/>
      <c r="R4290" s="38"/>
      <c r="S4290" s="38"/>
    </row>
    <row r="4291" spans="6:19" ht="12.75">
      <c r="F4291" s="41"/>
      <c r="R4291" s="38"/>
      <c r="S4291" s="38"/>
    </row>
    <row r="4292" spans="6:19" ht="12.75">
      <c r="F4292" s="41"/>
      <c r="R4292" s="38"/>
      <c r="S4292" s="38"/>
    </row>
    <row r="4293" spans="6:19" ht="12.75">
      <c r="F4293" s="41"/>
      <c r="R4293" s="38"/>
      <c r="S4293" s="38"/>
    </row>
    <row r="4294" spans="6:19" ht="12.75">
      <c r="F4294" s="41"/>
      <c r="R4294" s="38"/>
      <c r="S4294" s="38"/>
    </row>
    <row r="4295" spans="6:19" ht="12.75">
      <c r="F4295" s="41"/>
      <c r="R4295" s="38"/>
      <c r="S4295" s="38"/>
    </row>
    <row r="4296" spans="6:19" ht="12.75">
      <c r="F4296" s="41"/>
      <c r="R4296" s="38"/>
      <c r="S4296" s="38"/>
    </row>
    <row r="4297" spans="6:19" ht="12.75">
      <c r="F4297" s="41"/>
      <c r="R4297" s="38"/>
      <c r="S4297" s="38"/>
    </row>
    <row r="4298" spans="6:19" ht="12.75">
      <c r="F4298" s="41"/>
      <c r="R4298" s="38"/>
      <c r="S4298" s="38"/>
    </row>
    <row r="4299" spans="6:19" ht="12.75">
      <c r="F4299" s="41"/>
      <c r="R4299" s="38"/>
      <c r="S4299" s="38"/>
    </row>
    <row r="4300" spans="6:19" ht="12.75">
      <c r="F4300" s="41"/>
      <c r="R4300" s="38"/>
      <c r="S4300" s="38"/>
    </row>
    <row r="4301" spans="6:19" ht="12.75">
      <c r="F4301" s="41"/>
      <c r="R4301" s="38"/>
      <c r="S4301" s="38"/>
    </row>
    <row r="4302" spans="6:19" ht="12.75">
      <c r="F4302" s="41"/>
      <c r="R4302" s="38"/>
      <c r="S4302" s="38"/>
    </row>
    <row r="4303" spans="6:19" ht="12.75">
      <c r="F4303" s="41"/>
      <c r="R4303" s="38"/>
      <c r="S4303" s="38"/>
    </row>
    <row r="4304" spans="6:19" ht="12.75">
      <c r="F4304" s="41"/>
      <c r="R4304" s="38"/>
      <c r="S4304" s="38"/>
    </row>
    <row r="4305" spans="6:19" ht="12.75">
      <c r="F4305" s="41"/>
      <c r="R4305" s="38"/>
      <c r="S4305" s="38"/>
    </row>
    <row r="4306" spans="6:19" ht="12.75">
      <c r="F4306" s="41"/>
      <c r="R4306" s="38"/>
      <c r="S4306" s="38"/>
    </row>
    <row r="4307" spans="6:19" ht="12.75">
      <c r="F4307" s="41"/>
      <c r="R4307" s="38"/>
      <c r="S4307" s="38"/>
    </row>
    <row r="4308" spans="6:19" ht="12.75">
      <c r="F4308" s="41"/>
      <c r="R4308" s="38"/>
      <c r="S4308" s="38"/>
    </row>
    <row r="4309" spans="6:19" ht="12.75">
      <c r="F4309" s="41"/>
      <c r="R4309" s="38"/>
      <c r="S4309" s="38"/>
    </row>
    <row r="4310" spans="6:19" ht="12.75">
      <c r="F4310" s="41"/>
      <c r="R4310" s="38"/>
      <c r="S4310" s="38"/>
    </row>
    <row r="4311" spans="6:19" ht="12.75">
      <c r="F4311" s="41"/>
      <c r="R4311" s="38"/>
      <c r="S4311" s="38"/>
    </row>
    <row r="4312" spans="6:19" ht="12.75">
      <c r="F4312" s="41"/>
      <c r="R4312" s="38"/>
      <c r="S4312" s="38"/>
    </row>
    <row r="4313" spans="6:19" ht="12.75">
      <c r="F4313" s="41"/>
      <c r="R4313" s="38"/>
      <c r="S4313" s="38"/>
    </row>
    <row r="4314" spans="6:19" ht="12.75">
      <c r="F4314" s="41"/>
      <c r="R4314" s="38"/>
      <c r="S4314" s="38"/>
    </row>
    <row r="4315" spans="6:19" ht="12.75">
      <c r="F4315" s="41"/>
      <c r="R4315" s="38"/>
      <c r="S4315" s="38"/>
    </row>
    <row r="4316" spans="6:19" ht="12.75">
      <c r="F4316" s="41"/>
      <c r="R4316" s="38"/>
      <c r="S4316" s="38"/>
    </row>
    <row r="4317" spans="6:19" ht="12.75">
      <c r="F4317" s="41"/>
      <c r="R4317" s="38"/>
      <c r="S4317" s="38"/>
    </row>
    <row r="4318" spans="6:19" ht="12.75">
      <c r="F4318" s="41"/>
      <c r="R4318" s="38"/>
      <c r="S4318" s="38"/>
    </row>
    <row r="4319" spans="6:19" ht="12.75">
      <c r="F4319" s="41"/>
      <c r="R4319" s="38"/>
      <c r="S4319" s="38"/>
    </row>
    <row r="4320" spans="6:19" ht="12.75">
      <c r="F4320" s="41"/>
      <c r="R4320" s="38"/>
      <c r="S4320" s="38"/>
    </row>
    <row r="4321" spans="6:19" ht="12.75">
      <c r="F4321" s="41"/>
      <c r="R4321" s="38"/>
      <c r="S4321" s="38"/>
    </row>
    <row r="4322" spans="6:19" ht="12.75">
      <c r="F4322" s="41"/>
      <c r="R4322" s="38"/>
      <c r="S4322" s="38"/>
    </row>
    <row r="4323" spans="6:19" ht="12.75">
      <c r="F4323" s="41"/>
      <c r="R4323" s="38"/>
      <c r="S4323" s="38"/>
    </row>
    <row r="4324" spans="6:19" ht="12.75">
      <c r="F4324" s="41"/>
      <c r="R4324" s="38"/>
      <c r="S4324" s="38"/>
    </row>
    <row r="4325" spans="6:19" ht="12.75">
      <c r="F4325" s="41"/>
      <c r="R4325" s="38"/>
      <c r="S4325" s="38"/>
    </row>
    <row r="4326" spans="6:19" ht="12.75">
      <c r="F4326" s="41"/>
      <c r="R4326" s="38"/>
      <c r="S4326" s="38"/>
    </row>
    <row r="4327" spans="6:19" ht="12.75">
      <c r="F4327" s="41"/>
      <c r="R4327" s="38"/>
      <c r="S4327" s="38"/>
    </row>
    <row r="4328" spans="6:19" ht="12.75">
      <c r="F4328" s="41"/>
      <c r="R4328" s="38"/>
      <c r="S4328" s="38"/>
    </row>
    <row r="4329" spans="6:19" ht="12.75">
      <c r="F4329" s="41"/>
      <c r="R4329" s="38"/>
      <c r="S4329" s="38"/>
    </row>
    <row r="4330" spans="6:19" ht="12.75">
      <c r="F4330" s="41"/>
      <c r="R4330" s="38"/>
      <c r="S4330" s="38"/>
    </row>
    <row r="4331" spans="6:19" ht="12.75">
      <c r="F4331" s="41"/>
      <c r="R4331" s="38"/>
      <c r="S4331" s="38"/>
    </row>
    <row r="4332" spans="6:19" ht="12.75">
      <c r="F4332" s="41"/>
      <c r="R4332" s="38"/>
      <c r="S4332" s="38"/>
    </row>
    <row r="4333" spans="6:19" ht="12.75">
      <c r="F4333" s="41"/>
      <c r="R4333" s="38"/>
      <c r="S4333" s="38"/>
    </row>
    <row r="4334" spans="6:19" ht="12.75">
      <c r="F4334" s="41"/>
      <c r="R4334" s="38"/>
      <c r="S4334" s="38"/>
    </row>
    <row r="4335" spans="6:19" ht="12.75">
      <c r="F4335" s="41"/>
      <c r="R4335" s="38"/>
      <c r="S4335" s="38"/>
    </row>
    <row r="4336" spans="6:19" ht="12.75">
      <c r="F4336" s="41"/>
      <c r="R4336" s="38"/>
      <c r="S4336" s="38"/>
    </row>
    <row r="4337" spans="6:19" ht="12.75">
      <c r="F4337" s="41"/>
      <c r="R4337" s="38"/>
      <c r="S4337" s="38"/>
    </row>
    <row r="4338" spans="6:19" ht="12.75">
      <c r="F4338" s="41"/>
      <c r="R4338" s="38"/>
      <c r="S4338" s="38"/>
    </row>
    <row r="4339" spans="6:19" ht="12.75">
      <c r="F4339" s="41"/>
      <c r="R4339" s="38"/>
      <c r="S4339" s="38"/>
    </row>
    <row r="4340" spans="6:19" ht="12.75">
      <c r="F4340" s="41"/>
      <c r="R4340" s="38"/>
      <c r="S4340" s="38"/>
    </row>
    <row r="4341" spans="6:19" ht="12.75">
      <c r="F4341" s="41"/>
      <c r="R4341" s="38"/>
      <c r="S4341" s="38"/>
    </row>
    <row r="4342" spans="6:19" ht="12.75">
      <c r="F4342" s="41"/>
      <c r="R4342" s="38"/>
      <c r="S4342" s="38"/>
    </row>
    <row r="4343" spans="6:19" ht="12.75">
      <c r="F4343" s="41"/>
      <c r="R4343" s="38"/>
      <c r="S4343" s="38"/>
    </row>
    <row r="4344" spans="6:19" ht="12.75">
      <c r="F4344" s="41"/>
      <c r="R4344" s="38"/>
      <c r="S4344" s="38"/>
    </row>
    <row r="4345" spans="6:19" ht="12.75">
      <c r="F4345" s="41"/>
      <c r="R4345" s="38"/>
      <c r="S4345" s="38"/>
    </row>
    <row r="4346" spans="6:19" ht="12.75">
      <c r="F4346" s="41"/>
      <c r="R4346" s="38"/>
      <c r="S4346" s="38"/>
    </row>
    <row r="4347" spans="6:19" ht="12.75">
      <c r="F4347" s="41"/>
      <c r="R4347" s="38"/>
      <c r="S4347" s="38"/>
    </row>
    <row r="4348" spans="6:19" ht="12.75">
      <c r="F4348" s="41"/>
      <c r="R4348" s="38"/>
      <c r="S4348" s="38"/>
    </row>
    <row r="4349" spans="6:19" ht="12.75">
      <c r="F4349" s="41"/>
      <c r="R4349" s="38"/>
      <c r="S4349" s="38"/>
    </row>
    <row r="4350" spans="6:19" ht="12.75">
      <c r="F4350" s="41"/>
      <c r="R4350" s="38"/>
      <c r="S4350" s="38"/>
    </row>
    <row r="4351" spans="6:19" ht="12.75">
      <c r="F4351" s="41"/>
      <c r="R4351" s="38"/>
      <c r="S4351" s="38"/>
    </row>
    <row r="4352" spans="6:19" ht="12.75">
      <c r="F4352" s="41"/>
      <c r="R4352" s="38"/>
      <c r="S4352" s="38"/>
    </row>
    <row r="4353" spans="6:19" ht="12.75">
      <c r="F4353" s="41"/>
      <c r="R4353" s="38"/>
      <c r="S4353" s="38"/>
    </row>
    <row r="4354" spans="6:19" ht="12.75">
      <c r="F4354" s="41"/>
      <c r="R4354" s="38"/>
      <c r="S4354" s="38"/>
    </row>
    <row r="4355" spans="6:19" ht="12.75">
      <c r="F4355" s="41"/>
      <c r="R4355" s="38"/>
      <c r="S4355" s="38"/>
    </row>
    <row r="4356" spans="6:19" ht="12.75">
      <c r="F4356" s="41"/>
      <c r="R4356" s="38"/>
      <c r="S4356" s="38"/>
    </row>
    <row r="4357" spans="6:19" ht="12.75">
      <c r="F4357" s="41"/>
      <c r="R4357" s="38"/>
      <c r="S4357" s="38"/>
    </row>
    <row r="4358" spans="6:19" ht="12.75">
      <c r="F4358" s="41"/>
      <c r="R4358" s="38"/>
      <c r="S4358" s="38"/>
    </row>
    <row r="4359" spans="6:19" ht="12.75">
      <c r="F4359" s="41"/>
      <c r="R4359" s="38"/>
      <c r="S4359" s="38"/>
    </row>
    <row r="4360" spans="6:19" ht="12.75">
      <c r="F4360" s="41"/>
      <c r="R4360" s="38"/>
      <c r="S4360" s="38"/>
    </row>
    <row r="4361" spans="6:19" ht="12.75">
      <c r="F4361" s="41"/>
      <c r="R4361" s="38"/>
      <c r="S4361" s="38"/>
    </row>
    <row r="4362" spans="6:19" ht="12.75">
      <c r="F4362" s="41"/>
      <c r="R4362" s="38"/>
      <c r="S4362" s="38"/>
    </row>
    <row r="4363" spans="6:19" ht="12.75">
      <c r="F4363" s="41"/>
      <c r="R4363" s="38"/>
      <c r="S4363" s="38"/>
    </row>
    <row r="4364" spans="6:19" ht="12.75">
      <c r="F4364" s="41"/>
      <c r="R4364" s="38"/>
      <c r="S4364" s="38"/>
    </row>
    <row r="4365" spans="6:19" ht="12.75">
      <c r="F4365" s="41"/>
      <c r="R4365" s="38"/>
      <c r="S4365" s="38"/>
    </row>
    <row r="4366" spans="6:19" ht="12.75">
      <c r="F4366" s="41"/>
      <c r="R4366" s="38"/>
      <c r="S4366" s="38"/>
    </row>
    <row r="4367" spans="6:19" ht="12.75">
      <c r="F4367" s="41"/>
      <c r="R4367" s="38"/>
      <c r="S4367" s="38"/>
    </row>
    <row r="4368" spans="6:19" ht="12.75">
      <c r="F4368" s="41"/>
      <c r="R4368" s="38"/>
      <c r="S4368" s="38"/>
    </row>
    <row r="4369" spans="6:19" ht="12.75">
      <c r="F4369" s="41"/>
      <c r="R4369" s="38"/>
      <c r="S4369" s="38"/>
    </row>
    <row r="4370" spans="6:19" ht="12.75">
      <c r="F4370" s="41"/>
      <c r="R4370" s="38"/>
      <c r="S4370" s="38"/>
    </row>
    <row r="4371" spans="6:19" ht="12.75">
      <c r="F4371" s="41"/>
      <c r="R4371" s="38"/>
      <c r="S4371" s="38"/>
    </row>
    <row r="4372" spans="6:19" ht="12.75">
      <c r="F4372" s="41"/>
      <c r="R4372" s="38"/>
      <c r="S4372" s="38"/>
    </row>
    <row r="4373" spans="6:19" ht="12.75">
      <c r="F4373" s="41"/>
      <c r="R4373" s="38"/>
      <c r="S4373" s="38"/>
    </row>
    <row r="4374" spans="6:19" ht="12.75">
      <c r="F4374" s="41"/>
      <c r="R4374" s="38"/>
      <c r="S4374" s="38"/>
    </row>
    <row r="4375" spans="6:19" ht="12.75">
      <c r="F4375" s="41"/>
      <c r="R4375" s="38"/>
      <c r="S4375" s="38"/>
    </row>
    <row r="4376" spans="6:19" ht="12.75">
      <c r="F4376" s="41"/>
      <c r="R4376" s="38"/>
      <c r="S4376" s="38"/>
    </row>
    <row r="4377" spans="6:19" ht="12.75">
      <c r="F4377" s="41"/>
      <c r="R4377" s="38"/>
      <c r="S4377" s="38"/>
    </row>
    <row r="4378" spans="6:19" ht="12.75">
      <c r="F4378" s="41"/>
      <c r="R4378" s="38"/>
      <c r="S4378" s="38"/>
    </row>
    <row r="4379" spans="6:19" ht="12.75">
      <c r="F4379" s="41"/>
      <c r="R4379" s="38"/>
      <c r="S4379" s="38"/>
    </row>
    <row r="4380" spans="6:19" ht="12.75">
      <c r="F4380" s="41"/>
      <c r="R4380" s="38"/>
      <c r="S4380" s="38"/>
    </row>
    <row r="4381" spans="6:19" ht="12.75">
      <c r="F4381" s="41"/>
      <c r="R4381" s="38"/>
      <c r="S4381" s="38"/>
    </row>
    <row r="4382" spans="6:19" ht="12.75">
      <c r="F4382" s="41"/>
      <c r="R4382" s="38"/>
      <c r="S4382" s="38"/>
    </row>
    <row r="4383" spans="6:19" ht="12.75">
      <c r="F4383" s="41"/>
      <c r="R4383" s="38"/>
      <c r="S4383" s="38"/>
    </row>
    <row r="4384" spans="6:19" ht="12.75">
      <c r="F4384" s="41"/>
      <c r="R4384" s="38"/>
      <c r="S4384" s="38"/>
    </row>
    <row r="4385" spans="6:19" ht="12.75">
      <c r="F4385" s="41"/>
      <c r="R4385" s="38"/>
      <c r="S4385" s="38"/>
    </row>
    <row r="4386" spans="6:19" ht="12.75">
      <c r="F4386" s="41"/>
      <c r="R4386" s="38"/>
      <c r="S4386" s="38"/>
    </row>
    <row r="4387" spans="6:19" ht="12.75">
      <c r="F4387" s="41"/>
      <c r="R4387" s="38"/>
      <c r="S4387" s="38"/>
    </row>
    <row r="4388" spans="6:19" ht="12.75">
      <c r="F4388" s="41"/>
      <c r="R4388" s="38"/>
      <c r="S4388" s="38"/>
    </row>
    <row r="4389" spans="6:19" ht="12.75">
      <c r="F4389" s="41"/>
      <c r="R4389" s="38"/>
      <c r="S4389" s="38"/>
    </row>
    <row r="4390" spans="6:19" ht="12.75">
      <c r="F4390" s="41"/>
      <c r="R4390" s="38"/>
      <c r="S4390" s="38"/>
    </row>
    <row r="4391" spans="6:19" ht="12.75">
      <c r="F4391" s="41"/>
      <c r="R4391" s="38"/>
      <c r="S4391" s="38"/>
    </row>
    <row r="4392" spans="6:19" ht="12.75">
      <c r="F4392" s="41"/>
      <c r="R4392" s="38"/>
      <c r="S4392" s="38"/>
    </row>
    <row r="4393" spans="6:19" ht="12.75">
      <c r="F4393" s="41"/>
      <c r="R4393" s="38"/>
      <c r="S4393" s="38"/>
    </row>
    <row r="4394" spans="6:19" ht="12.75">
      <c r="F4394" s="41"/>
      <c r="R4394" s="38"/>
      <c r="S4394" s="38"/>
    </row>
    <row r="4395" spans="6:19" ht="12.75">
      <c r="F4395" s="41"/>
      <c r="R4395" s="38"/>
      <c r="S4395" s="38"/>
    </row>
    <row r="4396" spans="6:19" ht="12.75">
      <c r="F4396" s="41"/>
      <c r="R4396" s="38"/>
      <c r="S4396" s="38"/>
    </row>
    <row r="4397" spans="6:19" ht="12.75">
      <c r="F4397" s="41"/>
      <c r="R4397" s="38"/>
      <c r="S4397" s="38"/>
    </row>
    <row r="4398" spans="6:19" ht="12.75">
      <c r="F4398" s="41"/>
      <c r="R4398" s="38"/>
      <c r="S4398" s="38"/>
    </row>
    <row r="4399" spans="6:19" ht="12.75">
      <c r="F4399" s="41"/>
      <c r="R4399" s="38"/>
      <c r="S4399" s="38"/>
    </row>
    <row r="4400" spans="6:19" ht="12.75">
      <c r="F4400" s="41"/>
      <c r="R4400" s="38"/>
      <c r="S4400" s="38"/>
    </row>
    <row r="4401" spans="6:19" ht="12.75">
      <c r="F4401" s="41"/>
      <c r="R4401" s="38"/>
      <c r="S4401" s="38"/>
    </row>
    <row r="4402" spans="6:19" ht="12.75">
      <c r="F4402" s="41"/>
      <c r="R4402" s="38"/>
      <c r="S4402" s="38"/>
    </row>
    <row r="4403" spans="6:19" ht="12.75">
      <c r="F4403" s="41"/>
      <c r="R4403" s="38"/>
      <c r="S4403" s="38"/>
    </row>
    <row r="4404" spans="6:19" ht="12.75">
      <c r="F4404" s="41"/>
      <c r="R4404" s="38"/>
      <c r="S4404" s="38"/>
    </row>
    <row r="4405" spans="6:19" ht="12.75">
      <c r="F4405" s="41"/>
      <c r="R4405" s="38"/>
      <c r="S4405" s="38"/>
    </row>
    <row r="4406" spans="6:19" ht="12.75">
      <c r="F4406" s="41"/>
      <c r="R4406" s="38"/>
      <c r="S4406" s="38"/>
    </row>
    <row r="4407" spans="6:19" ht="12.75">
      <c r="F4407" s="41"/>
      <c r="R4407" s="38"/>
      <c r="S4407" s="38"/>
    </row>
    <row r="4408" spans="6:19" ht="12.75">
      <c r="F4408" s="41"/>
      <c r="R4408" s="38"/>
      <c r="S4408" s="38"/>
    </row>
    <row r="4409" spans="6:19" ht="12.75">
      <c r="F4409" s="41"/>
      <c r="R4409" s="38"/>
      <c r="S4409" s="38"/>
    </row>
    <row r="4410" spans="6:19" ht="12.75">
      <c r="F4410" s="41"/>
      <c r="R4410" s="38"/>
      <c r="S4410" s="38"/>
    </row>
    <row r="4411" spans="6:19" ht="12.75">
      <c r="F4411" s="41"/>
      <c r="R4411" s="38"/>
      <c r="S4411" s="38"/>
    </row>
    <row r="4412" spans="6:19" ht="12.75">
      <c r="F4412" s="41"/>
      <c r="R4412" s="38"/>
      <c r="S4412" s="38"/>
    </row>
    <row r="4413" spans="6:19" ht="12.75">
      <c r="F4413" s="41"/>
      <c r="R4413" s="38"/>
      <c r="S4413" s="38"/>
    </row>
    <row r="4414" spans="6:19" ht="12.75">
      <c r="F4414" s="41"/>
      <c r="R4414" s="38"/>
      <c r="S4414" s="38"/>
    </row>
    <row r="4415" spans="6:19" ht="12.75">
      <c r="F4415" s="41"/>
      <c r="R4415" s="38"/>
      <c r="S4415" s="38"/>
    </row>
    <row r="4416" spans="6:19" ht="12.75">
      <c r="F4416" s="41"/>
      <c r="R4416" s="38"/>
      <c r="S4416" s="38"/>
    </row>
    <row r="4417" spans="6:19" ht="12.75">
      <c r="F4417" s="41"/>
      <c r="R4417" s="38"/>
      <c r="S4417" s="38"/>
    </row>
    <row r="4418" spans="6:19" ht="12.75">
      <c r="F4418" s="41"/>
      <c r="R4418" s="38"/>
      <c r="S4418" s="38"/>
    </row>
    <row r="4419" spans="6:19" ht="12.75">
      <c r="F4419" s="41"/>
      <c r="R4419" s="38"/>
      <c r="S4419" s="38"/>
    </row>
    <row r="4420" spans="6:19" ht="12.75">
      <c r="F4420" s="41"/>
      <c r="R4420" s="38"/>
      <c r="S4420" s="38"/>
    </row>
    <row r="4421" spans="6:19" ht="12.75">
      <c r="F4421" s="41"/>
      <c r="R4421" s="38"/>
      <c r="S4421" s="38"/>
    </row>
    <row r="4422" spans="6:19" ht="12.75">
      <c r="F4422" s="41"/>
      <c r="R4422" s="38"/>
      <c r="S4422" s="38"/>
    </row>
    <row r="4423" spans="6:19" ht="12.75">
      <c r="F4423" s="41"/>
      <c r="R4423" s="38"/>
      <c r="S4423" s="38"/>
    </row>
    <row r="4424" spans="6:19" ht="12.75">
      <c r="F4424" s="41"/>
      <c r="R4424" s="38"/>
      <c r="S4424" s="38"/>
    </row>
    <row r="4425" spans="6:19" ht="12.75">
      <c r="F4425" s="41"/>
      <c r="R4425" s="38"/>
      <c r="S4425" s="38"/>
    </row>
    <row r="4426" spans="6:19" ht="12.75">
      <c r="F4426" s="41"/>
      <c r="R4426" s="38"/>
      <c r="S4426" s="38"/>
    </row>
    <row r="4427" spans="6:19" ht="12.75">
      <c r="F4427" s="41"/>
      <c r="R4427" s="38"/>
      <c r="S4427" s="38"/>
    </row>
    <row r="4428" spans="6:19" ht="12.75">
      <c r="F4428" s="41"/>
      <c r="R4428" s="38"/>
      <c r="S4428" s="38"/>
    </row>
    <row r="4429" spans="6:19" ht="12.75">
      <c r="F4429" s="41"/>
      <c r="R4429" s="38"/>
      <c r="S4429" s="38"/>
    </row>
    <row r="4430" spans="6:19" ht="12.75">
      <c r="F4430" s="41"/>
      <c r="R4430" s="38"/>
      <c r="S4430" s="38"/>
    </row>
    <row r="4431" spans="6:19" ht="12.75">
      <c r="F4431" s="41"/>
      <c r="R4431" s="38"/>
      <c r="S4431" s="38"/>
    </row>
    <row r="4432" spans="6:19" ht="12.75">
      <c r="F4432" s="41"/>
      <c r="R4432" s="38"/>
      <c r="S4432" s="38"/>
    </row>
    <row r="4433" spans="6:19" ht="12.75">
      <c r="F4433" s="41"/>
      <c r="R4433" s="38"/>
      <c r="S4433" s="38"/>
    </row>
    <row r="4434" spans="6:19" ht="12.75">
      <c r="F4434" s="41"/>
      <c r="R4434" s="38"/>
      <c r="S4434" s="38"/>
    </row>
    <row r="4435" spans="6:19" ht="12.75">
      <c r="F4435" s="41"/>
      <c r="R4435" s="38"/>
      <c r="S4435" s="38"/>
    </row>
    <row r="4436" spans="6:19" ht="12.75">
      <c r="F4436" s="41"/>
      <c r="R4436" s="38"/>
      <c r="S4436" s="38"/>
    </row>
    <row r="4437" spans="6:19" ht="12.75">
      <c r="F4437" s="41"/>
      <c r="R4437" s="38"/>
      <c r="S4437" s="38"/>
    </row>
    <row r="4438" spans="6:19" ht="12.75">
      <c r="F4438" s="41"/>
      <c r="R4438" s="38"/>
      <c r="S4438" s="38"/>
    </row>
    <row r="4439" spans="6:19" ht="12.75">
      <c r="F4439" s="41"/>
      <c r="R4439" s="38"/>
      <c r="S4439" s="38"/>
    </row>
    <row r="4440" spans="6:19" ht="12.75">
      <c r="F4440" s="41"/>
      <c r="R4440" s="38"/>
      <c r="S4440" s="38"/>
    </row>
    <row r="4441" spans="6:19" ht="12.75">
      <c r="F4441" s="41"/>
      <c r="R4441" s="38"/>
      <c r="S4441" s="38"/>
    </row>
    <row r="4442" spans="6:19" ht="12.75">
      <c r="F4442" s="41"/>
      <c r="R4442" s="38"/>
      <c r="S4442" s="38"/>
    </row>
    <row r="4443" spans="6:19" ht="12.75">
      <c r="F4443" s="41"/>
      <c r="R4443" s="38"/>
      <c r="S4443" s="38"/>
    </row>
    <row r="4444" spans="6:19" ht="12.75">
      <c r="F4444" s="41"/>
      <c r="R4444" s="38"/>
      <c r="S4444" s="38"/>
    </row>
    <row r="4445" spans="6:19" ht="12.75">
      <c r="F4445" s="41"/>
      <c r="R4445" s="38"/>
      <c r="S4445" s="38"/>
    </row>
    <row r="4446" spans="6:19" ht="12.75">
      <c r="F4446" s="41"/>
      <c r="R4446" s="38"/>
      <c r="S4446" s="38"/>
    </row>
    <row r="4447" spans="6:19" ht="12.75">
      <c r="F4447" s="41"/>
      <c r="R4447" s="38"/>
      <c r="S4447" s="38"/>
    </row>
    <row r="4448" spans="6:19" ht="12.75">
      <c r="F4448" s="41"/>
      <c r="R4448" s="38"/>
      <c r="S4448" s="38"/>
    </row>
    <row r="4449" spans="6:19" ht="12.75">
      <c r="F4449" s="41"/>
      <c r="R4449" s="38"/>
      <c r="S4449" s="38"/>
    </row>
    <row r="4450" spans="6:19" ht="12.75">
      <c r="F4450" s="41"/>
      <c r="R4450" s="38"/>
      <c r="S4450" s="38"/>
    </row>
    <row r="4451" spans="6:19" ht="12.75">
      <c r="F4451" s="41"/>
      <c r="R4451" s="38"/>
      <c r="S4451" s="38"/>
    </row>
    <row r="4452" spans="6:19" ht="12.75">
      <c r="F4452" s="41"/>
      <c r="R4452" s="38"/>
      <c r="S4452" s="38"/>
    </row>
    <row r="4453" spans="6:19" ht="12.75">
      <c r="F4453" s="41"/>
      <c r="R4453" s="38"/>
      <c r="S4453" s="38"/>
    </row>
    <row r="4454" spans="6:19" ht="12.75">
      <c r="F4454" s="41"/>
      <c r="R4454" s="38"/>
      <c r="S4454" s="38"/>
    </row>
    <row r="4455" spans="6:19" ht="12.75">
      <c r="F4455" s="41"/>
      <c r="R4455" s="38"/>
      <c r="S4455" s="38"/>
    </row>
    <row r="4456" spans="6:19" ht="12.75">
      <c r="F4456" s="41"/>
      <c r="R4456" s="38"/>
      <c r="S4456" s="38"/>
    </row>
    <row r="4457" spans="6:19" ht="12.75">
      <c r="F4457" s="41"/>
      <c r="R4457" s="38"/>
      <c r="S4457" s="38"/>
    </row>
    <row r="4458" spans="6:19" ht="12.75">
      <c r="F4458" s="41"/>
      <c r="R4458" s="38"/>
      <c r="S4458" s="38"/>
    </row>
    <row r="4459" spans="6:19" ht="12.75">
      <c r="F4459" s="41"/>
      <c r="R4459" s="38"/>
      <c r="S4459" s="38"/>
    </row>
    <row r="4460" spans="6:19" ht="12.75">
      <c r="F4460" s="41"/>
      <c r="R4460" s="38"/>
      <c r="S4460" s="38"/>
    </row>
    <row r="4461" spans="6:19" ht="12.75">
      <c r="F4461" s="41"/>
      <c r="R4461" s="38"/>
      <c r="S4461" s="38"/>
    </row>
    <row r="4462" spans="6:19" ht="12.75">
      <c r="F4462" s="41"/>
      <c r="R4462" s="38"/>
      <c r="S4462" s="38"/>
    </row>
    <row r="4463" spans="6:19" ht="12.75">
      <c r="F4463" s="41"/>
      <c r="R4463" s="38"/>
      <c r="S4463" s="38"/>
    </row>
    <row r="4464" spans="6:19" ht="12.75">
      <c r="F4464" s="41"/>
      <c r="R4464" s="38"/>
      <c r="S4464" s="38"/>
    </row>
    <row r="4465" spans="6:19" ht="12.75">
      <c r="F4465" s="41"/>
      <c r="R4465" s="38"/>
      <c r="S4465" s="38"/>
    </row>
    <row r="4466" spans="6:19" ht="12.75">
      <c r="F4466" s="41"/>
      <c r="R4466" s="38"/>
      <c r="S4466" s="38"/>
    </row>
    <row r="4467" spans="6:19" ht="12.75">
      <c r="F4467" s="41"/>
      <c r="R4467" s="38"/>
      <c r="S4467" s="38"/>
    </row>
    <row r="4468" spans="6:19" ht="12.75">
      <c r="F4468" s="41"/>
      <c r="R4468" s="38"/>
      <c r="S4468" s="38"/>
    </row>
    <row r="4469" spans="6:19" ht="12.75">
      <c r="F4469" s="41"/>
      <c r="R4469" s="38"/>
      <c r="S4469" s="38"/>
    </row>
    <row r="4470" spans="6:19" ht="12.75">
      <c r="F4470" s="41"/>
      <c r="R4470" s="38"/>
      <c r="S4470" s="38"/>
    </row>
    <row r="4471" spans="6:19" ht="12.75">
      <c r="F4471" s="41"/>
      <c r="R4471" s="38"/>
      <c r="S4471" s="38"/>
    </row>
    <row r="4472" spans="6:19" ht="12.75">
      <c r="F4472" s="41"/>
      <c r="R4472" s="38"/>
      <c r="S4472" s="38"/>
    </row>
    <row r="4473" spans="6:19" ht="12.75">
      <c r="F4473" s="41"/>
      <c r="R4473" s="38"/>
      <c r="S4473" s="38"/>
    </row>
    <row r="4474" spans="6:19" ht="12.75">
      <c r="F4474" s="41"/>
      <c r="R4474" s="38"/>
      <c r="S4474" s="38"/>
    </row>
    <row r="4475" spans="6:19" ht="12.75">
      <c r="F4475" s="41"/>
      <c r="R4475" s="38"/>
      <c r="S4475" s="38"/>
    </row>
    <row r="4476" spans="6:19" ht="12.75">
      <c r="F4476" s="41"/>
      <c r="R4476" s="38"/>
      <c r="S4476" s="38"/>
    </row>
    <row r="4477" spans="6:19" ht="12.75">
      <c r="F4477" s="41"/>
      <c r="R4477" s="38"/>
      <c r="S4477" s="38"/>
    </row>
    <row r="4478" spans="6:19" ht="12.75">
      <c r="F4478" s="41"/>
      <c r="R4478" s="38"/>
      <c r="S4478" s="38"/>
    </row>
    <row r="4479" spans="6:19" ht="12.75">
      <c r="F4479" s="41"/>
      <c r="R4479" s="38"/>
      <c r="S4479" s="38"/>
    </row>
    <row r="4480" spans="6:19" ht="12.75">
      <c r="F4480" s="41"/>
      <c r="R4480" s="38"/>
      <c r="S4480" s="38"/>
    </row>
    <row r="4481" spans="6:19" ht="12.75">
      <c r="F4481" s="41"/>
      <c r="R4481" s="38"/>
      <c r="S4481" s="38"/>
    </row>
    <row r="4482" spans="6:19" ht="12.75">
      <c r="F4482" s="41"/>
      <c r="R4482" s="38"/>
      <c r="S4482" s="38"/>
    </row>
    <row r="4483" spans="6:19" ht="12.75">
      <c r="F4483" s="41"/>
      <c r="R4483" s="38"/>
      <c r="S4483" s="38"/>
    </row>
    <row r="4484" spans="6:19" ht="12.75">
      <c r="F4484" s="41"/>
      <c r="R4484" s="38"/>
      <c r="S4484" s="38"/>
    </row>
    <row r="4485" spans="6:19" ht="12.75">
      <c r="F4485" s="41"/>
      <c r="R4485" s="38"/>
      <c r="S4485" s="38"/>
    </row>
    <row r="4486" spans="6:19" ht="12.75">
      <c r="F4486" s="41"/>
      <c r="R4486" s="38"/>
      <c r="S4486" s="38"/>
    </row>
    <row r="4487" spans="6:19" ht="12.75">
      <c r="F4487" s="41"/>
      <c r="R4487" s="38"/>
      <c r="S4487" s="38"/>
    </row>
    <row r="4488" spans="6:19" ht="12.75">
      <c r="F4488" s="41"/>
      <c r="R4488" s="38"/>
      <c r="S4488" s="38"/>
    </row>
    <row r="4489" spans="6:19" ht="12.75">
      <c r="F4489" s="41"/>
      <c r="R4489" s="38"/>
      <c r="S4489" s="38"/>
    </row>
    <row r="4490" spans="6:19" ht="12.75">
      <c r="F4490" s="41"/>
      <c r="R4490" s="38"/>
      <c r="S4490" s="38"/>
    </row>
    <row r="4491" spans="6:19" ht="12.75">
      <c r="F4491" s="41"/>
      <c r="R4491" s="38"/>
      <c r="S4491" s="38"/>
    </row>
    <row r="4492" spans="6:19" ht="12.75">
      <c r="F4492" s="41"/>
      <c r="R4492" s="38"/>
      <c r="S4492" s="38"/>
    </row>
    <row r="4493" spans="6:19" ht="12.75">
      <c r="F4493" s="41"/>
      <c r="R4493" s="38"/>
      <c r="S4493" s="38"/>
    </row>
    <row r="4494" spans="6:19" ht="12.75">
      <c r="F4494" s="41"/>
      <c r="R4494" s="38"/>
      <c r="S4494" s="38"/>
    </row>
    <row r="4495" spans="6:19" ht="12.75">
      <c r="F4495" s="41"/>
      <c r="R4495" s="38"/>
      <c r="S4495" s="38"/>
    </row>
    <row r="4496" spans="6:19" ht="12.75">
      <c r="F4496" s="41"/>
      <c r="R4496" s="38"/>
      <c r="S4496" s="38"/>
    </row>
    <row r="4497" spans="6:19" ht="12.75">
      <c r="F4497" s="41"/>
      <c r="R4497" s="38"/>
      <c r="S4497" s="38"/>
    </row>
    <row r="4498" spans="6:19" ht="12.75">
      <c r="F4498" s="41"/>
      <c r="R4498" s="38"/>
      <c r="S4498" s="38"/>
    </row>
    <row r="4499" spans="6:19" ht="12.75">
      <c r="F4499" s="41"/>
      <c r="R4499" s="38"/>
      <c r="S4499" s="38"/>
    </row>
    <row r="4500" spans="6:19" ht="12.75">
      <c r="F4500" s="41"/>
      <c r="R4500" s="38"/>
      <c r="S4500" s="38"/>
    </row>
    <row r="4501" spans="6:19" ht="12.75">
      <c r="F4501" s="41"/>
      <c r="R4501" s="38"/>
      <c r="S4501" s="38"/>
    </row>
    <row r="4502" spans="6:19" ht="12.75">
      <c r="F4502" s="41"/>
      <c r="R4502" s="38"/>
      <c r="S4502" s="38"/>
    </row>
    <row r="4503" spans="6:19" ht="12.75">
      <c r="F4503" s="41"/>
      <c r="R4503" s="38"/>
      <c r="S4503" s="38"/>
    </row>
    <row r="4504" spans="6:19" ht="12.75">
      <c r="F4504" s="41"/>
      <c r="R4504" s="38"/>
      <c r="S4504" s="38"/>
    </row>
    <row r="4505" spans="6:19" ht="12.75">
      <c r="F4505" s="41"/>
      <c r="R4505" s="38"/>
      <c r="S4505" s="38"/>
    </row>
    <row r="4506" spans="6:19" ht="12.75">
      <c r="F4506" s="41"/>
      <c r="R4506" s="38"/>
      <c r="S4506" s="38"/>
    </row>
    <row r="4507" spans="6:19" ht="12.75">
      <c r="F4507" s="41"/>
      <c r="R4507" s="38"/>
      <c r="S4507" s="38"/>
    </row>
    <row r="4508" spans="6:19" ht="12.75">
      <c r="F4508" s="41"/>
      <c r="R4508" s="38"/>
      <c r="S4508" s="38"/>
    </row>
    <row r="4509" spans="6:19" ht="12.75">
      <c r="F4509" s="41"/>
      <c r="R4509" s="38"/>
      <c r="S4509" s="38"/>
    </row>
    <row r="4510" spans="6:19" ht="12.75">
      <c r="F4510" s="41"/>
      <c r="R4510" s="38"/>
      <c r="S4510" s="38"/>
    </row>
    <row r="4511" spans="6:19" ht="12.75">
      <c r="F4511" s="41"/>
      <c r="R4511" s="38"/>
      <c r="S4511" s="38"/>
    </row>
    <row r="4512" spans="6:19" ht="12.75">
      <c r="F4512" s="41"/>
      <c r="R4512" s="38"/>
      <c r="S4512" s="38"/>
    </row>
    <row r="4513" spans="6:19" ht="12.75">
      <c r="F4513" s="41"/>
      <c r="R4513" s="38"/>
      <c r="S4513" s="38"/>
    </row>
    <row r="4514" spans="6:19" ht="12.75">
      <c r="F4514" s="41"/>
      <c r="R4514" s="38"/>
      <c r="S4514" s="38"/>
    </row>
    <row r="4515" spans="6:19" ht="12.75">
      <c r="F4515" s="41"/>
      <c r="R4515" s="38"/>
      <c r="S4515" s="38"/>
    </row>
    <row r="4516" spans="6:19" ht="12.75">
      <c r="F4516" s="41"/>
      <c r="R4516" s="38"/>
      <c r="S4516" s="38"/>
    </row>
    <row r="4517" spans="6:19" ht="12.75">
      <c r="F4517" s="41"/>
      <c r="R4517" s="38"/>
      <c r="S4517" s="38"/>
    </row>
    <row r="4518" spans="6:19" ht="12.75">
      <c r="F4518" s="41"/>
      <c r="R4518" s="38"/>
      <c r="S4518" s="38"/>
    </row>
    <row r="4519" spans="6:19" ht="12.75">
      <c r="F4519" s="41"/>
      <c r="R4519" s="38"/>
      <c r="S4519" s="38"/>
    </row>
    <row r="4520" spans="6:19" ht="12.75">
      <c r="F4520" s="41"/>
      <c r="R4520" s="38"/>
      <c r="S4520" s="38"/>
    </row>
    <row r="4521" spans="6:19" ht="12.75">
      <c r="F4521" s="41"/>
      <c r="R4521" s="38"/>
      <c r="S4521" s="38"/>
    </row>
    <row r="4522" spans="6:19" ht="12.75">
      <c r="F4522" s="41"/>
      <c r="R4522" s="38"/>
      <c r="S4522" s="38"/>
    </row>
    <row r="4523" spans="6:19" ht="12.75">
      <c r="F4523" s="41"/>
      <c r="R4523" s="38"/>
      <c r="S4523" s="38"/>
    </row>
    <row r="4524" spans="6:19" ht="12.75">
      <c r="F4524" s="41"/>
      <c r="R4524" s="38"/>
      <c r="S4524" s="38"/>
    </row>
    <row r="4525" spans="6:19" ht="12.75">
      <c r="F4525" s="41"/>
      <c r="R4525" s="38"/>
      <c r="S4525" s="38"/>
    </row>
    <row r="4526" spans="6:19" ht="12.75">
      <c r="F4526" s="41"/>
      <c r="R4526" s="38"/>
      <c r="S4526" s="38"/>
    </row>
    <row r="4527" spans="6:19" ht="12.75">
      <c r="F4527" s="41"/>
      <c r="R4527" s="38"/>
      <c r="S4527" s="38"/>
    </row>
    <row r="4528" spans="6:19" ht="12.75">
      <c r="F4528" s="41"/>
      <c r="R4528" s="38"/>
      <c r="S4528" s="38"/>
    </row>
    <row r="4529" spans="6:19" ht="12.75">
      <c r="F4529" s="41"/>
      <c r="R4529" s="38"/>
      <c r="S4529" s="38"/>
    </row>
    <row r="4530" spans="6:19" ht="12.75">
      <c r="F4530" s="41"/>
      <c r="R4530" s="38"/>
      <c r="S4530" s="38"/>
    </row>
    <row r="4531" spans="6:19" ht="12.75">
      <c r="F4531" s="41"/>
      <c r="R4531" s="38"/>
      <c r="S4531" s="38"/>
    </row>
    <row r="4532" spans="6:19" ht="12.75">
      <c r="F4532" s="41"/>
      <c r="R4532" s="38"/>
      <c r="S4532" s="38"/>
    </row>
    <row r="4533" spans="6:19" ht="12.75">
      <c r="F4533" s="41"/>
      <c r="R4533" s="38"/>
      <c r="S4533" s="38"/>
    </row>
    <row r="4534" spans="6:19" ht="12.75">
      <c r="F4534" s="41"/>
      <c r="R4534" s="38"/>
      <c r="S4534" s="38"/>
    </row>
    <row r="4535" spans="6:19" ht="12.75">
      <c r="F4535" s="41"/>
      <c r="R4535" s="38"/>
      <c r="S4535" s="38"/>
    </row>
    <row r="4536" spans="6:19" ht="12.75">
      <c r="F4536" s="41"/>
      <c r="R4536" s="38"/>
      <c r="S4536" s="38"/>
    </row>
    <row r="4537" spans="6:19" ht="12.75">
      <c r="F4537" s="41"/>
      <c r="R4537" s="38"/>
      <c r="S4537" s="38"/>
    </row>
    <row r="4538" spans="6:19" ht="12.75">
      <c r="F4538" s="41"/>
      <c r="R4538" s="38"/>
      <c r="S4538" s="38"/>
    </row>
    <row r="4539" spans="6:19" ht="12.75">
      <c r="F4539" s="41"/>
      <c r="R4539" s="38"/>
      <c r="S4539" s="38"/>
    </row>
    <row r="4540" spans="6:19" ht="12.75">
      <c r="F4540" s="41"/>
      <c r="R4540" s="38"/>
      <c r="S4540" s="38"/>
    </row>
    <row r="4541" spans="6:19" ht="12.75">
      <c r="F4541" s="41"/>
      <c r="R4541" s="38"/>
      <c r="S4541" s="38"/>
    </row>
    <row r="4542" spans="6:19" ht="12.75">
      <c r="F4542" s="41"/>
      <c r="R4542" s="38"/>
      <c r="S4542" s="38"/>
    </row>
    <row r="4543" spans="6:19" ht="12.75">
      <c r="F4543" s="41"/>
      <c r="R4543" s="38"/>
      <c r="S4543" s="38"/>
    </row>
    <row r="4544" spans="6:19" ht="12.75">
      <c r="F4544" s="41"/>
      <c r="R4544" s="38"/>
      <c r="S4544" s="38"/>
    </row>
    <row r="4545" spans="6:19" ht="12.75">
      <c r="F4545" s="41"/>
      <c r="R4545" s="38"/>
      <c r="S4545" s="38"/>
    </row>
    <row r="4546" spans="6:19" ht="12.75">
      <c r="F4546" s="41"/>
      <c r="R4546" s="38"/>
      <c r="S4546" s="38"/>
    </row>
    <row r="4547" spans="6:19" ht="12.75">
      <c r="F4547" s="41"/>
      <c r="R4547" s="38"/>
      <c r="S4547" s="38"/>
    </row>
    <row r="4548" spans="6:19" ht="12.75">
      <c r="F4548" s="41"/>
      <c r="R4548" s="38"/>
      <c r="S4548" s="38"/>
    </row>
    <row r="4549" spans="6:19" ht="12.75">
      <c r="F4549" s="41"/>
      <c r="R4549" s="38"/>
      <c r="S4549" s="38"/>
    </row>
    <row r="4550" spans="6:19" ht="12.75">
      <c r="F4550" s="41"/>
      <c r="R4550" s="38"/>
      <c r="S4550" s="38"/>
    </row>
    <row r="4551" spans="6:19" ht="12.75">
      <c r="F4551" s="41"/>
      <c r="R4551" s="38"/>
      <c r="S4551" s="38"/>
    </row>
    <row r="4552" spans="6:19" ht="12.75">
      <c r="F4552" s="41"/>
      <c r="R4552" s="38"/>
      <c r="S4552" s="38"/>
    </row>
    <row r="4553" spans="6:19" ht="12.75">
      <c r="F4553" s="41"/>
      <c r="R4553" s="38"/>
      <c r="S4553" s="38"/>
    </row>
    <row r="4554" spans="6:19" ht="12.75">
      <c r="F4554" s="41"/>
      <c r="R4554" s="38"/>
      <c r="S4554" s="38"/>
    </row>
    <row r="4555" spans="6:19" ht="12.75">
      <c r="F4555" s="41"/>
      <c r="R4555" s="38"/>
      <c r="S4555" s="38"/>
    </row>
    <row r="4556" spans="6:19" ht="12.75">
      <c r="F4556" s="41"/>
      <c r="R4556" s="38"/>
      <c r="S4556" s="38"/>
    </row>
    <row r="4557" spans="6:19" ht="12.75">
      <c r="F4557" s="41"/>
      <c r="R4557" s="38"/>
      <c r="S4557" s="38"/>
    </row>
    <row r="4558" spans="6:19" ht="12.75">
      <c r="F4558" s="41"/>
      <c r="R4558" s="38"/>
      <c r="S4558" s="38"/>
    </row>
    <row r="4559" spans="6:19" ht="12.75">
      <c r="F4559" s="41"/>
      <c r="R4559" s="38"/>
      <c r="S4559" s="38"/>
    </row>
    <row r="4560" spans="6:19" ht="12.75">
      <c r="F4560" s="41"/>
      <c r="R4560" s="38"/>
      <c r="S4560" s="38"/>
    </row>
    <row r="4561" spans="6:19" ht="12.75">
      <c r="F4561" s="41"/>
      <c r="R4561" s="38"/>
      <c r="S4561" s="38"/>
    </row>
    <row r="4562" spans="6:19" ht="12.75">
      <c r="F4562" s="41"/>
      <c r="R4562" s="38"/>
      <c r="S4562" s="38"/>
    </row>
    <row r="4563" spans="6:19" ht="12.75">
      <c r="F4563" s="41"/>
      <c r="R4563" s="38"/>
      <c r="S4563" s="38"/>
    </row>
    <row r="4564" spans="6:19" ht="12.75">
      <c r="F4564" s="41"/>
      <c r="R4564" s="38"/>
      <c r="S4564" s="38"/>
    </row>
    <row r="4565" spans="6:19" ht="12.75">
      <c r="F4565" s="41"/>
      <c r="R4565" s="38"/>
      <c r="S4565" s="38"/>
    </row>
    <row r="4566" spans="6:19" ht="12.75">
      <c r="F4566" s="41"/>
      <c r="R4566" s="38"/>
      <c r="S4566" s="38"/>
    </row>
    <row r="4567" spans="6:19" ht="12.75">
      <c r="F4567" s="41"/>
      <c r="R4567" s="38"/>
      <c r="S4567" s="38"/>
    </row>
    <row r="4568" spans="6:19" ht="12.75">
      <c r="F4568" s="41"/>
      <c r="R4568" s="38"/>
      <c r="S4568" s="38"/>
    </row>
    <row r="4569" spans="6:19" ht="12.75">
      <c r="F4569" s="41"/>
      <c r="R4569" s="38"/>
      <c r="S4569" s="38"/>
    </row>
    <row r="4570" spans="6:19" ht="12.75">
      <c r="F4570" s="41"/>
      <c r="R4570" s="38"/>
      <c r="S4570" s="38"/>
    </row>
    <row r="4571" spans="6:19" ht="12.75">
      <c r="F4571" s="41"/>
      <c r="R4571" s="38"/>
      <c r="S4571" s="38"/>
    </row>
    <row r="4572" spans="6:19" ht="12.75">
      <c r="F4572" s="41"/>
      <c r="R4572" s="38"/>
      <c r="S4572" s="38"/>
    </row>
    <row r="4573" spans="6:19" ht="12.75">
      <c r="F4573" s="41"/>
      <c r="R4573" s="38"/>
      <c r="S4573" s="38"/>
    </row>
    <row r="4574" spans="6:19" ht="12.75">
      <c r="F4574" s="41"/>
      <c r="R4574" s="38"/>
      <c r="S4574" s="38"/>
    </row>
    <row r="4575" spans="6:19" ht="12.75">
      <c r="F4575" s="41"/>
      <c r="R4575" s="38"/>
      <c r="S4575" s="38"/>
    </row>
    <row r="4576" spans="6:19" ht="12.75">
      <c r="F4576" s="41"/>
      <c r="R4576" s="38"/>
      <c r="S4576" s="38"/>
    </row>
    <row r="4577" spans="6:19" ht="12.75">
      <c r="F4577" s="41"/>
      <c r="R4577" s="38"/>
      <c r="S4577" s="38"/>
    </row>
    <row r="4578" spans="6:19" ht="12.75">
      <c r="F4578" s="41"/>
      <c r="R4578" s="38"/>
      <c r="S4578" s="38"/>
    </row>
    <row r="4579" spans="6:19" ht="12.75">
      <c r="F4579" s="41"/>
      <c r="R4579" s="38"/>
      <c r="S4579" s="38"/>
    </row>
    <row r="4580" spans="6:19" ht="12.75">
      <c r="F4580" s="41"/>
      <c r="R4580" s="38"/>
      <c r="S4580" s="38"/>
    </row>
    <row r="4581" spans="6:19" ht="12.75">
      <c r="F4581" s="41"/>
      <c r="R4581" s="38"/>
      <c r="S4581" s="38"/>
    </row>
    <row r="4582" spans="6:19" ht="12.75">
      <c r="F4582" s="41"/>
      <c r="R4582" s="38"/>
      <c r="S4582" s="38"/>
    </row>
    <row r="4583" spans="6:19" ht="12.75">
      <c r="F4583" s="41"/>
      <c r="R4583" s="38"/>
      <c r="S4583" s="38"/>
    </row>
    <row r="4584" spans="6:19" ht="12.75">
      <c r="F4584" s="41"/>
      <c r="R4584" s="38"/>
      <c r="S4584" s="38"/>
    </row>
    <row r="4585" spans="6:19" ht="12.75">
      <c r="F4585" s="41"/>
      <c r="R4585" s="38"/>
      <c r="S4585" s="38"/>
    </row>
    <row r="4586" spans="6:19" ht="12.75">
      <c r="F4586" s="41"/>
      <c r="R4586" s="38"/>
      <c r="S4586" s="38"/>
    </row>
    <row r="4587" spans="6:19" ht="12.75">
      <c r="F4587" s="41"/>
      <c r="R4587" s="38"/>
      <c r="S4587" s="38"/>
    </row>
    <row r="4588" spans="6:19" ht="12.75">
      <c r="F4588" s="41"/>
      <c r="R4588" s="38"/>
      <c r="S4588" s="38"/>
    </row>
    <row r="4589" spans="6:19" ht="12.75">
      <c r="F4589" s="41"/>
      <c r="R4589" s="38"/>
      <c r="S4589" s="38"/>
    </row>
    <row r="4590" spans="6:19" ht="12.75">
      <c r="F4590" s="41"/>
      <c r="R4590" s="38"/>
      <c r="S4590" s="38"/>
    </row>
    <row r="4591" spans="6:19" ht="12.75">
      <c r="F4591" s="41"/>
      <c r="R4591" s="38"/>
      <c r="S4591" s="38"/>
    </row>
    <row r="4592" spans="6:19" ht="12.75">
      <c r="F4592" s="41"/>
      <c r="R4592" s="38"/>
      <c r="S4592" s="38"/>
    </row>
    <row r="4593" spans="6:19" ht="12.75">
      <c r="F4593" s="41"/>
      <c r="R4593" s="38"/>
      <c r="S4593" s="38"/>
    </row>
    <row r="4594" spans="6:19" ht="12.75">
      <c r="F4594" s="41"/>
      <c r="R4594" s="38"/>
      <c r="S4594" s="38"/>
    </row>
    <row r="4595" spans="6:19" ht="12.75">
      <c r="F4595" s="41"/>
      <c r="R4595" s="38"/>
      <c r="S4595" s="38"/>
    </row>
    <row r="4596" spans="6:19" ht="12.75">
      <c r="F4596" s="41"/>
      <c r="R4596" s="38"/>
      <c r="S4596" s="38"/>
    </row>
    <row r="4597" spans="6:19" ht="12.75">
      <c r="F4597" s="41"/>
      <c r="R4597" s="38"/>
      <c r="S4597" s="38"/>
    </row>
    <row r="4598" spans="6:19" ht="12.75">
      <c r="F4598" s="41"/>
      <c r="R4598" s="38"/>
      <c r="S4598" s="38"/>
    </row>
    <row r="4599" spans="6:19" ht="12.75">
      <c r="F4599" s="41"/>
      <c r="R4599" s="38"/>
      <c r="S4599" s="38"/>
    </row>
    <row r="4600" spans="6:19" ht="12.75">
      <c r="F4600" s="41"/>
      <c r="R4600" s="38"/>
      <c r="S4600" s="38"/>
    </row>
    <row r="4601" spans="6:19" ht="12.75">
      <c r="F4601" s="41"/>
      <c r="R4601" s="38"/>
      <c r="S4601" s="38"/>
    </row>
    <row r="4602" spans="6:19" ht="12.75">
      <c r="F4602" s="41"/>
      <c r="R4602" s="38"/>
      <c r="S4602" s="38"/>
    </row>
    <row r="4603" spans="6:19" ht="12.75">
      <c r="F4603" s="41"/>
      <c r="R4603" s="38"/>
      <c r="S4603" s="38"/>
    </row>
    <row r="4604" spans="6:19" ht="12.75">
      <c r="F4604" s="41"/>
      <c r="R4604" s="38"/>
      <c r="S4604" s="38"/>
    </row>
    <row r="4605" spans="6:19" ht="12.75">
      <c r="F4605" s="41"/>
      <c r="R4605" s="38"/>
      <c r="S4605" s="38"/>
    </row>
    <row r="4606" spans="6:19" ht="12.75">
      <c r="F4606" s="41"/>
      <c r="R4606" s="38"/>
      <c r="S4606" s="38"/>
    </row>
    <row r="4607" spans="6:19" ht="12.75">
      <c r="F4607" s="41"/>
      <c r="R4607" s="38"/>
      <c r="S4607" s="38"/>
    </row>
    <row r="4608" spans="6:19" ht="12.75">
      <c r="F4608" s="41"/>
      <c r="R4608" s="38"/>
      <c r="S4608" s="38"/>
    </row>
    <row r="4609" spans="6:19" ht="12.75">
      <c r="F4609" s="41"/>
      <c r="R4609" s="38"/>
      <c r="S4609" s="38"/>
    </row>
    <row r="4610" spans="6:19" ht="12.75">
      <c r="F4610" s="41"/>
      <c r="R4610" s="38"/>
      <c r="S4610" s="38"/>
    </row>
    <row r="4611" spans="6:19" ht="12.75">
      <c r="F4611" s="41"/>
      <c r="R4611" s="38"/>
      <c r="S4611" s="38"/>
    </row>
    <row r="4612" spans="6:19" ht="12.75">
      <c r="F4612" s="41"/>
      <c r="R4612" s="38"/>
      <c r="S4612" s="38"/>
    </row>
    <row r="4613" spans="6:19" ht="12.75">
      <c r="F4613" s="41"/>
      <c r="R4613" s="38"/>
      <c r="S4613" s="38"/>
    </row>
    <row r="4614" spans="6:19" ht="12.75">
      <c r="F4614" s="41"/>
      <c r="R4614" s="38"/>
      <c r="S4614" s="38"/>
    </row>
    <row r="4615" spans="6:19" ht="12.75">
      <c r="F4615" s="41"/>
      <c r="R4615" s="38"/>
      <c r="S4615" s="38"/>
    </row>
    <row r="4616" spans="6:19" ht="12.75">
      <c r="F4616" s="41"/>
      <c r="R4616" s="38"/>
      <c r="S4616" s="38"/>
    </row>
    <row r="4617" spans="6:19" ht="12.75">
      <c r="F4617" s="41"/>
      <c r="R4617" s="38"/>
      <c r="S4617" s="38"/>
    </row>
    <row r="4618" spans="6:19" ht="12.75">
      <c r="F4618" s="41"/>
      <c r="R4618" s="38"/>
      <c r="S4618" s="38"/>
    </row>
    <row r="4619" spans="6:19" ht="12.75">
      <c r="F4619" s="41"/>
      <c r="R4619" s="38"/>
      <c r="S4619" s="38"/>
    </row>
    <row r="4620" spans="6:19" ht="12.75">
      <c r="F4620" s="41"/>
      <c r="R4620" s="38"/>
      <c r="S4620" s="38"/>
    </row>
    <row r="4621" spans="6:19" ht="12.75">
      <c r="F4621" s="41"/>
      <c r="R4621" s="38"/>
      <c r="S4621" s="38"/>
    </row>
    <row r="4622" spans="6:19" ht="12.75">
      <c r="F4622" s="41"/>
      <c r="R4622" s="38"/>
      <c r="S4622" s="38"/>
    </row>
    <row r="4623" spans="6:19" ht="12.75">
      <c r="F4623" s="41"/>
      <c r="R4623" s="38"/>
      <c r="S4623" s="38"/>
    </row>
    <row r="4624" spans="6:19" ht="12.75">
      <c r="F4624" s="41"/>
      <c r="R4624" s="38"/>
      <c r="S4624" s="38"/>
    </row>
    <row r="4625" spans="6:19" ht="12.75">
      <c r="F4625" s="41"/>
      <c r="R4625" s="38"/>
      <c r="S4625" s="38"/>
    </row>
    <row r="4626" spans="6:19" ht="12.75">
      <c r="F4626" s="41"/>
      <c r="R4626" s="38"/>
      <c r="S4626" s="38"/>
    </row>
    <row r="4627" spans="6:19" ht="12.75">
      <c r="F4627" s="41"/>
      <c r="R4627" s="38"/>
      <c r="S4627" s="38"/>
    </row>
    <row r="4628" spans="6:19" ht="12.75">
      <c r="F4628" s="41"/>
      <c r="R4628" s="38"/>
      <c r="S4628" s="38"/>
    </row>
    <row r="4629" spans="6:19" ht="12.75">
      <c r="F4629" s="41"/>
      <c r="R4629" s="38"/>
      <c r="S4629" s="38"/>
    </row>
    <row r="4630" spans="6:19" ht="12.75">
      <c r="F4630" s="41"/>
      <c r="R4630" s="38"/>
      <c r="S4630" s="38"/>
    </row>
    <row r="4631" spans="6:19" ht="12.75">
      <c r="F4631" s="41"/>
      <c r="R4631" s="38"/>
      <c r="S4631" s="38"/>
    </row>
    <row r="4632" spans="6:19" ht="12.75">
      <c r="F4632" s="41"/>
      <c r="R4632" s="38"/>
      <c r="S4632" s="38"/>
    </row>
    <row r="4633" spans="6:19" ht="12.75">
      <c r="F4633" s="41"/>
      <c r="R4633" s="38"/>
      <c r="S4633" s="38"/>
    </row>
    <row r="4634" spans="6:19" ht="12.75">
      <c r="F4634" s="41"/>
      <c r="R4634" s="38"/>
      <c r="S4634" s="38"/>
    </row>
    <row r="4635" spans="6:19" ht="12.75">
      <c r="F4635" s="41"/>
      <c r="R4635" s="38"/>
      <c r="S4635" s="38"/>
    </row>
    <row r="4636" spans="6:19" ht="12.75">
      <c r="F4636" s="41"/>
      <c r="R4636" s="38"/>
      <c r="S4636" s="38"/>
    </row>
    <row r="4637" spans="6:19" ht="12.75">
      <c r="F4637" s="41"/>
      <c r="R4637" s="38"/>
      <c r="S4637" s="38"/>
    </row>
    <row r="4638" spans="6:19" ht="12.75">
      <c r="F4638" s="41"/>
      <c r="R4638" s="38"/>
      <c r="S4638" s="38"/>
    </row>
    <row r="4639" spans="6:19" ht="12.75">
      <c r="F4639" s="41"/>
      <c r="R4639" s="38"/>
      <c r="S4639" s="38"/>
    </row>
    <row r="4640" spans="6:19" ht="12.75">
      <c r="F4640" s="41"/>
      <c r="R4640" s="38"/>
      <c r="S4640" s="38"/>
    </row>
    <row r="4641" spans="6:19" ht="12.75">
      <c r="F4641" s="41"/>
      <c r="R4641" s="38"/>
      <c r="S4641" s="38"/>
    </row>
    <row r="4642" spans="6:19" ht="12.75">
      <c r="F4642" s="41"/>
      <c r="R4642" s="38"/>
      <c r="S4642" s="38"/>
    </row>
    <row r="4643" spans="6:19" ht="12.75">
      <c r="F4643" s="41"/>
      <c r="R4643" s="38"/>
      <c r="S4643" s="38"/>
    </row>
    <row r="4644" spans="6:19" ht="12.75">
      <c r="F4644" s="41"/>
      <c r="R4644" s="38"/>
      <c r="S4644" s="38"/>
    </row>
    <row r="4645" spans="6:19" ht="12.75">
      <c r="F4645" s="41"/>
      <c r="R4645" s="38"/>
      <c r="S4645" s="38"/>
    </row>
    <row r="4646" spans="6:19" ht="12.75">
      <c r="F4646" s="41"/>
      <c r="R4646" s="38"/>
      <c r="S4646" s="38"/>
    </row>
    <row r="4647" spans="6:19" ht="12.75">
      <c r="F4647" s="41"/>
      <c r="R4647" s="38"/>
      <c r="S4647" s="38"/>
    </row>
    <row r="4648" spans="6:19" ht="12.75">
      <c r="F4648" s="41"/>
      <c r="R4648" s="38"/>
      <c r="S4648" s="38"/>
    </row>
    <row r="4649" spans="6:19" ht="12.75">
      <c r="F4649" s="41"/>
      <c r="R4649" s="38"/>
      <c r="S4649" s="38"/>
    </row>
    <row r="4650" spans="6:19" ht="12.75">
      <c r="F4650" s="41"/>
      <c r="R4650" s="38"/>
      <c r="S4650" s="38"/>
    </row>
    <row r="4651" spans="6:19" ht="12.75">
      <c r="F4651" s="41"/>
      <c r="R4651" s="38"/>
      <c r="S4651" s="38"/>
    </row>
    <row r="4652" spans="6:19" ht="12.75">
      <c r="F4652" s="41"/>
      <c r="R4652" s="38"/>
      <c r="S4652" s="38"/>
    </row>
    <row r="4653" spans="6:19" ht="12.75">
      <c r="F4653" s="41"/>
      <c r="R4653" s="38"/>
      <c r="S4653" s="38"/>
    </row>
    <row r="4654" spans="6:19" ht="12.75">
      <c r="F4654" s="41"/>
      <c r="R4654" s="38"/>
      <c r="S4654" s="38"/>
    </row>
    <row r="4655" spans="6:19" ht="12.75">
      <c r="F4655" s="41"/>
      <c r="R4655" s="38"/>
      <c r="S4655" s="38"/>
    </row>
    <row r="4656" spans="6:19" ht="12.75">
      <c r="F4656" s="41"/>
      <c r="R4656" s="38"/>
      <c r="S4656" s="38"/>
    </row>
    <row r="4657" spans="6:19" ht="12.75">
      <c r="F4657" s="41"/>
      <c r="R4657" s="38"/>
      <c r="S4657" s="38"/>
    </row>
    <row r="4658" spans="6:19" ht="12.75">
      <c r="F4658" s="41"/>
      <c r="R4658" s="38"/>
      <c r="S4658" s="38"/>
    </row>
    <row r="4659" spans="6:19" ht="12.75">
      <c r="F4659" s="41"/>
      <c r="R4659" s="38"/>
      <c r="S4659" s="38"/>
    </row>
    <row r="4660" spans="6:19" ht="12.75">
      <c r="F4660" s="41"/>
      <c r="R4660" s="38"/>
      <c r="S4660" s="38"/>
    </row>
    <row r="4661" spans="6:19" ht="12.75">
      <c r="F4661" s="41"/>
      <c r="R4661" s="38"/>
      <c r="S4661" s="38"/>
    </row>
    <row r="4662" spans="6:19" ht="12.75">
      <c r="F4662" s="41"/>
      <c r="R4662" s="38"/>
      <c r="S4662" s="38"/>
    </row>
    <row r="4663" spans="6:19" ht="12.75">
      <c r="F4663" s="41"/>
      <c r="R4663" s="38"/>
      <c r="S4663" s="38"/>
    </row>
    <row r="4664" spans="6:19" ht="12.75">
      <c r="F4664" s="41"/>
      <c r="R4664" s="38"/>
      <c r="S4664" s="38"/>
    </row>
    <row r="4665" spans="6:19" ht="12.75">
      <c r="F4665" s="41"/>
      <c r="R4665" s="38"/>
      <c r="S4665" s="38"/>
    </row>
    <row r="4666" spans="6:19" ht="12.75">
      <c r="F4666" s="41"/>
      <c r="R4666" s="38"/>
      <c r="S4666" s="38"/>
    </row>
    <row r="4667" spans="6:19" ht="12.75">
      <c r="F4667" s="41"/>
      <c r="R4667" s="38"/>
      <c r="S4667" s="38"/>
    </row>
    <row r="4668" spans="6:19" ht="12.75">
      <c r="F4668" s="41"/>
      <c r="R4668" s="38"/>
      <c r="S4668" s="38"/>
    </row>
    <row r="4669" spans="6:19" ht="12.75">
      <c r="F4669" s="41"/>
      <c r="R4669" s="38"/>
      <c r="S4669" s="38"/>
    </row>
    <row r="4670" spans="6:19" ht="12.75">
      <c r="F4670" s="41"/>
      <c r="R4670" s="38"/>
      <c r="S4670" s="38"/>
    </row>
    <row r="4671" spans="6:19" ht="12.75">
      <c r="F4671" s="41"/>
      <c r="R4671" s="38"/>
      <c r="S4671" s="38"/>
    </row>
    <row r="4672" spans="6:19" ht="12.75">
      <c r="F4672" s="41"/>
      <c r="R4672" s="38"/>
      <c r="S4672" s="38"/>
    </row>
    <row r="4673" spans="6:19" ht="12.75">
      <c r="F4673" s="41"/>
      <c r="R4673" s="38"/>
      <c r="S4673" s="38"/>
    </row>
    <row r="4674" spans="6:19" ht="12.75">
      <c r="F4674" s="41"/>
      <c r="R4674" s="38"/>
      <c r="S4674" s="38"/>
    </row>
    <row r="4675" spans="6:19" ht="12.75">
      <c r="F4675" s="41"/>
      <c r="R4675" s="38"/>
      <c r="S4675" s="38"/>
    </row>
    <row r="4676" spans="6:19" ht="12.75">
      <c r="F4676" s="41"/>
      <c r="R4676" s="38"/>
      <c r="S4676" s="38"/>
    </row>
    <row r="4677" spans="6:19" ht="12.75">
      <c r="F4677" s="41"/>
      <c r="R4677" s="38"/>
      <c r="S4677" s="38"/>
    </row>
    <row r="4678" spans="6:19" ht="12.75">
      <c r="F4678" s="41"/>
      <c r="R4678" s="38"/>
      <c r="S4678" s="38"/>
    </row>
    <row r="4679" spans="6:19" ht="12.75">
      <c r="F4679" s="41"/>
      <c r="R4679" s="38"/>
      <c r="S4679" s="38"/>
    </row>
    <row r="4680" spans="6:19" ht="12.75">
      <c r="F4680" s="41"/>
      <c r="R4680" s="38"/>
      <c r="S4680" s="38"/>
    </row>
    <row r="4681" spans="6:19" ht="12.75">
      <c r="F4681" s="41"/>
      <c r="R4681" s="38"/>
      <c r="S4681" s="38"/>
    </row>
    <row r="4682" spans="6:19" ht="12.75">
      <c r="F4682" s="41"/>
      <c r="R4682" s="38"/>
      <c r="S4682" s="38"/>
    </row>
    <row r="4683" spans="6:19" ht="12.75">
      <c r="F4683" s="41"/>
      <c r="R4683" s="38"/>
      <c r="S4683" s="38"/>
    </row>
    <row r="4684" spans="6:19" ht="12.75">
      <c r="F4684" s="41"/>
      <c r="R4684" s="38"/>
      <c r="S4684" s="38"/>
    </row>
    <row r="4685" spans="6:19" ht="12.75">
      <c r="F4685" s="41"/>
      <c r="R4685" s="38"/>
      <c r="S4685" s="38"/>
    </row>
    <row r="4686" spans="6:19" ht="12.75">
      <c r="F4686" s="41"/>
      <c r="R4686" s="38"/>
      <c r="S4686" s="38"/>
    </row>
    <row r="4687" spans="6:19" ht="12.75">
      <c r="F4687" s="41"/>
      <c r="R4687" s="38"/>
      <c r="S4687" s="38"/>
    </row>
    <row r="4688" spans="6:19" ht="12.75">
      <c r="F4688" s="41"/>
      <c r="R4688" s="38"/>
      <c r="S4688" s="38"/>
    </row>
    <row r="4689" spans="6:19" ht="12.75">
      <c r="F4689" s="41"/>
      <c r="R4689" s="38"/>
      <c r="S4689" s="38"/>
    </row>
    <row r="4690" spans="6:19" ht="12.75">
      <c r="F4690" s="41"/>
      <c r="R4690" s="38"/>
      <c r="S4690" s="38"/>
    </row>
    <row r="4691" spans="6:19" ht="12.75">
      <c r="F4691" s="41"/>
      <c r="R4691" s="38"/>
      <c r="S4691" s="38"/>
    </row>
    <row r="4692" spans="6:19" ht="12.75">
      <c r="F4692" s="41"/>
      <c r="R4692" s="38"/>
      <c r="S4692" s="38"/>
    </row>
    <row r="4693" spans="6:19" ht="12.75">
      <c r="F4693" s="41"/>
      <c r="R4693" s="38"/>
      <c r="S4693" s="38"/>
    </row>
    <row r="4694" spans="6:19" ht="12.75">
      <c r="F4694" s="41"/>
      <c r="R4694" s="38"/>
      <c r="S4694" s="38"/>
    </row>
    <row r="4695" spans="6:19" ht="12.75">
      <c r="F4695" s="41"/>
      <c r="R4695" s="38"/>
      <c r="S4695" s="38"/>
    </row>
    <row r="4696" spans="6:19" ht="12.75">
      <c r="F4696" s="41"/>
      <c r="R4696" s="38"/>
      <c r="S4696" s="38"/>
    </row>
    <row r="4697" spans="6:19" ht="12.75">
      <c r="F4697" s="41"/>
      <c r="R4697" s="38"/>
      <c r="S4697" s="38"/>
    </row>
    <row r="4698" spans="6:19" ht="12.75">
      <c r="F4698" s="41"/>
      <c r="R4698" s="38"/>
      <c r="S4698" s="38"/>
    </row>
    <row r="4699" spans="6:19" ht="12.75">
      <c r="F4699" s="41"/>
      <c r="R4699" s="38"/>
      <c r="S4699" s="38"/>
    </row>
    <row r="4700" spans="6:19" ht="12.75">
      <c r="F4700" s="41"/>
      <c r="R4700" s="38"/>
      <c r="S4700" s="38"/>
    </row>
    <row r="4701" spans="6:19" ht="12.75">
      <c r="F4701" s="41"/>
      <c r="R4701" s="38"/>
      <c r="S4701" s="38"/>
    </row>
    <row r="4702" spans="6:19" ht="12.75">
      <c r="F4702" s="41"/>
      <c r="R4702" s="38"/>
      <c r="S4702" s="38"/>
    </row>
    <row r="4703" spans="6:19" ht="12.75">
      <c r="F4703" s="41"/>
      <c r="R4703" s="38"/>
      <c r="S4703" s="38"/>
    </row>
    <row r="4704" spans="6:19" ht="12.75">
      <c r="F4704" s="41"/>
      <c r="R4704" s="38"/>
      <c r="S4704" s="38"/>
    </row>
    <row r="4705" spans="6:19" ht="12.75">
      <c r="F4705" s="41"/>
      <c r="R4705" s="38"/>
      <c r="S4705" s="38"/>
    </row>
    <row r="4706" spans="6:19" ht="12.75">
      <c r="F4706" s="41"/>
      <c r="R4706" s="38"/>
      <c r="S4706" s="38"/>
    </row>
    <row r="4707" spans="6:19" ht="12.75">
      <c r="F4707" s="41"/>
      <c r="R4707" s="38"/>
      <c r="S4707" s="38"/>
    </row>
    <row r="4708" spans="6:19" ht="12.75">
      <c r="F4708" s="41"/>
      <c r="R4708" s="38"/>
      <c r="S4708" s="38"/>
    </row>
    <row r="4709" spans="6:19" ht="12.75">
      <c r="F4709" s="41"/>
      <c r="R4709" s="38"/>
      <c r="S4709" s="38"/>
    </row>
    <row r="4710" spans="6:19" ht="12.75">
      <c r="F4710" s="41"/>
      <c r="R4710" s="38"/>
      <c r="S4710" s="38"/>
    </row>
    <row r="4711" spans="6:19" ht="12.75">
      <c r="F4711" s="41"/>
      <c r="R4711" s="38"/>
      <c r="S4711" s="38"/>
    </row>
    <row r="4712" spans="6:19" ht="12.75">
      <c r="F4712" s="41"/>
      <c r="R4712" s="38"/>
      <c r="S4712" s="38"/>
    </row>
    <row r="4713" spans="6:19" ht="12.75">
      <c r="F4713" s="41"/>
      <c r="R4713" s="38"/>
      <c r="S4713" s="38"/>
    </row>
    <row r="4714" spans="6:19" ht="12.75">
      <c r="F4714" s="41"/>
      <c r="R4714" s="38"/>
      <c r="S4714" s="38"/>
    </row>
    <row r="4715" spans="6:19" ht="12.75">
      <c r="F4715" s="41"/>
      <c r="R4715" s="38"/>
      <c r="S4715" s="38"/>
    </row>
    <row r="4716" spans="6:19" ht="12.75">
      <c r="F4716" s="41"/>
      <c r="R4716" s="38"/>
      <c r="S4716" s="38"/>
    </row>
    <row r="4717" spans="6:19" ht="12.75">
      <c r="F4717" s="41"/>
      <c r="R4717" s="38"/>
      <c r="S4717" s="38"/>
    </row>
    <row r="4718" spans="6:19" ht="12.75">
      <c r="F4718" s="41"/>
      <c r="R4718" s="38"/>
      <c r="S4718" s="38"/>
    </row>
    <row r="4719" spans="6:19" ht="12.75">
      <c r="F4719" s="41"/>
      <c r="R4719" s="38"/>
      <c r="S4719" s="38"/>
    </row>
    <row r="4720" spans="6:19" ht="12.75">
      <c r="F4720" s="41"/>
      <c r="R4720" s="38"/>
      <c r="S4720" s="38"/>
    </row>
    <row r="4721" spans="6:19" ht="12.75">
      <c r="F4721" s="41"/>
      <c r="R4721" s="38"/>
      <c r="S4721" s="38"/>
    </row>
    <row r="4722" spans="6:19" ht="12.75">
      <c r="F4722" s="41"/>
      <c r="R4722" s="38"/>
      <c r="S4722" s="38"/>
    </row>
    <row r="4723" spans="6:19" ht="12.75">
      <c r="F4723" s="41"/>
      <c r="R4723" s="38"/>
      <c r="S4723" s="38"/>
    </row>
    <row r="4724" spans="6:19" ht="12.75">
      <c r="F4724" s="41"/>
      <c r="R4724" s="38"/>
      <c r="S4724" s="38"/>
    </row>
    <row r="4725" spans="6:19" ht="12.75">
      <c r="F4725" s="41"/>
      <c r="R4725" s="38"/>
      <c r="S4725" s="38"/>
    </row>
    <row r="4726" spans="6:19" ht="12.75">
      <c r="F4726" s="41"/>
      <c r="R4726" s="38"/>
      <c r="S4726" s="38"/>
    </row>
    <row r="4727" spans="6:19" ht="12.75">
      <c r="F4727" s="41"/>
      <c r="R4727" s="38"/>
      <c r="S4727" s="38"/>
    </row>
    <row r="4728" spans="6:19" ht="12.75">
      <c r="F4728" s="41"/>
      <c r="R4728" s="38"/>
      <c r="S4728" s="38"/>
    </row>
    <row r="4729" spans="6:19" ht="12.75">
      <c r="F4729" s="41"/>
      <c r="R4729" s="38"/>
      <c r="S4729" s="38"/>
    </row>
    <row r="4730" spans="6:19" ht="12.75">
      <c r="F4730" s="41"/>
      <c r="R4730" s="38"/>
      <c r="S4730" s="38"/>
    </row>
    <row r="4731" spans="6:19" ht="12.75">
      <c r="F4731" s="41"/>
      <c r="R4731" s="38"/>
      <c r="S4731" s="38"/>
    </row>
    <row r="4732" spans="6:19" ht="12.75">
      <c r="F4732" s="41"/>
      <c r="R4732" s="38"/>
      <c r="S4732" s="38"/>
    </row>
    <row r="4733" spans="6:19" ht="12.75">
      <c r="F4733" s="41"/>
      <c r="R4733" s="38"/>
      <c r="S4733" s="38"/>
    </row>
    <row r="4734" spans="6:19" ht="12.75">
      <c r="F4734" s="41"/>
      <c r="R4734" s="38"/>
      <c r="S4734" s="38"/>
    </row>
    <row r="4735" spans="6:19" ht="12.75">
      <c r="F4735" s="41"/>
      <c r="R4735" s="38"/>
      <c r="S4735" s="38"/>
    </row>
    <row r="4736" spans="6:19" ht="12.75">
      <c r="F4736" s="41"/>
      <c r="R4736" s="38"/>
      <c r="S4736" s="38"/>
    </row>
    <row r="4737" spans="6:19" ht="12.75">
      <c r="F4737" s="41"/>
      <c r="R4737" s="38"/>
      <c r="S4737" s="38"/>
    </row>
    <row r="4738" spans="6:19" ht="12.75">
      <c r="F4738" s="41"/>
      <c r="R4738" s="38"/>
      <c r="S4738" s="38"/>
    </row>
    <row r="4739" spans="6:19" ht="12.75">
      <c r="F4739" s="41"/>
      <c r="R4739" s="38"/>
      <c r="S4739" s="38"/>
    </row>
    <row r="4740" spans="6:19" ht="12.75">
      <c r="F4740" s="41"/>
      <c r="R4740" s="38"/>
      <c r="S4740" s="38"/>
    </row>
    <row r="4741" spans="6:19" ht="12.75">
      <c r="F4741" s="41"/>
      <c r="R4741" s="38"/>
      <c r="S4741" s="38"/>
    </row>
    <row r="4742" spans="6:19" ht="12.75">
      <c r="F4742" s="41"/>
      <c r="R4742" s="38"/>
      <c r="S4742" s="38"/>
    </row>
    <row r="4743" spans="6:19" ht="12.75">
      <c r="F4743" s="41"/>
      <c r="R4743" s="38"/>
      <c r="S4743" s="38"/>
    </row>
    <row r="4744" spans="6:19" ht="12.75">
      <c r="F4744" s="41"/>
      <c r="R4744" s="38"/>
      <c r="S4744" s="38"/>
    </row>
    <row r="4745" spans="6:19" ht="12.75">
      <c r="F4745" s="41"/>
      <c r="R4745" s="38"/>
      <c r="S4745" s="38"/>
    </row>
    <row r="4746" spans="6:19" ht="12.75">
      <c r="F4746" s="41"/>
      <c r="R4746" s="38"/>
      <c r="S4746" s="38"/>
    </row>
    <row r="4747" spans="6:19" ht="12.75">
      <c r="F4747" s="41"/>
      <c r="R4747" s="38"/>
      <c r="S4747" s="38"/>
    </row>
    <row r="4748" spans="6:19" ht="12.75">
      <c r="F4748" s="41"/>
      <c r="R4748" s="38"/>
      <c r="S4748" s="38"/>
    </row>
    <row r="4749" spans="6:19" ht="12.75">
      <c r="F4749" s="41"/>
      <c r="R4749" s="38"/>
      <c r="S4749" s="38"/>
    </row>
    <row r="4750" spans="6:19" ht="12.75">
      <c r="F4750" s="41"/>
      <c r="R4750" s="38"/>
      <c r="S4750" s="38"/>
    </row>
    <row r="4751" spans="6:19" ht="12.75">
      <c r="F4751" s="41"/>
      <c r="R4751" s="38"/>
      <c r="S4751" s="38"/>
    </row>
    <row r="4752" spans="6:19" ht="12.75">
      <c r="F4752" s="41"/>
      <c r="R4752" s="38"/>
      <c r="S4752" s="38"/>
    </row>
    <row r="4753" spans="6:19" ht="12.75">
      <c r="F4753" s="41"/>
      <c r="R4753" s="38"/>
      <c r="S4753" s="38"/>
    </row>
    <row r="4754" spans="6:19" ht="12.75">
      <c r="F4754" s="41"/>
      <c r="R4754" s="38"/>
      <c r="S4754" s="38"/>
    </row>
    <row r="4755" spans="6:19" ht="12.75">
      <c r="F4755" s="41"/>
      <c r="R4755" s="38"/>
      <c r="S4755" s="38"/>
    </row>
    <row r="4756" spans="6:19" ht="12.75">
      <c r="F4756" s="41"/>
      <c r="R4756" s="38"/>
      <c r="S4756" s="38"/>
    </row>
    <row r="4757" spans="6:19" ht="12.75">
      <c r="F4757" s="41"/>
      <c r="R4757" s="38"/>
      <c r="S4757" s="38"/>
    </row>
    <row r="4758" spans="6:19" ht="12.75">
      <c r="F4758" s="41"/>
      <c r="R4758" s="38"/>
      <c r="S4758" s="38"/>
    </row>
    <row r="4759" spans="6:19" ht="12.75">
      <c r="F4759" s="41"/>
      <c r="R4759" s="38"/>
      <c r="S4759" s="38"/>
    </row>
    <row r="4760" spans="6:19" ht="12.75">
      <c r="F4760" s="41"/>
      <c r="R4760" s="38"/>
      <c r="S4760" s="38"/>
    </row>
    <row r="4761" spans="6:19" ht="12.75">
      <c r="F4761" s="41"/>
      <c r="R4761" s="38"/>
      <c r="S4761" s="38"/>
    </row>
    <row r="4762" spans="6:19" ht="12.75">
      <c r="F4762" s="41"/>
      <c r="R4762" s="38"/>
      <c r="S4762" s="38"/>
    </row>
    <row r="4763" spans="6:19" ht="12.75">
      <c r="F4763" s="41"/>
      <c r="R4763" s="38"/>
      <c r="S4763" s="38"/>
    </row>
    <row r="4764" spans="6:19" ht="12.75">
      <c r="F4764" s="41"/>
      <c r="R4764" s="38"/>
      <c r="S4764" s="38"/>
    </row>
    <row r="4765" spans="6:19" ht="12.75">
      <c r="F4765" s="41"/>
      <c r="R4765" s="38"/>
      <c r="S4765" s="38"/>
    </row>
    <row r="4766" spans="6:19" ht="12.75">
      <c r="F4766" s="41"/>
      <c r="R4766" s="38"/>
      <c r="S4766" s="38"/>
    </row>
    <row r="4767" spans="6:19" ht="12.75">
      <c r="F4767" s="41"/>
      <c r="R4767" s="38"/>
      <c r="S4767" s="38"/>
    </row>
    <row r="4768" spans="6:19" ht="12.75">
      <c r="F4768" s="41"/>
      <c r="R4768" s="38"/>
      <c r="S4768" s="38"/>
    </row>
    <row r="4769" spans="6:19" ht="12.75">
      <c r="F4769" s="41"/>
      <c r="R4769" s="38"/>
      <c r="S4769" s="38"/>
    </row>
    <row r="4770" spans="6:19" ht="12.75">
      <c r="F4770" s="41"/>
      <c r="R4770" s="38"/>
      <c r="S4770" s="38"/>
    </row>
    <row r="4771" spans="6:19" ht="12.75">
      <c r="F4771" s="41"/>
      <c r="R4771" s="38"/>
      <c r="S4771" s="38"/>
    </row>
    <row r="4772" spans="6:19" ht="12.75">
      <c r="F4772" s="41"/>
      <c r="R4772" s="38"/>
      <c r="S4772" s="38"/>
    </row>
    <row r="4773" spans="6:19" ht="12.75">
      <c r="F4773" s="41"/>
      <c r="R4773" s="38"/>
      <c r="S4773" s="38"/>
    </row>
    <row r="4774" spans="6:19" ht="12.75">
      <c r="F4774" s="41"/>
      <c r="R4774" s="38"/>
      <c r="S4774" s="38"/>
    </row>
    <row r="4775" spans="6:19" ht="12.75">
      <c r="F4775" s="41"/>
      <c r="R4775" s="38"/>
      <c r="S4775" s="38"/>
    </row>
    <row r="4776" spans="6:19" ht="12.75">
      <c r="F4776" s="41"/>
      <c r="R4776" s="38"/>
      <c r="S4776" s="38"/>
    </row>
    <row r="4777" spans="6:19" ht="12.75">
      <c r="F4777" s="41"/>
      <c r="R4777" s="38"/>
      <c r="S4777" s="38"/>
    </row>
    <row r="4778" spans="6:19" ht="12.75">
      <c r="F4778" s="41"/>
      <c r="R4778" s="38"/>
      <c r="S4778" s="38"/>
    </row>
    <row r="4779" spans="6:19" ht="12.75">
      <c r="F4779" s="41"/>
      <c r="R4779" s="38"/>
      <c r="S4779" s="38"/>
    </row>
    <row r="4780" spans="6:19" ht="12.75">
      <c r="F4780" s="41"/>
      <c r="R4780" s="38"/>
      <c r="S4780" s="38"/>
    </row>
    <row r="4781" spans="6:19" ht="12.75">
      <c r="F4781" s="41"/>
      <c r="R4781" s="38"/>
      <c r="S4781" s="38"/>
    </row>
    <row r="4782" spans="6:19" ht="12.75">
      <c r="F4782" s="41"/>
      <c r="R4782" s="38"/>
      <c r="S4782" s="38"/>
    </row>
    <row r="4783" spans="6:19" ht="12.75">
      <c r="F4783" s="41"/>
      <c r="R4783" s="38"/>
      <c r="S4783" s="38"/>
    </row>
    <row r="4784" spans="6:19" ht="12.75">
      <c r="F4784" s="41"/>
      <c r="R4784" s="38"/>
      <c r="S4784" s="38"/>
    </row>
    <row r="4785" spans="6:19" ht="12.75">
      <c r="F4785" s="41"/>
      <c r="R4785" s="38"/>
      <c r="S4785" s="38"/>
    </row>
    <row r="4786" spans="6:19" ht="12.75">
      <c r="F4786" s="41"/>
      <c r="R4786" s="38"/>
      <c r="S4786" s="38"/>
    </row>
    <row r="4787" spans="6:19" ht="12.75">
      <c r="F4787" s="41"/>
      <c r="R4787" s="38"/>
      <c r="S4787" s="38"/>
    </row>
    <row r="4788" spans="6:19" ht="12.75">
      <c r="F4788" s="41"/>
      <c r="R4788" s="38"/>
      <c r="S4788" s="38"/>
    </row>
    <row r="4789" spans="6:19" ht="12.75">
      <c r="F4789" s="41"/>
      <c r="R4789" s="38"/>
      <c r="S4789" s="38"/>
    </row>
    <row r="4790" spans="6:19" ht="12.75">
      <c r="F4790" s="41"/>
      <c r="R4790" s="38"/>
      <c r="S4790" s="38"/>
    </row>
    <row r="4791" spans="6:19" ht="12.75">
      <c r="F4791" s="41"/>
      <c r="R4791" s="38"/>
      <c r="S4791" s="38"/>
    </row>
    <row r="4792" spans="6:19" ht="12.75">
      <c r="F4792" s="41"/>
      <c r="R4792" s="38"/>
      <c r="S4792" s="38"/>
    </row>
    <row r="4793" spans="6:19" ht="12.75">
      <c r="F4793" s="41"/>
      <c r="R4793" s="38"/>
      <c r="S4793" s="38"/>
    </row>
    <row r="4794" spans="6:19" ht="12.75">
      <c r="F4794" s="41"/>
      <c r="R4794" s="38"/>
      <c r="S4794" s="38"/>
    </row>
    <row r="4795" spans="6:19" ht="12.75">
      <c r="F4795" s="41"/>
      <c r="R4795" s="38"/>
      <c r="S4795" s="38"/>
    </row>
    <row r="4796" spans="6:19" ht="12.75">
      <c r="F4796" s="41"/>
      <c r="R4796" s="38"/>
      <c r="S4796" s="38"/>
    </row>
    <row r="4797" spans="6:19" ht="12.75">
      <c r="F4797" s="41"/>
      <c r="R4797" s="38"/>
      <c r="S4797" s="38"/>
    </row>
    <row r="4798" spans="6:19" ht="12.75">
      <c r="F4798" s="41"/>
      <c r="R4798" s="38"/>
      <c r="S4798" s="38"/>
    </row>
    <row r="4799" spans="6:19" ht="12.75">
      <c r="F4799" s="41"/>
      <c r="R4799" s="38"/>
      <c r="S4799" s="38"/>
    </row>
    <row r="4800" spans="6:19" ht="12.75">
      <c r="F4800" s="41"/>
      <c r="R4800" s="38"/>
      <c r="S4800" s="38"/>
    </row>
    <row r="4801" spans="6:19" ht="12.75">
      <c r="F4801" s="41"/>
      <c r="R4801" s="38"/>
      <c r="S4801" s="38"/>
    </row>
    <row r="4802" spans="6:19" ht="12.75">
      <c r="F4802" s="41"/>
      <c r="R4802" s="38"/>
      <c r="S4802" s="38"/>
    </row>
    <row r="4803" spans="6:19" ht="12.75">
      <c r="F4803" s="41"/>
      <c r="R4803" s="38"/>
      <c r="S4803" s="38"/>
    </row>
    <row r="4804" spans="6:19" ht="12.75">
      <c r="F4804" s="41"/>
      <c r="R4804" s="38"/>
      <c r="S4804" s="38"/>
    </row>
    <row r="4805" spans="6:19" ht="12.75">
      <c r="F4805" s="41"/>
      <c r="R4805" s="38"/>
      <c r="S4805" s="38"/>
    </row>
    <row r="4806" spans="6:19" ht="12.75">
      <c r="F4806" s="41"/>
      <c r="R4806" s="38"/>
      <c r="S4806" s="38"/>
    </row>
    <row r="4807" spans="6:19" ht="12.75">
      <c r="F4807" s="41"/>
      <c r="R4807" s="38"/>
      <c r="S4807" s="38"/>
    </row>
    <row r="4808" spans="6:19" ht="12.75">
      <c r="F4808" s="41"/>
      <c r="R4808" s="38"/>
      <c r="S4808" s="38"/>
    </row>
    <row r="4809" spans="6:19" ht="12.75">
      <c r="F4809" s="41"/>
      <c r="R4809" s="38"/>
      <c r="S4809" s="38"/>
    </row>
    <row r="4810" spans="6:19" ht="12.75">
      <c r="F4810" s="41"/>
      <c r="R4810" s="38"/>
      <c r="S4810" s="38"/>
    </row>
    <row r="4811" spans="6:19" ht="12.75">
      <c r="F4811" s="41"/>
      <c r="R4811" s="38"/>
      <c r="S4811" s="38"/>
    </row>
    <row r="4812" spans="6:19" ht="12.75">
      <c r="F4812" s="41"/>
      <c r="R4812" s="38"/>
      <c r="S4812" s="38"/>
    </row>
    <row r="4813" spans="6:19" ht="12.75">
      <c r="F4813" s="41"/>
      <c r="R4813" s="38"/>
      <c r="S4813" s="38"/>
    </row>
    <row r="4814" spans="6:19" ht="12.75">
      <c r="F4814" s="41"/>
      <c r="R4814" s="38"/>
      <c r="S4814" s="38"/>
    </row>
    <row r="4815" spans="6:19" ht="12.75">
      <c r="F4815" s="41"/>
      <c r="R4815" s="38"/>
      <c r="S4815" s="38"/>
    </row>
    <row r="4816" spans="6:19" ht="12.75">
      <c r="F4816" s="41"/>
      <c r="R4816" s="38"/>
      <c r="S4816" s="38"/>
    </row>
    <row r="4817" spans="6:19" ht="12.75">
      <c r="F4817" s="41"/>
      <c r="R4817" s="38"/>
      <c r="S4817" s="38"/>
    </row>
    <row r="4818" spans="6:19" ht="12.75">
      <c r="F4818" s="41"/>
      <c r="R4818" s="38"/>
      <c r="S4818" s="38"/>
    </row>
    <row r="4819" spans="6:19" ht="12.75">
      <c r="F4819" s="41"/>
      <c r="R4819" s="38"/>
      <c r="S4819" s="38"/>
    </row>
    <row r="4820" spans="6:19" ht="12.75">
      <c r="F4820" s="41"/>
      <c r="R4820" s="38"/>
      <c r="S4820" s="38"/>
    </row>
    <row r="4821" spans="6:19" ht="12.75">
      <c r="F4821" s="41"/>
      <c r="R4821" s="38"/>
      <c r="S4821" s="38"/>
    </row>
    <row r="4822" spans="6:19" ht="12.75">
      <c r="F4822" s="41"/>
      <c r="R4822" s="38"/>
      <c r="S4822" s="38"/>
    </row>
    <row r="4823" spans="6:19" ht="12.75">
      <c r="F4823" s="41"/>
      <c r="R4823" s="38"/>
      <c r="S4823" s="38"/>
    </row>
    <row r="4824" spans="6:19" ht="12.75">
      <c r="F4824" s="41"/>
      <c r="R4824" s="38"/>
      <c r="S4824" s="38"/>
    </row>
    <row r="4825" spans="6:19" ht="12.75">
      <c r="F4825" s="41"/>
      <c r="R4825" s="38"/>
      <c r="S4825" s="38"/>
    </row>
    <row r="4826" spans="6:19" ht="12.75">
      <c r="F4826" s="41"/>
      <c r="R4826" s="38"/>
      <c r="S4826" s="38"/>
    </row>
    <row r="4827" spans="6:19" ht="12.75">
      <c r="F4827" s="41"/>
      <c r="R4827" s="38"/>
      <c r="S4827" s="38"/>
    </row>
    <row r="4828" spans="6:19" ht="12.75">
      <c r="F4828" s="41"/>
      <c r="R4828" s="38"/>
      <c r="S4828" s="38"/>
    </row>
    <row r="4829" spans="6:19" ht="12.75">
      <c r="F4829" s="41"/>
      <c r="R4829" s="38"/>
      <c r="S4829" s="38"/>
    </row>
    <row r="4830" spans="6:19" ht="12.75">
      <c r="F4830" s="41"/>
      <c r="R4830" s="38"/>
      <c r="S4830" s="38"/>
    </row>
    <row r="4831" spans="6:19" ht="12.75">
      <c r="F4831" s="41"/>
      <c r="R4831" s="38"/>
      <c r="S4831" s="38"/>
    </row>
    <row r="4832" spans="6:19" ht="12.75">
      <c r="F4832" s="41"/>
      <c r="R4832" s="38"/>
      <c r="S4832" s="38"/>
    </row>
    <row r="4833" spans="6:19" ht="12.75">
      <c r="F4833" s="41"/>
      <c r="R4833" s="38"/>
      <c r="S4833" s="38"/>
    </row>
    <row r="4834" spans="6:19" ht="12.75">
      <c r="F4834" s="41"/>
      <c r="R4834" s="38"/>
      <c r="S4834" s="38"/>
    </row>
    <row r="4835" spans="6:19" ht="12.75">
      <c r="F4835" s="41"/>
      <c r="R4835" s="38"/>
      <c r="S4835" s="38"/>
    </row>
    <row r="4836" spans="6:19" ht="12.75">
      <c r="F4836" s="41"/>
      <c r="R4836" s="38"/>
      <c r="S4836" s="38"/>
    </row>
    <row r="4837" spans="6:19" ht="12.75">
      <c r="F4837" s="41"/>
      <c r="R4837" s="38"/>
      <c r="S4837" s="38"/>
    </row>
    <row r="4838" spans="6:19" ht="12.75">
      <c r="F4838" s="41"/>
      <c r="R4838" s="38"/>
      <c r="S4838" s="38"/>
    </row>
    <row r="4839" spans="6:19" ht="12.75">
      <c r="F4839" s="41"/>
      <c r="R4839" s="38"/>
      <c r="S4839" s="38"/>
    </row>
    <row r="4840" spans="6:19" ht="12.75">
      <c r="F4840" s="41"/>
      <c r="R4840" s="38"/>
      <c r="S4840" s="38"/>
    </row>
    <row r="4841" spans="6:19" ht="12.75">
      <c r="F4841" s="41"/>
      <c r="R4841" s="38"/>
      <c r="S4841" s="38"/>
    </row>
    <row r="4842" spans="6:19" ht="12.75">
      <c r="F4842" s="41"/>
      <c r="R4842" s="38"/>
      <c r="S4842" s="38"/>
    </row>
    <row r="4843" spans="6:19" ht="12.75">
      <c r="F4843" s="41"/>
      <c r="R4843" s="38"/>
      <c r="S4843" s="38"/>
    </row>
    <row r="4844" spans="6:19" ht="12.75">
      <c r="F4844" s="41"/>
      <c r="R4844" s="38"/>
      <c r="S4844" s="38"/>
    </row>
    <row r="4845" spans="6:19" ht="12.75">
      <c r="F4845" s="41"/>
      <c r="R4845" s="38"/>
      <c r="S4845" s="38"/>
    </row>
    <row r="4846" spans="6:19" ht="12.75">
      <c r="F4846" s="41"/>
      <c r="R4846" s="38"/>
      <c r="S4846" s="38"/>
    </row>
    <row r="4847" spans="6:19" ht="12.75">
      <c r="F4847" s="41"/>
      <c r="R4847" s="38"/>
      <c r="S4847" s="38"/>
    </row>
    <row r="4848" spans="6:19" ht="12.75">
      <c r="F4848" s="41"/>
      <c r="R4848" s="38"/>
      <c r="S4848" s="38"/>
    </row>
    <row r="4849" spans="18:19" ht="12.75">
      <c r="R4849" s="38"/>
      <c r="S4849" s="38"/>
    </row>
    <row r="4850" spans="18:19" ht="12.75">
      <c r="R4850" s="38"/>
      <c r="S4850" s="38"/>
    </row>
    <row r="4851" spans="18:19" ht="12.75">
      <c r="R4851" s="38"/>
      <c r="S4851" s="38"/>
    </row>
    <row r="4852" spans="18:19" ht="12.75">
      <c r="R4852" s="38"/>
      <c r="S4852" s="38"/>
    </row>
    <row r="4853" spans="18:19" ht="12.75">
      <c r="R4853" s="38"/>
      <c r="S4853" s="38"/>
    </row>
    <row r="4854" spans="18:19" ht="12.75">
      <c r="R4854" s="38"/>
      <c r="S4854" s="38"/>
    </row>
    <row r="4855" spans="18:19" ht="12.75">
      <c r="R4855" s="38"/>
      <c r="S4855" s="38"/>
    </row>
    <row r="4856" spans="18:19" ht="12.75">
      <c r="R4856" s="38"/>
      <c r="S4856" s="38"/>
    </row>
    <row r="4857" spans="18:19" ht="12.75">
      <c r="R4857" s="38"/>
      <c r="S4857" s="38"/>
    </row>
    <row r="4858" spans="18:19" ht="12.75">
      <c r="R4858" s="38"/>
      <c r="S4858" s="38"/>
    </row>
    <row r="4859" spans="18:19" ht="12.75">
      <c r="R4859" s="38"/>
      <c r="S4859" s="38"/>
    </row>
    <row r="4860" spans="18:19" ht="12.75">
      <c r="R4860" s="38"/>
      <c r="S4860" s="38"/>
    </row>
    <row r="4861" spans="18:19" ht="12.75">
      <c r="R4861" s="38"/>
      <c r="S4861" s="38"/>
    </row>
    <row r="4862" spans="18:19" ht="12.75">
      <c r="R4862" s="38"/>
      <c r="S4862" s="38"/>
    </row>
    <row r="4863" spans="18:19" ht="12.75">
      <c r="R4863" s="38"/>
      <c r="S4863" s="38"/>
    </row>
    <row r="4864" spans="18:19" ht="12.75">
      <c r="R4864" s="38"/>
      <c r="S4864" s="38"/>
    </row>
    <row r="4865" spans="18:19" ht="12.75">
      <c r="R4865" s="38"/>
      <c r="S4865" s="38"/>
    </row>
    <row r="4866" spans="18:19" ht="12.75">
      <c r="R4866" s="38"/>
      <c r="S4866" s="38"/>
    </row>
    <row r="4867" spans="18:19" ht="12.75">
      <c r="R4867" s="38"/>
      <c r="S4867" s="38"/>
    </row>
    <row r="4868" spans="18:19" ht="12.75">
      <c r="R4868" s="38"/>
      <c r="S4868" s="38"/>
    </row>
    <row r="4869" spans="18:19" ht="12.75">
      <c r="R4869" s="38"/>
      <c r="S4869" s="38"/>
    </row>
    <row r="4870" spans="18:19" ht="12.75">
      <c r="R4870" s="38"/>
      <c r="S4870" s="38"/>
    </row>
    <row r="4871" spans="18:19" ht="12.75">
      <c r="R4871" s="38"/>
      <c r="S4871" s="38"/>
    </row>
    <row r="4872" spans="18:19" ht="12.75">
      <c r="R4872" s="38"/>
      <c r="S4872" s="38"/>
    </row>
    <row r="4873" spans="18:19" ht="12.75">
      <c r="R4873" s="38"/>
      <c r="S4873" s="38"/>
    </row>
    <row r="4874" spans="18:19" ht="12.75">
      <c r="R4874" s="38"/>
      <c r="S4874" s="38"/>
    </row>
    <row r="4875" spans="18:19" ht="12.75">
      <c r="R4875" s="38"/>
      <c r="S4875" s="38"/>
    </row>
    <row r="4876" spans="18:19" ht="12.75">
      <c r="R4876" s="38"/>
      <c r="S4876" s="38"/>
    </row>
    <row r="4877" spans="18:19" ht="12.75">
      <c r="R4877" s="38"/>
      <c r="S4877" s="38"/>
    </row>
    <row r="4878" spans="18:19" ht="12.75">
      <c r="R4878" s="38"/>
      <c r="S4878" s="38"/>
    </row>
    <row r="4879" spans="18:19" ht="12.75">
      <c r="R4879" s="38"/>
      <c r="S4879" s="38"/>
    </row>
    <row r="4880" spans="18:19" ht="12.75">
      <c r="R4880" s="38"/>
      <c r="S4880" s="38"/>
    </row>
    <row r="4881" spans="18:19" ht="12.75">
      <c r="R4881" s="38"/>
      <c r="S4881" s="38"/>
    </row>
    <row r="4882" spans="18:19" ht="12.75">
      <c r="R4882" s="38"/>
      <c r="S4882" s="38"/>
    </row>
    <row r="4883" spans="18:19" ht="12.75">
      <c r="R4883" s="38"/>
      <c r="S4883" s="38"/>
    </row>
    <row r="4884" spans="18:19" ht="12.75">
      <c r="R4884" s="38"/>
      <c r="S4884" s="38"/>
    </row>
    <row r="4885" spans="18:19" ht="12.75">
      <c r="R4885" s="38"/>
      <c r="S4885" s="38"/>
    </row>
    <row r="4886" spans="18:19" ht="12.75">
      <c r="R4886" s="38"/>
      <c r="S4886" s="38"/>
    </row>
    <row r="4887" spans="18:19" ht="12.75">
      <c r="R4887" s="38"/>
      <c r="S4887" s="38"/>
    </row>
    <row r="4888" spans="18:19" ht="12.75">
      <c r="R4888" s="38"/>
      <c r="S4888" s="38"/>
    </row>
    <row r="4889" spans="18:19" ht="12.75">
      <c r="R4889" s="38"/>
      <c r="S4889" s="38"/>
    </row>
    <row r="4890" spans="18:19" ht="12.75">
      <c r="R4890" s="38"/>
      <c r="S4890" s="38"/>
    </row>
    <row r="4891" spans="18:19" ht="12.75">
      <c r="R4891" s="38"/>
      <c r="S4891" s="38"/>
    </row>
    <row r="4892" spans="18:19" ht="12.75">
      <c r="R4892" s="38"/>
      <c r="S4892" s="38"/>
    </row>
    <row r="4893" spans="18:19" ht="12.75">
      <c r="R4893" s="38"/>
      <c r="S4893" s="38"/>
    </row>
    <row r="4894" spans="18:19" ht="12.75">
      <c r="R4894" s="38"/>
      <c r="S4894" s="38"/>
    </row>
    <row r="4895" spans="18:19" ht="12.75">
      <c r="R4895" s="38"/>
      <c r="S4895" s="38"/>
    </row>
    <row r="4896" spans="18:19" ht="12.75">
      <c r="R4896" s="38"/>
      <c r="S4896" s="38"/>
    </row>
    <row r="4897" spans="18:19" ht="12.75">
      <c r="R4897" s="38"/>
      <c r="S4897" s="38"/>
    </row>
    <row r="4898" spans="18:19" ht="12.75">
      <c r="R4898" s="38"/>
      <c r="S4898" s="38"/>
    </row>
    <row r="4899" spans="18:19" ht="12.75">
      <c r="R4899" s="38"/>
      <c r="S4899" s="38"/>
    </row>
    <row r="4900" spans="18:19" ht="12.75">
      <c r="R4900" s="38"/>
      <c r="S4900" s="38"/>
    </row>
    <row r="4901" spans="18:19" ht="12.75">
      <c r="R4901" s="38"/>
      <c r="S4901" s="38"/>
    </row>
    <row r="4902" spans="18:19" ht="12.75">
      <c r="R4902" s="38"/>
      <c r="S4902" s="38"/>
    </row>
    <row r="4903" spans="18:19" ht="12.75">
      <c r="R4903" s="38"/>
      <c r="S4903" s="38"/>
    </row>
    <row r="4904" spans="18:19" ht="12.75">
      <c r="R4904" s="38"/>
      <c r="S4904" s="38"/>
    </row>
    <row r="4905" spans="18:19" ht="12.75">
      <c r="R4905" s="38"/>
      <c r="S4905" s="38"/>
    </row>
    <row r="4906" spans="18:19" ht="12.75">
      <c r="R4906" s="38"/>
      <c r="S4906" s="38"/>
    </row>
    <row r="4907" spans="18:19" ht="12.75">
      <c r="R4907" s="38"/>
      <c r="S4907" s="38"/>
    </row>
    <row r="4908" spans="18:19" ht="12.75">
      <c r="R4908" s="38"/>
      <c r="S4908" s="38"/>
    </row>
    <row r="4909" spans="18:19" ht="12.75">
      <c r="R4909" s="38"/>
      <c r="S4909" s="38"/>
    </row>
    <row r="4910" spans="18:19" ht="12.75">
      <c r="R4910" s="38"/>
      <c r="S4910" s="38"/>
    </row>
    <row r="4911" spans="18:19" ht="12.75">
      <c r="R4911" s="38"/>
      <c r="S4911" s="38"/>
    </row>
    <row r="4912" spans="18:19" ht="12.75">
      <c r="R4912" s="38"/>
      <c r="S4912" s="38"/>
    </row>
    <row r="4913" spans="18:19" ht="12.75">
      <c r="R4913" s="38"/>
      <c r="S4913" s="38"/>
    </row>
    <row r="4914" spans="18:19" ht="12.75">
      <c r="R4914" s="38"/>
      <c r="S4914" s="38"/>
    </row>
    <row r="4915" spans="18:19" ht="12.75">
      <c r="R4915" s="38"/>
      <c r="S4915" s="38"/>
    </row>
    <row r="4916" spans="18:19" ht="12.75">
      <c r="R4916" s="38"/>
      <c r="S4916" s="38"/>
    </row>
    <row r="4917" spans="18:19" ht="12.75">
      <c r="R4917" s="38"/>
      <c r="S4917" s="38"/>
    </row>
    <row r="4918" spans="18:19" ht="12.75">
      <c r="R4918" s="38"/>
      <c r="S4918" s="38"/>
    </row>
    <row r="4919" spans="18:19" ht="12.75">
      <c r="R4919" s="38"/>
      <c r="S4919" s="38"/>
    </row>
    <row r="4920" spans="18:19" ht="12.75">
      <c r="R4920" s="38"/>
      <c r="S4920" s="38"/>
    </row>
    <row r="4921" spans="18:19" ht="12.75">
      <c r="R4921" s="38"/>
      <c r="S4921" s="38"/>
    </row>
    <row r="4922" spans="18:19" ht="12.75">
      <c r="R4922" s="38"/>
      <c r="S4922" s="38"/>
    </row>
    <row r="4923" spans="18:19" ht="12.75">
      <c r="R4923" s="38"/>
      <c r="S4923" s="38"/>
    </row>
    <row r="4924" spans="18:19" ht="12.75">
      <c r="R4924" s="38"/>
      <c r="S4924" s="38"/>
    </row>
    <row r="4925" spans="18:19" ht="12.75">
      <c r="R4925" s="38"/>
      <c r="S4925" s="38"/>
    </row>
    <row r="4926" spans="18:19" ht="12.75">
      <c r="R4926" s="38"/>
      <c r="S4926" s="38"/>
    </row>
    <row r="4927" spans="18:19" ht="12.75">
      <c r="R4927" s="38"/>
      <c r="S4927" s="38"/>
    </row>
    <row r="4928" spans="18:19" ht="12.75">
      <c r="R4928" s="38"/>
      <c r="S4928" s="38"/>
    </row>
    <row r="4929" spans="18:19" ht="12.75">
      <c r="R4929" s="38"/>
      <c r="S4929" s="38"/>
    </row>
    <row r="4930" spans="18:19" ht="12.75">
      <c r="R4930" s="38"/>
      <c r="S4930" s="38"/>
    </row>
    <row r="4931" spans="18:19" ht="12.75">
      <c r="R4931" s="38"/>
      <c r="S4931" s="38"/>
    </row>
    <row r="4932" spans="18:19" ht="12.75">
      <c r="R4932" s="38"/>
      <c r="S4932" s="38"/>
    </row>
    <row r="4933" spans="18:19" ht="12.75">
      <c r="R4933" s="38"/>
      <c r="S4933" s="38"/>
    </row>
    <row r="4934" spans="18:19" ht="12.75">
      <c r="R4934" s="38"/>
      <c r="S4934" s="38"/>
    </row>
    <row r="4935" spans="18:19" ht="12.75">
      <c r="R4935" s="38"/>
      <c r="S4935" s="38"/>
    </row>
    <row r="4936" spans="18:19" ht="12.75">
      <c r="R4936" s="38"/>
      <c r="S4936" s="38"/>
    </row>
    <row r="4937" spans="18:19" ht="12.75">
      <c r="R4937" s="38"/>
      <c r="S4937" s="38"/>
    </row>
    <row r="4938" spans="18:19" ht="12.75">
      <c r="R4938" s="38"/>
      <c r="S4938" s="38"/>
    </row>
    <row r="4939" spans="18:19" ht="12.75">
      <c r="R4939" s="38"/>
      <c r="S4939" s="38"/>
    </row>
    <row r="4940" spans="18:19" ht="12.75">
      <c r="R4940" s="38"/>
      <c r="S4940" s="38"/>
    </row>
    <row r="4941" spans="18:19" ht="12.75">
      <c r="R4941" s="38"/>
      <c r="S4941" s="38"/>
    </row>
    <row r="4942" spans="18:19" ht="12.75">
      <c r="R4942" s="38"/>
      <c r="S4942" s="38"/>
    </row>
    <row r="4943" spans="18:19" ht="12.75">
      <c r="R4943" s="38"/>
      <c r="S4943" s="38"/>
    </row>
    <row r="4944" spans="18:19" ht="12.75">
      <c r="R4944" s="38"/>
      <c r="S4944" s="38"/>
    </row>
    <row r="4945" spans="18:19" ht="12.75">
      <c r="R4945" s="38"/>
      <c r="S4945" s="38"/>
    </row>
    <row r="4946" spans="18:19" ht="12.75">
      <c r="R4946" s="38"/>
      <c r="S4946" s="38"/>
    </row>
    <row r="4947" spans="18:19" ht="12.75">
      <c r="R4947" s="38"/>
      <c r="S4947" s="38"/>
    </row>
    <row r="4948" spans="18:19" ht="12.75">
      <c r="R4948" s="38"/>
      <c r="S4948" s="38"/>
    </row>
    <row r="4949" spans="18:19" ht="12.75">
      <c r="R4949" s="38"/>
      <c r="S4949" s="38"/>
    </row>
    <row r="4950" spans="18:19" ht="12.75">
      <c r="R4950" s="38"/>
      <c r="S4950" s="38"/>
    </row>
    <row r="4951" spans="18:19" ht="12.75">
      <c r="R4951" s="38"/>
      <c r="S4951" s="38"/>
    </row>
    <row r="4952" spans="18:19" ht="12.75">
      <c r="R4952" s="38"/>
      <c r="S4952" s="38"/>
    </row>
    <row r="4953" spans="18:19" ht="12.75">
      <c r="R4953" s="38"/>
      <c r="S4953" s="38"/>
    </row>
    <row r="4954" spans="18:19" ht="12.75">
      <c r="R4954" s="38"/>
      <c r="S4954" s="38"/>
    </row>
    <row r="4955" spans="18:19" ht="12.75">
      <c r="R4955" s="38"/>
      <c r="S4955" s="38"/>
    </row>
    <row r="4956" spans="18:19" ht="12.75">
      <c r="R4956" s="38"/>
      <c r="S4956" s="38"/>
    </row>
    <row r="4957" spans="18:19" ht="12.75">
      <c r="R4957" s="38"/>
      <c r="S4957" s="38"/>
    </row>
    <row r="4958" spans="18:19" ht="12.75">
      <c r="R4958" s="38"/>
      <c r="S4958" s="38"/>
    </row>
    <row r="4959" spans="18:19" ht="12.75">
      <c r="R4959" s="38"/>
      <c r="S4959" s="38"/>
    </row>
    <row r="4960" spans="18:19" ht="12.75">
      <c r="R4960" s="38"/>
      <c r="S4960" s="38"/>
    </row>
    <row r="4961" spans="18:19" ht="12.75">
      <c r="R4961" s="38"/>
      <c r="S4961" s="38"/>
    </row>
    <row r="4962" spans="18:19" ht="12.75">
      <c r="R4962" s="38"/>
      <c r="S4962" s="38"/>
    </row>
    <row r="4963" spans="18:19" ht="12.75">
      <c r="R4963" s="38"/>
      <c r="S4963" s="38"/>
    </row>
    <row r="4964" spans="18:19" ht="12.75">
      <c r="R4964" s="38"/>
      <c r="S4964" s="38"/>
    </row>
    <row r="4965" spans="18:19" ht="12.75">
      <c r="R4965" s="38"/>
      <c r="S4965" s="38"/>
    </row>
    <row r="4966" spans="18:19" ht="12.75">
      <c r="R4966" s="38"/>
      <c r="S4966" s="38"/>
    </row>
    <row r="4967" spans="18:19" ht="12.75">
      <c r="R4967" s="38"/>
      <c r="S4967" s="38"/>
    </row>
    <row r="4968" spans="18:19" ht="12.75">
      <c r="R4968" s="38"/>
      <c r="S4968" s="38"/>
    </row>
    <row r="4969" spans="18:19" ht="12.75">
      <c r="R4969" s="38"/>
      <c r="S4969" s="38"/>
    </row>
    <row r="4970" spans="18:19" ht="12.75">
      <c r="R4970" s="38"/>
      <c r="S4970" s="38"/>
    </row>
    <row r="4971" spans="18:19" ht="12.75">
      <c r="R4971" s="38"/>
      <c r="S4971" s="38"/>
    </row>
    <row r="4972" spans="18:19" ht="12.75">
      <c r="R4972" s="38"/>
      <c r="S4972" s="38"/>
    </row>
    <row r="4973" spans="18:19" ht="12.75">
      <c r="R4973" s="38"/>
      <c r="S4973" s="38"/>
    </row>
    <row r="4974" spans="18:19" ht="12.75">
      <c r="R4974" s="38"/>
      <c r="S4974" s="38"/>
    </row>
    <row r="4975" spans="18:19" ht="12.75">
      <c r="R4975" s="38"/>
      <c r="S4975" s="38"/>
    </row>
    <row r="4976" spans="18:19" ht="12.75">
      <c r="R4976" s="38"/>
      <c r="S4976" s="38"/>
    </row>
    <row r="4977" spans="18:19" ht="12.75">
      <c r="R4977" s="38"/>
      <c r="S4977" s="38"/>
    </row>
    <row r="4978" spans="18:19" ht="12.75">
      <c r="R4978" s="38"/>
      <c r="S4978" s="38"/>
    </row>
    <row r="4979" spans="18:19" ht="12.75">
      <c r="R4979" s="38"/>
      <c r="S4979" s="38"/>
    </row>
    <row r="4980" spans="18:19" ht="12.75">
      <c r="R4980" s="38"/>
      <c r="S4980" s="38"/>
    </row>
    <row r="4981" spans="18:19" ht="12.75">
      <c r="R4981" s="38"/>
      <c r="S4981" s="38"/>
    </row>
    <row r="4982" spans="18:19" ht="12.75">
      <c r="R4982" s="38"/>
      <c r="S4982" s="38"/>
    </row>
    <row r="4983" spans="18:19" ht="12.75">
      <c r="R4983" s="38"/>
      <c r="S4983" s="38"/>
    </row>
    <row r="4984" spans="18:19" ht="12.75">
      <c r="R4984" s="38"/>
      <c r="S4984" s="38"/>
    </row>
    <row r="4985" spans="18:19" ht="12.75">
      <c r="R4985" s="38"/>
      <c r="S4985" s="38"/>
    </row>
    <row r="4986" spans="18:19" ht="12.75">
      <c r="R4986" s="38"/>
      <c r="S4986" s="38"/>
    </row>
    <row r="4987" spans="18:19" ht="12.75">
      <c r="R4987" s="38"/>
      <c r="S4987" s="38"/>
    </row>
    <row r="4988" spans="18:19" ht="12.75">
      <c r="R4988" s="38"/>
      <c r="S4988" s="38"/>
    </row>
    <row r="4989" spans="18:19" ht="12.75">
      <c r="R4989" s="38"/>
      <c r="S4989" s="38"/>
    </row>
    <row r="4990" spans="18:19" ht="12.75">
      <c r="R4990" s="38"/>
      <c r="S4990" s="38"/>
    </row>
    <row r="4991" spans="18:19" ht="12.75">
      <c r="R4991" s="38"/>
      <c r="S4991" s="38"/>
    </row>
    <row r="4992" spans="18:19" ht="12.75">
      <c r="R4992" s="38"/>
      <c r="S4992" s="38"/>
    </row>
    <row r="4993" spans="18:19" ht="12.75">
      <c r="R4993" s="38"/>
      <c r="S4993" s="38"/>
    </row>
    <row r="4994" spans="18:19" ht="12.75">
      <c r="R4994" s="38"/>
      <c r="S4994" s="38"/>
    </row>
    <row r="4995" spans="18:19" ht="12.75">
      <c r="R4995" s="38"/>
      <c r="S4995" s="38"/>
    </row>
    <row r="4996" spans="18:19" ht="12.75">
      <c r="R4996" s="38"/>
      <c r="S4996" s="38"/>
    </row>
    <row r="4997" spans="18:19" ht="12.75">
      <c r="R4997" s="38"/>
      <c r="S4997" s="38"/>
    </row>
    <row r="4998" spans="18:19" ht="12.75">
      <c r="R4998" s="38"/>
      <c r="S4998" s="38"/>
    </row>
    <row r="4999" spans="18:19" ht="12.75">
      <c r="R4999" s="38"/>
      <c r="S4999" s="38"/>
    </row>
    <row r="5000" spans="18:19" ht="12.75">
      <c r="R5000" s="38"/>
      <c r="S5000" s="38"/>
    </row>
    <row r="5001" spans="18:19" ht="12.75">
      <c r="R5001" s="38"/>
      <c r="S5001" s="38"/>
    </row>
    <row r="5002" spans="18:19" ht="12.75">
      <c r="R5002" s="38"/>
      <c r="S5002" s="38"/>
    </row>
    <row r="5003" spans="18:19" ht="12.75">
      <c r="R5003" s="38"/>
      <c r="S5003" s="38"/>
    </row>
    <row r="5004" spans="18:19" ht="12.75">
      <c r="R5004" s="38"/>
      <c r="S5004" s="38"/>
    </row>
    <row r="5005" spans="18:19" ht="12.75">
      <c r="R5005" s="38"/>
      <c r="S5005" s="38"/>
    </row>
    <row r="5006" spans="18:19" ht="12.75">
      <c r="R5006" s="38"/>
      <c r="S5006" s="38"/>
    </row>
    <row r="5007" spans="18:19" ht="12.75">
      <c r="R5007" s="38"/>
      <c r="S5007" s="38"/>
    </row>
    <row r="5008" spans="18:19" ht="12.75">
      <c r="R5008" s="38"/>
      <c r="S5008" s="38"/>
    </row>
    <row r="5009" spans="18:19" ht="12.75">
      <c r="R5009" s="38"/>
      <c r="S5009" s="38"/>
    </row>
    <row r="5010" spans="18:19" ht="12.75">
      <c r="R5010" s="38"/>
      <c r="S5010" s="38"/>
    </row>
    <row r="5011" spans="18:19" ht="12.75">
      <c r="R5011" s="38"/>
      <c r="S5011" s="38"/>
    </row>
    <row r="5012" spans="18:19" ht="12.75">
      <c r="R5012" s="38"/>
      <c r="S5012" s="38"/>
    </row>
    <row r="5013" spans="18:19" ht="12.75">
      <c r="R5013" s="38"/>
      <c r="S5013" s="38"/>
    </row>
    <row r="5014" spans="18:19" ht="12.75">
      <c r="R5014" s="38"/>
      <c r="S5014" s="38"/>
    </row>
    <row r="5015" spans="18:19" ht="12.75">
      <c r="R5015" s="38"/>
      <c r="S5015" s="38"/>
    </row>
    <row r="5016" spans="18:19" ht="12.75">
      <c r="R5016" s="38"/>
      <c r="S5016" s="38"/>
    </row>
    <row r="5017" spans="18:19" ht="12.75">
      <c r="R5017" s="38"/>
      <c r="S5017" s="38"/>
    </row>
    <row r="5018" spans="18:19" ht="12.75">
      <c r="R5018" s="38"/>
      <c r="S5018" s="38"/>
    </row>
    <row r="5019" spans="18:19" ht="12.75">
      <c r="R5019" s="38"/>
      <c r="S5019" s="38"/>
    </row>
    <row r="5020" spans="18:19" ht="12.75">
      <c r="R5020" s="38"/>
      <c r="S5020" s="38"/>
    </row>
    <row r="5021" spans="18:19" ht="12.75">
      <c r="R5021" s="38"/>
      <c r="S5021" s="38"/>
    </row>
    <row r="5022" spans="18:19" ht="12.75">
      <c r="R5022" s="38"/>
      <c r="S5022" s="38"/>
    </row>
    <row r="5023" spans="18:19" ht="12.75">
      <c r="R5023" s="38"/>
      <c r="S5023" s="38"/>
    </row>
    <row r="5024" spans="18:19" ht="12.75">
      <c r="R5024" s="38"/>
      <c r="S5024" s="38"/>
    </row>
    <row r="5025" spans="18:19" ht="12.75">
      <c r="R5025" s="38"/>
      <c r="S5025" s="38"/>
    </row>
    <row r="5026" spans="18:19" ht="12.75">
      <c r="R5026" s="38"/>
      <c r="S5026" s="38"/>
    </row>
    <row r="5027" spans="18:19" ht="12.75">
      <c r="R5027" s="38"/>
      <c r="S5027" s="38"/>
    </row>
    <row r="5028" spans="18:19" ht="12.75">
      <c r="R5028" s="38"/>
      <c r="S5028" s="38"/>
    </row>
    <row r="5029" spans="18:19" ht="12.75">
      <c r="R5029" s="38"/>
      <c r="S5029" s="38"/>
    </row>
    <row r="5030" spans="18:19" ht="12.75">
      <c r="R5030" s="38"/>
      <c r="S5030" s="38"/>
    </row>
    <row r="5031" spans="18:19" ht="12.75">
      <c r="R5031" s="38"/>
      <c r="S5031" s="38"/>
    </row>
    <row r="5032" spans="18:19" ht="12.75">
      <c r="R5032" s="38"/>
      <c r="S5032" s="38"/>
    </row>
    <row r="5033" spans="18:19" ht="12.75">
      <c r="R5033" s="38"/>
      <c r="S5033" s="38"/>
    </row>
    <row r="5034" spans="18:19" ht="12.75">
      <c r="R5034" s="38"/>
      <c r="S5034" s="38"/>
    </row>
    <row r="5035" spans="18:19" ht="12.75">
      <c r="R5035" s="38"/>
      <c r="S5035" s="38"/>
    </row>
    <row r="5036" spans="18:19" ht="12.75">
      <c r="R5036" s="38"/>
      <c r="S5036" s="38"/>
    </row>
    <row r="5037" spans="18:19" ht="12.75">
      <c r="R5037" s="38"/>
      <c r="S5037" s="38"/>
    </row>
    <row r="5038" spans="18:19" ht="12.75">
      <c r="R5038" s="38"/>
      <c r="S5038" s="38"/>
    </row>
    <row r="5039" spans="18:19" ht="12.75">
      <c r="R5039" s="38"/>
      <c r="S5039" s="38"/>
    </row>
    <row r="5040" spans="18:19" ht="12.75">
      <c r="R5040" s="38"/>
      <c r="S5040" s="38"/>
    </row>
    <row r="5041" spans="18:19" ht="12.75">
      <c r="R5041" s="38"/>
      <c r="S5041" s="38"/>
    </row>
    <row r="5042" spans="18:19" ht="12.75">
      <c r="R5042" s="38"/>
      <c r="S5042" s="38"/>
    </row>
    <row r="5043" spans="18:19" ht="12.75">
      <c r="R5043" s="38"/>
      <c r="S5043" s="38"/>
    </row>
    <row r="5044" spans="18:19" ht="12.75">
      <c r="R5044" s="38"/>
      <c r="S5044" s="38"/>
    </row>
    <row r="5045" spans="18:19" ht="12.75">
      <c r="R5045" s="38"/>
      <c r="S5045" s="38"/>
    </row>
    <row r="5046" spans="18:19" ht="12.75">
      <c r="R5046" s="38"/>
      <c r="S5046" s="38"/>
    </row>
    <row r="5047" spans="18:19" ht="12.75">
      <c r="R5047" s="38"/>
      <c r="S5047" s="38"/>
    </row>
    <row r="5048" spans="18:19" ht="12.75">
      <c r="R5048" s="38"/>
      <c r="S5048" s="38"/>
    </row>
    <row r="5049" spans="18:19" ht="12.75">
      <c r="R5049" s="38"/>
      <c r="S5049" s="38"/>
    </row>
    <row r="5050" spans="18:19" ht="12.75">
      <c r="R5050" s="38"/>
      <c r="S5050" s="38"/>
    </row>
    <row r="5051" spans="18:19" ht="12.75">
      <c r="R5051" s="38"/>
      <c r="S5051" s="38"/>
    </row>
    <row r="5052" spans="18:19" ht="12.75">
      <c r="R5052" s="38"/>
      <c r="S5052" s="38"/>
    </row>
    <row r="5053" spans="18:19" ht="12.75">
      <c r="R5053" s="38"/>
      <c r="S5053" s="38"/>
    </row>
    <row r="5054" spans="18:19" ht="12.75">
      <c r="R5054" s="38"/>
      <c r="S5054" s="38"/>
    </row>
    <row r="5055" spans="18:19" ht="12.75">
      <c r="R5055" s="38"/>
      <c r="S5055" s="38"/>
    </row>
    <row r="5056" spans="18:19" ht="12.75">
      <c r="R5056" s="38"/>
      <c r="S5056" s="38"/>
    </row>
    <row r="5057" spans="18:19" ht="12.75">
      <c r="R5057" s="38"/>
      <c r="S5057" s="38"/>
    </row>
    <row r="5058" spans="18:19" ht="12.75">
      <c r="R5058" s="38"/>
      <c r="S5058" s="38"/>
    </row>
    <row r="5059" spans="18:19" ht="12.75">
      <c r="R5059" s="38"/>
      <c r="S5059" s="38"/>
    </row>
    <row r="5060" spans="18:19" ht="12.75">
      <c r="R5060" s="38"/>
      <c r="S5060" s="38"/>
    </row>
    <row r="5061" spans="18:19" ht="12.75">
      <c r="R5061" s="38"/>
      <c r="S5061" s="38"/>
    </row>
    <row r="5062" spans="18:19" ht="12.75">
      <c r="R5062" s="38"/>
      <c r="S5062" s="38"/>
    </row>
    <row r="5063" spans="18:19" ht="12.75">
      <c r="R5063" s="38"/>
      <c r="S5063" s="38"/>
    </row>
    <row r="5064" spans="18:19" ht="12.75">
      <c r="R5064" s="38"/>
      <c r="S5064" s="38"/>
    </row>
    <row r="5065" spans="18:19" ht="12.75">
      <c r="R5065" s="38"/>
      <c r="S5065" s="38"/>
    </row>
    <row r="5066" spans="18:19" ht="12.75">
      <c r="R5066" s="38"/>
      <c r="S5066" s="38"/>
    </row>
    <row r="5067" spans="18:19" ht="12.75">
      <c r="R5067" s="38"/>
      <c r="S5067" s="38"/>
    </row>
    <row r="5068" spans="18:19" ht="12.75">
      <c r="R5068" s="38"/>
      <c r="S5068" s="38"/>
    </row>
    <row r="5069" spans="18:19" ht="12.75">
      <c r="R5069" s="38"/>
      <c r="S5069" s="38"/>
    </row>
    <row r="5070" spans="18:19" ht="12.75">
      <c r="R5070" s="38"/>
      <c r="S5070" s="38"/>
    </row>
    <row r="5071" spans="18:19" ht="12.75">
      <c r="R5071" s="38"/>
      <c r="S5071" s="38"/>
    </row>
    <row r="5072" spans="18:19" ht="12.75">
      <c r="R5072" s="38"/>
      <c r="S5072" s="38"/>
    </row>
    <row r="5073" spans="18:19" ht="12.75">
      <c r="R5073" s="38"/>
      <c r="S5073" s="38"/>
    </row>
    <row r="5074" spans="18:19" ht="12.75">
      <c r="R5074" s="38"/>
      <c r="S5074" s="38"/>
    </row>
    <row r="5075" spans="18:19" ht="12.75">
      <c r="R5075" s="38"/>
      <c r="S5075" s="38"/>
    </row>
    <row r="5076" spans="18:19" ht="12.75">
      <c r="R5076" s="38"/>
      <c r="S5076" s="38"/>
    </row>
    <row r="5077" spans="18:19" ht="12.75">
      <c r="R5077" s="38"/>
      <c r="S5077" s="38"/>
    </row>
    <row r="5078" spans="18:19" ht="12.75">
      <c r="R5078" s="38"/>
      <c r="S5078" s="38"/>
    </row>
    <row r="5079" spans="18:19" ht="12.75">
      <c r="R5079" s="38"/>
      <c r="S5079" s="38"/>
    </row>
    <row r="5080" spans="18:19" ht="12.75">
      <c r="R5080" s="38"/>
      <c r="S5080" s="38"/>
    </row>
    <row r="5081" spans="18:19" ht="12.75">
      <c r="R5081" s="38"/>
      <c r="S5081" s="38"/>
    </row>
    <row r="5082" spans="18:19" ht="12.75">
      <c r="R5082" s="38"/>
      <c r="S5082" s="38"/>
    </row>
    <row r="5083" spans="18:19" ht="12.75">
      <c r="R5083" s="38"/>
      <c r="S5083" s="38"/>
    </row>
    <row r="5084" spans="18:19" ht="12.75">
      <c r="R5084" s="38"/>
      <c r="S5084" s="38"/>
    </row>
    <row r="5085" spans="18:19" ht="12.75">
      <c r="R5085" s="38"/>
      <c r="S5085" s="38"/>
    </row>
    <row r="5086" spans="18:19" ht="12.75">
      <c r="R5086" s="38"/>
      <c r="S5086" s="38"/>
    </row>
    <row r="5087" spans="18:19" ht="12.75">
      <c r="R5087" s="38"/>
      <c r="S5087" s="38"/>
    </row>
    <row r="5088" spans="18:19" ht="12.75">
      <c r="R5088" s="38"/>
      <c r="S5088" s="38"/>
    </row>
    <row r="5089" spans="18:19" ht="12.75">
      <c r="R5089" s="38"/>
      <c r="S5089" s="38"/>
    </row>
    <row r="5090" spans="18:19" ht="12.75">
      <c r="R5090" s="38"/>
      <c r="S5090" s="38"/>
    </row>
    <row r="5091" spans="18:19" ht="12.75">
      <c r="R5091" s="38"/>
      <c r="S5091" s="38"/>
    </row>
    <row r="5092" spans="18:19" ht="12.75">
      <c r="R5092" s="38"/>
      <c r="S5092" s="38"/>
    </row>
    <row r="5093" spans="18:19" ht="12.75">
      <c r="R5093" s="38"/>
      <c r="S5093" s="38"/>
    </row>
    <row r="5094" spans="18:19" ht="12.75">
      <c r="R5094" s="38"/>
      <c r="S5094" s="38"/>
    </row>
    <row r="5095" spans="18:19" ht="12.75">
      <c r="R5095" s="38"/>
      <c r="S5095" s="38"/>
    </row>
    <row r="5096" spans="18:19" ht="12.75">
      <c r="R5096" s="38"/>
      <c r="S5096" s="38"/>
    </row>
    <row r="5097" spans="18:19" ht="12.75">
      <c r="R5097" s="38"/>
      <c r="S5097" s="38"/>
    </row>
    <row r="5098" spans="18:19" ht="12.75">
      <c r="R5098" s="38"/>
      <c r="S5098" s="38"/>
    </row>
    <row r="5099" spans="18:19" ht="12.75">
      <c r="R5099" s="38"/>
      <c r="S5099" s="38"/>
    </row>
    <row r="5100" spans="18:19" ht="12.75">
      <c r="R5100" s="38"/>
      <c r="S5100" s="38"/>
    </row>
    <row r="5101" spans="18:19" ht="12.75">
      <c r="R5101" s="38"/>
      <c r="S5101" s="38"/>
    </row>
    <row r="5102" spans="18:19" ht="12.75">
      <c r="R5102" s="38"/>
      <c r="S5102" s="38"/>
    </row>
    <row r="5103" spans="18:19" ht="12.75">
      <c r="R5103" s="38"/>
      <c r="S5103" s="38"/>
    </row>
    <row r="5104" spans="18:19" ht="12.75">
      <c r="R5104" s="38"/>
      <c r="S5104" s="38"/>
    </row>
    <row r="5105" spans="18:19" ht="12.75">
      <c r="R5105" s="38"/>
      <c r="S5105" s="38"/>
    </row>
    <row r="5106" spans="18:19" ht="12.75">
      <c r="R5106" s="38"/>
      <c r="S5106" s="38"/>
    </row>
    <row r="5107" spans="18:19" ht="12.75">
      <c r="R5107" s="38"/>
      <c r="S5107" s="38"/>
    </row>
    <row r="5108" spans="18:19" ht="12.75">
      <c r="R5108" s="38"/>
      <c r="S5108" s="38"/>
    </row>
    <row r="5109" spans="18:19" ht="12.75">
      <c r="R5109" s="38"/>
      <c r="S5109" s="38"/>
    </row>
    <row r="5110" spans="18:19" ht="12.75">
      <c r="R5110" s="38"/>
      <c r="S5110" s="38"/>
    </row>
    <row r="5111" spans="18:19" ht="12.75">
      <c r="R5111" s="38"/>
      <c r="S5111" s="38"/>
    </row>
    <row r="5112" spans="18:19" ht="12.75">
      <c r="R5112" s="38"/>
      <c r="S5112" s="38"/>
    </row>
    <row r="5113" spans="18:19" ht="12.75">
      <c r="R5113" s="38"/>
      <c r="S5113" s="38"/>
    </row>
    <row r="5114" spans="18:19" ht="12.75">
      <c r="R5114" s="38"/>
      <c r="S5114" s="38"/>
    </row>
    <row r="5115" spans="18:19" ht="12.75">
      <c r="R5115" s="38"/>
      <c r="S5115" s="38"/>
    </row>
    <row r="5116" spans="18:19" ht="12.75">
      <c r="R5116" s="38"/>
      <c r="S5116" s="38"/>
    </row>
    <row r="5117" spans="18:19" ht="12.75">
      <c r="R5117" s="38"/>
      <c r="S5117" s="38"/>
    </row>
    <row r="5118" spans="18:19" ht="12.75">
      <c r="R5118" s="38"/>
      <c r="S5118" s="38"/>
    </row>
    <row r="5119" spans="18:19" ht="12.75">
      <c r="R5119" s="38"/>
      <c r="S5119" s="38"/>
    </row>
    <row r="5120" spans="18:19" ht="12.75">
      <c r="R5120" s="38"/>
      <c r="S5120" s="38"/>
    </row>
    <row r="5121" spans="18:19" ht="12.75">
      <c r="R5121" s="38"/>
      <c r="S5121" s="38"/>
    </row>
    <row r="5122" spans="18:19" ht="12.75">
      <c r="R5122" s="38"/>
      <c r="S5122" s="38"/>
    </row>
    <row r="5123" spans="18:19" ht="12.75">
      <c r="R5123" s="38"/>
      <c r="S5123" s="38"/>
    </row>
    <row r="5124" spans="18:19" ht="12.75">
      <c r="R5124" s="38"/>
      <c r="S5124" s="38"/>
    </row>
    <row r="5125" spans="18:19" ht="12.75">
      <c r="R5125" s="38"/>
      <c r="S5125" s="38"/>
    </row>
    <row r="5126" spans="18:19" ht="12.75">
      <c r="R5126" s="38"/>
      <c r="S5126" s="38"/>
    </row>
    <row r="5127" spans="18:19" ht="12.75">
      <c r="R5127" s="38"/>
      <c r="S5127" s="38"/>
    </row>
    <row r="5128" spans="18:19" ht="12.75">
      <c r="R5128" s="38"/>
      <c r="S5128" s="38"/>
    </row>
    <row r="5129" spans="18:19" ht="12.75">
      <c r="R5129" s="38"/>
      <c r="S5129" s="38"/>
    </row>
    <row r="5130" spans="18:19" ht="12.75">
      <c r="R5130" s="38"/>
      <c r="S5130" s="38"/>
    </row>
    <row r="5131" spans="18:19" ht="12.75">
      <c r="R5131" s="38"/>
      <c r="S5131" s="38"/>
    </row>
    <row r="5132" spans="18:19" ht="12.75">
      <c r="R5132" s="38"/>
      <c r="S5132" s="38"/>
    </row>
    <row r="5133" spans="18:19" ht="12.75">
      <c r="R5133" s="38"/>
      <c r="S5133" s="38"/>
    </row>
    <row r="5134" spans="18:19" ht="12.75">
      <c r="R5134" s="38"/>
      <c r="S5134" s="38"/>
    </row>
    <row r="5135" spans="18:19" ht="12.75">
      <c r="R5135" s="38"/>
      <c r="S5135" s="38"/>
    </row>
    <row r="5136" spans="18:19" ht="12.75">
      <c r="R5136" s="38"/>
      <c r="S5136" s="38"/>
    </row>
    <row r="5137" spans="18:19" ht="12.75">
      <c r="R5137" s="38"/>
      <c r="S5137" s="38"/>
    </row>
    <row r="5138" spans="18:19" ht="12.75">
      <c r="R5138" s="38"/>
      <c r="S5138" s="38"/>
    </row>
    <row r="5139" spans="18:19" ht="12.75">
      <c r="R5139" s="38"/>
      <c r="S5139" s="38"/>
    </row>
    <row r="5140" spans="18:19" ht="12.75">
      <c r="R5140" s="38"/>
      <c r="S5140" s="38"/>
    </row>
    <row r="5141" spans="18:19" ht="12.75">
      <c r="R5141" s="38"/>
      <c r="S5141" s="38"/>
    </row>
    <row r="5142" spans="18:19" ht="12.75">
      <c r="R5142" s="38"/>
      <c r="S5142" s="38"/>
    </row>
    <row r="5143" spans="18:19" ht="12.75">
      <c r="R5143" s="38"/>
      <c r="S5143" s="38"/>
    </row>
    <row r="5144" spans="18:19" ht="12.75">
      <c r="R5144" s="38"/>
      <c r="S5144" s="38"/>
    </row>
    <row r="5145" spans="18:19" ht="12.75">
      <c r="R5145" s="38"/>
      <c r="S5145" s="38"/>
    </row>
    <row r="5146" spans="18:19" ht="12.75">
      <c r="R5146" s="38"/>
      <c r="S5146" s="38"/>
    </row>
    <row r="5147" spans="18:19" ht="12.75">
      <c r="R5147" s="38"/>
      <c r="S5147" s="38"/>
    </row>
    <row r="5148" spans="18:19" ht="12.75">
      <c r="R5148" s="38"/>
      <c r="S5148" s="38"/>
    </row>
    <row r="5149" spans="18:19" ht="12.75">
      <c r="R5149" s="38"/>
      <c r="S5149" s="38"/>
    </row>
    <row r="5150" spans="18:19" ht="12.75">
      <c r="R5150" s="38"/>
      <c r="S5150" s="38"/>
    </row>
    <row r="5151" spans="18:19" ht="12.75">
      <c r="R5151" s="38"/>
      <c r="S5151" s="38"/>
    </row>
    <row r="5152" spans="18:19" ht="12.75">
      <c r="R5152" s="38"/>
      <c r="S5152" s="38"/>
    </row>
    <row r="5153" spans="18:19" ht="12.75">
      <c r="R5153" s="38"/>
      <c r="S5153" s="38"/>
    </row>
    <row r="5154" spans="18:19" ht="12.75">
      <c r="R5154" s="38"/>
      <c r="S5154" s="38"/>
    </row>
    <row r="5155" spans="18:19" ht="12.75">
      <c r="R5155" s="38"/>
      <c r="S5155" s="38"/>
    </row>
    <row r="5156" spans="18:19" ht="12.75">
      <c r="R5156" s="38"/>
      <c r="S5156" s="38"/>
    </row>
    <row r="5157" spans="18:19" ht="12.75">
      <c r="R5157" s="38"/>
      <c r="S5157" s="38"/>
    </row>
    <row r="5158" spans="18:19" ht="12.75">
      <c r="R5158" s="38"/>
      <c r="S5158" s="38"/>
    </row>
    <row r="5159" spans="18:19" ht="12.75">
      <c r="R5159" s="38"/>
      <c r="S5159" s="38"/>
    </row>
    <row r="5160" spans="18:19" ht="12.75">
      <c r="R5160" s="38"/>
      <c r="S5160" s="38"/>
    </row>
    <row r="5161" spans="18:19" ht="12.75">
      <c r="R5161" s="38"/>
      <c r="S5161" s="38"/>
    </row>
    <row r="5162" spans="18:19" ht="12.75">
      <c r="R5162" s="38"/>
      <c r="S5162" s="38"/>
    </row>
    <row r="5163" spans="18:19" ht="12.75">
      <c r="R5163" s="38"/>
      <c r="S5163" s="38"/>
    </row>
    <row r="5164" spans="18:19" ht="12.75">
      <c r="R5164" s="38"/>
      <c r="S5164" s="38"/>
    </row>
    <row r="5165" spans="18:19" ht="12.75">
      <c r="R5165" s="38"/>
      <c r="S5165" s="38"/>
    </row>
    <row r="5166" spans="18:19" ht="12.75">
      <c r="R5166" s="38"/>
      <c r="S5166" s="38"/>
    </row>
    <row r="5167" spans="18:19" ht="12.75">
      <c r="R5167" s="38"/>
      <c r="S5167" s="38"/>
    </row>
    <row r="5168" spans="18:19" ht="12.75">
      <c r="R5168" s="38"/>
      <c r="S5168" s="38"/>
    </row>
    <row r="5169" spans="18:19" ht="12.75">
      <c r="R5169" s="38"/>
      <c r="S5169" s="38"/>
    </row>
    <row r="5170" spans="18:19" ht="12.75">
      <c r="R5170" s="38"/>
      <c r="S5170" s="38"/>
    </row>
    <row r="5171" spans="18:19" ht="12.75">
      <c r="R5171" s="38"/>
      <c r="S5171" s="38"/>
    </row>
    <row r="5172" spans="18:19" ht="12.75">
      <c r="R5172" s="38"/>
      <c r="S5172" s="38"/>
    </row>
    <row r="5173" spans="18:19" ht="12.75">
      <c r="R5173" s="38"/>
      <c r="S5173" s="38"/>
    </row>
    <row r="5174" spans="18:19" ht="12.75">
      <c r="R5174" s="38"/>
      <c r="S5174" s="38"/>
    </row>
    <row r="5175" spans="18:19" ht="12.75">
      <c r="R5175" s="38"/>
      <c r="S5175" s="38"/>
    </row>
    <row r="5176" spans="18:19" ht="12.75">
      <c r="R5176" s="38"/>
      <c r="S5176" s="38"/>
    </row>
    <row r="5177" spans="18:19" ht="12.75">
      <c r="R5177" s="38"/>
      <c r="S5177" s="38"/>
    </row>
    <row r="5178" spans="18:19" ht="12.75">
      <c r="R5178" s="38"/>
      <c r="S5178" s="38"/>
    </row>
    <row r="5179" spans="18:19" ht="12.75">
      <c r="R5179" s="38"/>
      <c r="S5179" s="38"/>
    </row>
    <row r="5180" spans="18:19" ht="12.75">
      <c r="R5180" s="38"/>
      <c r="S5180" s="38"/>
    </row>
    <row r="5181" spans="18:19" ht="12.75">
      <c r="R5181" s="38"/>
      <c r="S5181" s="38"/>
    </row>
    <row r="5182" spans="18:19" ht="12.75">
      <c r="R5182" s="38"/>
      <c r="S5182" s="38"/>
    </row>
    <row r="5183" spans="18:19" ht="12.75">
      <c r="R5183" s="38"/>
      <c r="S5183" s="38"/>
    </row>
    <row r="5184" spans="18:19" ht="12.75">
      <c r="R5184" s="38"/>
      <c r="S5184" s="38"/>
    </row>
    <row r="5185" spans="18:19" ht="12.75">
      <c r="R5185" s="38"/>
      <c r="S5185" s="38"/>
    </row>
    <row r="5186" spans="18:19" ht="12.75">
      <c r="R5186" s="38"/>
      <c r="S5186" s="38"/>
    </row>
    <row r="5187" spans="18:19" ht="12.75">
      <c r="R5187" s="38"/>
      <c r="S5187" s="38"/>
    </row>
    <row r="5188" spans="18:19" ht="12.75">
      <c r="R5188" s="38"/>
      <c r="S5188" s="38"/>
    </row>
    <row r="5189" spans="18:19" ht="12.75">
      <c r="R5189" s="38"/>
      <c r="S5189" s="38"/>
    </row>
    <row r="5190" spans="18:19" ht="12.75">
      <c r="R5190" s="38"/>
      <c r="S5190" s="38"/>
    </row>
    <row r="5191" spans="18:19" ht="12.75">
      <c r="R5191" s="38"/>
      <c r="S5191" s="38"/>
    </row>
    <row r="5192" spans="18:19" ht="12.75">
      <c r="R5192" s="38"/>
      <c r="S5192" s="38"/>
    </row>
    <row r="5193" spans="18:19" ht="12.75">
      <c r="R5193" s="38"/>
      <c r="S5193" s="38"/>
    </row>
    <row r="5194" spans="18:19" ht="12.75">
      <c r="R5194" s="38"/>
      <c r="S5194" s="38"/>
    </row>
    <row r="5195" spans="18:19" ht="12.75">
      <c r="R5195" s="38"/>
      <c r="S5195" s="38"/>
    </row>
    <row r="5196" spans="18:19" ht="12.75">
      <c r="R5196" s="38"/>
      <c r="S5196" s="38"/>
    </row>
    <row r="5197" spans="18:19" ht="12.75">
      <c r="R5197" s="38"/>
      <c r="S5197" s="38"/>
    </row>
    <row r="5198" spans="18:19" ht="12.75">
      <c r="R5198" s="38"/>
      <c r="S5198" s="38"/>
    </row>
    <row r="5199" spans="18:19" ht="12.75">
      <c r="R5199" s="38"/>
      <c r="S5199" s="38"/>
    </row>
    <row r="5200" spans="18:19" ht="12.75">
      <c r="R5200" s="38"/>
      <c r="S5200" s="38"/>
    </row>
    <row r="5201" spans="18:19" ht="12.75">
      <c r="R5201" s="38"/>
      <c r="S5201" s="38"/>
    </row>
    <row r="5202" spans="18:19" ht="12.75">
      <c r="R5202" s="38"/>
      <c r="S5202" s="38"/>
    </row>
    <row r="5203" spans="18:19" ht="12.75">
      <c r="R5203" s="38"/>
      <c r="S5203" s="38"/>
    </row>
    <row r="5204" spans="18:19" ht="12.75">
      <c r="R5204" s="38"/>
      <c r="S5204" s="38"/>
    </row>
    <row r="5205" spans="18:19" ht="12.75">
      <c r="R5205" s="38"/>
      <c r="S5205" s="38"/>
    </row>
    <row r="5206" spans="18:19" ht="12.75">
      <c r="R5206" s="38"/>
      <c r="S5206" s="38"/>
    </row>
    <row r="5207" spans="18:19" ht="12.75">
      <c r="R5207" s="38"/>
      <c r="S5207" s="38"/>
    </row>
    <row r="5208" spans="18:19" ht="12.75">
      <c r="R5208" s="38"/>
      <c r="S5208" s="38"/>
    </row>
    <row r="5209" spans="18:19" ht="12.75">
      <c r="R5209" s="38"/>
      <c r="S5209" s="38"/>
    </row>
    <row r="5210" spans="18:19" ht="12.75">
      <c r="R5210" s="38"/>
      <c r="S5210" s="38"/>
    </row>
    <row r="5211" spans="18:19" ht="12.75">
      <c r="R5211" s="38"/>
      <c r="S5211" s="38"/>
    </row>
    <row r="5212" spans="18:19" ht="12.75">
      <c r="R5212" s="38"/>
      <c r="S5212" s="38"/>
    </row>
    <row r="5213" spans="18:19" ht="12.75">
      <c r="R5213" s="38"/>
      <c r="S5213" s="38"/>
    </row>
    <row r="5214" spans="18:19" ht="12.75">
      <c r="R5214" s="38"/>
      <c r="S5214" s="38"/>
    </row>
    <row r="5215" spans="18:19" ht="12.75">
      <c r="R5215" s="38"/>
      <c r="S5215" s="38"/>
    </row>
    <row r="5216" spans="18:19" ht="12.75">
      <c r="R5216" s="38"/>
      <c r="S5216" s="38"/>
    </row>
    <row r="5217" spans="18:19" ht="12.75">
      <c r="R5217" s="38"/>
      <c r="S5217" s="38"/>
    </row>
    <row r="5218" spans="18:19" ht="12.75">
      <c r="R5218" s="38"/>
      <c r="S5218" s="38"/>
    </row>
    <row r="5219" spans="18:19" ht="12.75">
      <c r="R5219" s="38"/>
      <c r="S5219" s="38"/>
    </row>
    <row r="5220" spans="18:19" ht="12.75">
      <c r="R5220" s="38"/>
      <c r="S5220" s="38"/>
    </row>
    <row r="5221" spans="18:19" ht="12.75">
      <c r="R5221" s="38"/>
      <c r="S5221" s="38"/>
    </row>
    <row r="5222" spans="18:19" ht="12.75">
      <c r="R5222" s="38"/>
      <c r="S5222" s="38"/>
    </row>
    <row r="5223" spans="18:19" ht="12.75">
      <c r="R5223" s="38"/>
      <c r="S5223" s="38"/>
    </row>
    <row r="5224" spans="18:19" ht="12.75">
      <c r="R5224" s="38"/>
      <c r="S5224" s="38"/>
    </row>
    <row r="5225" spans="18:19" ht="12.75">
      <c r="R5225" s="38"/>
      <c r="S5225" s="38"/>
    </row>
    <row r="5226" spans="18:19" ht="12.75">
      <c r="R5226" s="38"/>
      <c r="S5226" s="38"/>
    </row>
    <row r="5227" spans="18:19" ht="12.75">
      <c r="R5227" s="38"/>
      <c r="S5227" s="38"/>
    </row>
    <row r="5228" spans="18:19" ht="12.75">
      <c r="R5228" s="38"/>
      <c r="S5228" s="38"/>
    </row>
    <row r="5229" spans="18:19" ht="12.75">
      <c r="R5229" s="38"/>
      <c r="S5229" s="38"/>
    </row>
    <row r="5230" spans="18:19" ht="12.75">
      <c r="R5230" s="38"/>
      <c r="S5230" s="38"/>
    </row>
    <row r="5231" spans="18:19" ht="12.75">
      <c r="R5231" s="38"/>
      <c r="S5231" s="38"/>
    </row>
    <row r="5232" spans="18:19" ht="12.75">
      <c r="R5232" s="38"/>
      <c r="S5232" s="38"/>
    </row>
    <row r="5233" spans="18:19" ht="12.75">
      <c r="R5233" s="38"/>
      <c r="S5233" s="38"/>
    </row>
    <row r="5234" spans="18:19" ht="12.75">
      <c r="R5234" s="38"/>
      <c r="S5234" s="38"/>
    </row>
    <row r="5235" spans="18:19" ht="12.75">
      <c r="R5235" s="38"/>
      <c r="S5235" s="38"/>
    </row>
    <row r="5236" spans="18:19" ht="12.75">
      <c r="R5236" s="38"/>
      <c r="S5236" s="38"/>
    </row>
    <row r="5237" spans="18:19" ht="12.75">
      <c r="R5237" s="38"/>
      <c r="S5237" s="38"/>
    </row>
    <row r="5238" spans="18:19" ht="12.75">
      <c r="R5238" s="38"/>
      <c r="S5238" s="38"/>
    </row>
    <row r="5239" spans="18:19" ht="12.75">
      <c r="R5239" s="38"/>
      <c r="S5239" s="38"/>
    </row>
    <row r="5240" spans="18:19" ht="12.75">
      <c r="R5240" s="38"/>
      <c r="S5240" s="38"/>
    </row>
    <row r="5241" spans="18:19" ht="12.75">
      <c r="R5241" s="38"/>
      <c r="S5241" s="38"/>
    </row>
    <row r="5242" spans="18:19" ht="12.75">
      <c r="R5242" s="38"/>
      <c r="S5242" s="38"/>
    </row>
    <row r="5243" spans="18:19" ht="12.75">
      <c r="R5243" s="38"/>
      <c r="S5243" s="38"/>
    </row>
    <row r="5244" spans="18:19" ht="12.75">
      <c r="R5244" s="38"/>
      <c r="S5244" s="38"/>
    </row>
    <row r="5245" spans="18:19" ht="12.75">
      <c r="R5245" s="38"/>
      <c r="S5245" s="38"/>
    </row>
    <row r="5246" spans="18:19" ht="12.75">
      <c r="R5246" s="38"/>
      <c r="S5246" s="38"/>
    </row>
    <row r="5247" spans="18:19" ht="12.75">
      <c r="R5247" s="38"/>
      <c r="S5247" s="38"/>
    </row>
    <row r="5248" spans="18:19" ht="12.75">
      <c r="R5248" s="38"/>
      <c r="S5248" s="38"/>
    </row>
    <row r="5249" spans="18:19" ht="12.75">
      <c r="R5249" s="38"/>
      <c r="S5249" s="38"/>
    </row>
    <row r="5250" spans="18:19" ht="12.75">
      <c r="R5250" s="38"/>
      <c r="S5250" s="38"/>
    </row>
    <row r="5251" spans="18:19" ht="12.75">
      <c r="R5251" s="38"/>
      <c r="S5251" s="38"/>
    </row>
    <row r="5252" spans="18:19" ht="12.75">
      <c r="R5252" s="38"/>
      <c r="S5252" s="38"/>
    </row>
    <row r="5253" spans="18:19" ht="12.75">
      <c r="R5253" s="38"/>
      <c r="S5253" s="38"/>
    </row>
    <row r="5254" spans="18:19" ht="12.75">
      <c r="R5254" s="38"/>
      <c r="S5254" s="38"/>
    </row>
    <row r="5255" spans="18:19" ht="12.75">
      <c r="R5255" s="38"/>
      <c r="S5255" s="38"/>
    </row>
    <row r="5256" spans="18:19" ht="12.75">
      <c r="R5256" s="38"/>
      <c r="S5256" s="38"/>
    </row>
    <row r="5257" spans="18:19" ht="12.75">
      <c r="R5257" s="38"/>
      <c r="S5257" s="38"/>
    </row>
    <row r="5258" spans="18:19" ht="12.75">
      <c r="R5258" s="38"/>
      <c r="S5258" s="38"/>
    </row>
    <row r="5259" spans="18:19" ht="12.75">
      <c r="R5259" s="38"/>
      <c r="S5259" s="38"/>
    </row>
    <row r="5260" spans="18:19" ht="12.75">
      <c r="R5260" s="38"/>
      <c r="S5260" s="38"/>
    </row>
    <row r="5261" spans="18:19" ht="12.75">
      <c r="R5261" s="38"/>
      <c r="S5261" s="38"/>
    </row>
    <row r="5262" spans="18:19" ht="12.75">
      <c r="R5262" s="38"/>
      <c r="S5262" s="38"/>
    </row>
    <row r="5263" spans="18:19" ht="12.75">
      <c r="R5263" s="38"/>
      <c r="S5263" s="38"/>
    </row>
    <row r="5264" spans="18:19" ht="12.75">
      <c r="R5264" s="38"/>
      <c r="S5264" s="38"/>
    </row>
    <row r="5265" spans="18:19" ht="12.75">
      <c r="R5265" s="38"/>
      <c r="S5265" s="38"/>
    </row>
    <row r="5266" spans="18:19" ht="12.75">
      <c r="R5266" s="38"/>
      <c r="S5266" s="38"/>
    </row>
    <row r="5267" spans="18:19" ht="12.75">
      <c r="R5267" s="38"/>
      <c r="S5267" s="38"/>
    </row>
    <row r="5268" spans="18:19" ht="12.75">
      <c r="R5268" s="38"/>
      <c r="S5268" s="38"/>
    </row>
    <row r="5269" spans="18:19" ht="12.75">
      <c r="R5269" s="38"/>
      <c r="S5269" s="38"/>
    </row>
    <row r="5270" spans="18:19" ht="12.75">
      <c r="R5270" s="38"/>
      <c r="S5270" s="38"/>
    </row>
    <row r="5271" spans="18:19" ht="12.75">
      <c r="R5271" s="38"/>
      <c r="S5271" s="38"/>
    </row>
    <row r="5272" spans="18:19" ht="12.75">
      <c r="R5272" s="38"/>
      <c r="S5272" s="38"/>
    </row>
    <row r="5273" spans="18:19" ht="12.75">
      <c r="R5273" s="38"/>
      <c r="S5273" s="38"/>
    </row>
    <row r="5274" spans="18:19" ht="12.75">
      <c r="R5274" s="38"/>
      <c r="S5274" s="38"/>
    </row>
    <row r="5275" spans="18:19" ht="12.75">
      <c r="R5275" s="38"/>
      <c r="S5275" s="38"/>
    </row>
    <row r="5276" spans="18:19" ht="12.75">
      <c r="R5276" s="38"/>
      <c r="S5276" s="38"/>
    </row>
    <row r="5277" spans="18:19" ht="12.75">
      <c r="R5277" s="38"/>
      <c r="S5277" s="38"/>
    </row>
    <row r="5278" spans="18:19" ht="12.75">
      <c r="R5278" s="38"/>
      <c r="S5278" s="38"/>
    </row>
    <row r="5279" spans="18:19" ht="12.75">
      <c r="R5279" s="38"/>
      <c r="S5279" s="38"/>
    </row>
    <row r="5280" spans="18:19" ht="12.75">
      <c r="R5280" s="38"/>
      <c r="S5280" s="38"/>
    </row>
    <row r="5281" spans="18:19" ht="12.75">
      <c r="R5281" s="38"/>
      <c r="S5281" s="38"/>
    </row>
    <row r="5282" spans="18:19" ht="12.75">
      <c r="R5282" s="38"/>
      <c r="S5282" s="38"/>
    </row>
    <row r="5283" spans="18:19" ht="12.75">
      <c r="R5283" s="38"/>
      <c r="S5283" s="38"/>
    </row>
    <row r="5284" spans="18:19" ht="12.75">
      <c r="R5284" s="38"/>
      <c r="S5284" s="38"/>
    </row>
    <row r="5285" spans="18:19" ht="12.75">
      <c r="R5285" s="38"/>
      <c r="S5285" s="38"/>
    </row>
    <row r="5286" spans="18:19" ht="12.75">
      <c r="R5286" s="38"/>
      <c r="S5286" s="38"/>
    </row>
    <row r="5287" spans="18:19" ht="12.75">
      <c r="R5287" s="38"/>
      <c r="S5287" s="38"/>
    </row>
    <row r="5288" spans="18:19" ht="12.75">
      <c r="R5288" s="38"/>
      <c r="S5288" s="38"/>
    </row>
    <row r="5289" spans="18:19" ht="12.75">
      <c r="R5289" s="38"/>
      <c r="S5289" s="38"/>
    </row>
    <row r="5290" spans="18:19" ht="12.75">
      <c r="R5290" s="38"/>
      <c r="S5290" s="38"/>
    </row>
    <row r="5291" spans="18:19" ht="12.75">
      <c r="R5291" s="38"/>
      <c r="S5291" s="38"/>
    </row>
    <row r="5292" spans="18:19" ht="12.75">
      <c r="R5292" s="38"/>
      <c r="S5292" s="38"/>
    </row>
    <row r="5293" spans="18:19" ht="12.75">
      <c r="R5293" s="38"/>
      <c r="S5293" s="38"/>
    </row>
    <row r="5294" spans="18:19" ht="12.75">
      <c r="R5294" s="38"/>
      <c r="S5294" s="38"/>
    </row>
    <row r="5295" spans="18:19" ht="12.75">
      <c r="R5295" s="38"/>
      <c r="S5295" s="38"/>
    </row>
    <row r="5296" spans="18:19" ht="12.75">
      <c r="R5296" s="38"/>
      <c r="S5296" s="38"/>
    </row>
    <row r="5297" spans="18:19" ht="12.75">
      <c r="R5297" s="38"/>
      <c r="S5297" s="38"/>
    </row>
    <row r="5298" spans="18:19" ht="12.75">
      <c r="R5298" s="38"/>
      <c r="S5298" s="38"/>
    </row>
    <row r="5299" spans="18:19" ht="12.75">
      <c r="R5299" s="38"/>
      <c r="S5299" s="38"/>
    </row>
    <row r="5300" spans="18:19" ht="12.75">
      <c r="R5300" s="38"/>
      <c r="S5300" s="38"/>
    </row>
    <row r="5301" spans="18:19" ht="12.75">
      <c r="R5301" s="38"/>
      <c r="S5301" s="38"/>
    </row>
    <row r="5302" spans="18:19" ht="12.75">
      <c r="R5302" s="38"/>
      <c r="S5302" s="38"/>
    </row>
    <row r="5303" spans="18:19" ht="12.75">
      <c r="R5303" s="38"/>
      <c r="S5303" s="38"/>
    </row>
    <row r="5304" spans="18:19" ht="12.75">
      <c r="R5304" s="38"/>
      <c r="S5304" s="38"/>
    </row>
    <row r="5305" spans="18:19" ht="12.75">
      <c r="R5305" s="38"/>
      <c r="S5305" s="38"/>
    </row>
    <row r="5306" spans="18:19" ht="12.75">
      <c r="R5306" s="38"/>
      <c r="S5306" s="38"/>
    </row>
    <row r="5307" spans="18:19" ht="12.75">
      <c r="R5307" s="38"/>
      <c r="S5307" s="38"/>
    </row>
    <row r="5308" spans="18:19" ht="12.75">
      <c r="R5308" s="38"/>
      <c r="S5308" s="38"/>
    </row>
    <row r="5309" spans="18:19" ht="12.75">
      <c r="R5309" s="38"/>
      <c r="S5309" s="38"/>
    </row>
    <row r="5310" spans="18:19" ht="12.75">
      <c r="R5310" s="38"/>
      <c r="S5310" s="38"/>
    </row>
    <row r="5311" spans="18:19" ht="12.75">
      <c r="R5311" s="38"/>
      <c r="S5311" s="38"/>
    </row>
    <row r="5312" spans="18:19" ht="12.75">
      <c r="R5312" s="38"/>
      <c r="S5312" s="38"/>
    </row>
    <row r="5313" spans="18:19" ht="12.75">
      <c r="R5313" s="38"/>
      <c r="S5313" s="38"/>
    </row>
    <row r="5314" spans="18:19" ht="12.75">
      <c r="R5314" s="38"/>
      <c r="S5314" s="38"/>
    </row>
    <row r="5315" spans="18:19" ht="12.75">
      <c r="R5315" s="38"/>
      <c r="S5315" s="38"/>
    </row>
    <row r="5316" spans="18:19" ht="12.75">
      <c r="R5316" s="38"/>
      <c r="S5316" s="38"/>
    </row>
    <row r="5317" spans="18:19" ht="12.75">
      <c r="R5317" s="38"/>
      <c r="S5317" s="38"/>
    </row>
    <row r="5318" spans="18:19" ht="12.75">
      <c r="R5318" s="38"/>
      <c r="S5318" s="38"/>
    </row>
    <row r="5319" spans="18:19" ht="12.75">
      <c r="R5319" s="38"/>
      <c r="S5319" s="38"/>
    </row>
    <row r="5320" spans="18:19" ht="12.75">
      <c r="R5320" s="38"/>
      <c r="S5320" s="38"/>
    </row>
    <row r="5321" spans="18:19" ht="12.75">
      <c r="R5321" s="38"/>
      <c r="S5321" s="38"/>
    </row>
    <row r="5322" spans="18:19" ht="12.75">
      <c r="R5322" s="38"/>
      <c r="S5322" s="38"/>
    </row>
    <row r="5323" spans="18:19" ht="12.75">
      <c r="R5323" s="38"/>
      <c r="S5323" s="38"/>
    </row>
    <row r="5324" spans="18:19" ht="12.75">
      <c r="R5324" s="38"/>
      <c r="S5324" s="38"/>
    </row>
    <row r="5325" spans="18:19" ht="12.75">
      <c r="R5325" s="38"/>
      <c r="S5325" s="38"/>
    </row>
    <row r="5326" spans="18:19" ht="12.75">
      <c r="R5326" s="38"/>
      <c r="S5326" s="38"/>
    </row>
    <row r="5327" spans="18:19" ht="12.75">
      <c r="R5327" s="38"/>
      <c r="S5327" s="38"/>
    </row>
    <row r="5328" spans="18:19" ht="12.75">
      <c r="R5328" s="38"/>
      <c r="S5328" s="38"/>
    </row>
    <row r="5329" spans="18:19" ht="12.75">
      <c r="R5329" s="38"/>
      <c r="S5329" s="38"/>
    </row>
    <row r="5330" spans="18:19" ht="12.75">
      <c r="R5330" s="38"/>
      <c r="S5330" s="38"/>
    </row>
    <row r="5331" spans="18:19" ht="12.75">
      <c r="R5331" s="38"/>
      <c r="S5331" s="38"/>
    </row>
    <row r="5332" spans="18:19" ht="12.75">
      <c r="R5332" s="38"/>
      <c r="S5332" s="38"/>
    </row>
    <row r="5333" spans="18:19" ht="12.75">
      <c r="R5333" s="38"/>
      <c r="S5333" s="38"/>
    </row>
    <row r="5334" spans="18:19" ht="12.75">
      <c r="R5334" s="38"/>
      <c r="S5334" s="38"/>
    </row>
    <row r="5335" spans="18:19" ht="12.75">
      <c r="R5335" s="38"/>
      <c r="S5335" s="38"/>
    </row>
    <row r="5336" spans="18:19" ht="12.75">
      <c r="R5336" s="38"/>
      <c r="S5336" s="38"/>
    </row>
    <row r="5337" spans="18:19" ht="12.75">
      <c r="R5337" s="38"/>
      <c r="S5337" s="38"/>
    </row>
    <row r="5338" spans="18:19" ht="12.75">
      <c r="R5338" s="38"/>
      <c r="S5338" s="38"/>
    </row>
    <row r="5339" spans="18:19" ht="12.75">
      <c r="R5339" s="38"/>
      <c r="S5339" s="38"/>
    </row>
    <row r="5340" spans="18:19" ht="12.75">
      <c r="R5340" s="38"/>
      <c r="S5340" s="38"/>
    </row>
    <row r="5341" spans="18:19" ht="12.75">
      <c r="R5341" s="38"/>
      <c r="S5341" s="38"/>
    </row>
    <row r="5342" spans="18:19" ht="12.75">
      <c r="R5342" s="38"/>
      <c r="S5342" s="38"/>
    </row>
    <row r="5343" spans="18:19" ht="12.75">
      <c r="R5343" s="38"/>
      <c r="S5343" s="38"/>
    </row>
    <row r="5344" spans="18:19" ht="12.75">
      <c r="R5344" s="38"/>
      <c r="S5344" s="38"/>
    </row>
    <row r="5345" spans="18:19" ht="12.75">
      <c r="R5345" s="38"/>
      <c r="S5345" s="38"/>
    </row>
    <row r="5346" spans="18:19" ht="12.75">
      <c r="R5346" s="38"/>
      <c r="S5346" s="38"/>
    </row>
    <row r="5347" spans="18:19" ht="12.75">
      <c r="R5347" s="38"/>
      <c r="S5347" s="38"/>
    </row>
    <row r="5348" spans="18:19" ht="12.75">
      <c r="R5348" s="38"/>
      <c r="S5348" s="38"/>
    </row>
    <row r="5349" spans="18:19" ht="12.75">
      <c r="R5349" s="38"/>
      <c r="S5349" s="38"/>
    </row>
    <row r="5350" spans="18:19" ht="12.75">
      <c r="R5350" s="38"/>
      <c r="S5350" s="38"/>
    </row>
    <row r="5351" spans="18:19" ht="12.75">
      <c r="R5351" s="38"/>
      <c r="S5351" s="38"/>
    </row>
    <row r="5352" spans="18:19" ht="12.75">
      <c r="R5352" s="38"/>
      <c r="S5352" s="38"/>
    </row>
    <row r="5353" spans="18:19" ht="12.75">
      <c r="R5353" s="38"/>
      <c r="S5353" s="38"/>
    </row>
    <row r="5354" spans="18:19" ht="12.75">
      <c r="R5354" s="38"/>
      <c r="S5354" s="38"/>
    </row>
    <row r="5355" spans="18:19" ht="12.75">
      <c r="R5355" s="38"/>
      <c r="S5355" s="38"/>
    </row>
    <row r="5356" spans="18:19" ht="12.75">
      <c r="R5356" s="38"/>
      <c r="S5356" s="38"/>
    </row>
    <row r="5357" spans="18:19" ht="12.75">
      <c r="R5357" s="38"/>
      <c r="S5357" s="38"/>
    </row>
    <row r="5358" spans="18:19" ht="12.75">
      <c r="R5358" s="38"/>
      <c r="S5358" s="38"/>
    </row>
    <row r="5359" spans="18:19" ht="12.75">
      <c r="R5359" s="38"/>
      <c r="S5359" s="38"/>
    </row>
    <row r="5360" spans="18:19" ht="12.75">
      <c r="R5360" s="38"/>
      <c r="S5360" s="38"/>
    </row>
    <row r="5361" spans="18:19" ht="12.75">
      <c r="R5361" s="38"/>
      <c r="S5361" s="38"/>
    </row>
    <row r="5362" spans="18:19" ht="12.75">
      <c r="R5362" s="38"/>
      <c r="S5362" s="38"/>
    </row>
    <row r="5363" spans="18:19" ht="12.75">
      <c r="R5363" s="38"/>
      <c r="S5363" s="38"/>
    </row>
    <row r="5364" spans="18:19" ht="12.75">
      <c r="R5364" s="38"/>
      <c r="S5364" s="38"/>
    </row>
    <row r="5365" spans="18:19" ht="12.75">
      <c r="R5365" s="38"/>
      <c r="S5365" s="38"/>
    </row>
    <row r="5366" spans="18:19" ht="12.75">
      <c r="R5366" s="38"/>
      <c r="S5366" s="38"/>
    </row>
    <row r="5367" spans="18:19" ht="12.75">
      <c r="R5367" s="38"/>
      <c r="S5367" s="38"/>
    </row>
    <row r="5368" spans="18:19" ht="12.75">
      <c r="R5368" s="38"/>
      <c r="S5368" s="38"/>
    </row>
    <row r="5369" spans="18:19" ht="12.75">
      <c r="R5369" s="38"/>
      <c r="S5369" s="38"/>
    </row>
    <row r="5370" spans="18:19" ht="12.75">
      <c r="R5370" s="38"/>
      <c r="S5370" s="38"/>
    </row>
    <row r="5371" spans="18:19" ht="12.75">
      <c r="R5371" s="38"/>
      <c r="S5371" s="38"/>
    </row>
    <row r="5372" spans="18:19" ht="12.75">
      <c r="R5372" s="38"/>
      <c r="S5372" s="38"/>
    </row>
    <row r="5373" spans="18:19" ht="12.75">
      <c r="R5373" s="38"/>
      <c r="S5373" s="38"/>
    </row>
    <row r="5374" spans="18:19" ht="12.75">
      <c r="R5374" s="38"/>
      <c r="S5374" s="38"/>
    </row>
    <row r="5375" spans="18:19" ht="12.75">
      <c r="R5375" s="38"/>
      <c r="S5375" s="38"/>
    </row>
    <row r="5376" spans="18:19" ht="12.75">
      <c r="R5376" s="38"/>
      <c r="S5376" s="38"/>
    </row>
    <row r="5377" spans="18:19" ht="12.75">
      <c r="R5377" s="38"/>
      <c r="S5377" s="38"/>
    </row>
    <row r="5378" spans="18:19" ht="12.75">
      <c r="R5378" s="38"/>
      <c r="S5378" s="38"/>
    </row>
    <row r="5379" spans="18:19" ht="12.75">
      <c r="R5379" s="38"/>
      <c r="S5379" s="38"/>
    </row>
    <row r="5380" spans="18:19" ht="12.75">
      <c r="R5380" s="38"/>
      <c r="S5380" s="38"/>
    </row>
    <row r="5381" spans="18:19" ht="12.75">
      <c r="R5381" s="38"/>
      <c r="S5381" s="38"/>
    </row>
    <row r="5382" spans="18:19" ht="12.75">
      <c r="R5382" s="38"/>
      <c r="S5382" s="38"/>
    </row>
    <row r="5383" spans="18:19" ht="12.75">
      <c r="R5383" s="38"/>
      <c r="S5383" s="38"/>
    </row>
    <row r="5384" spans="18:19" ht="12.75">
      <c r="R5384" s="38"/>
      <c r="S5384" s="38"/>
    </row>
    <row r="5385" spans="18:19" ht="12.75">
      <c r="R5385" s="38"/>
      <c r="S5385" s="38"/>
    </row>
    <row r="5386" spans="18:19" ht="12.75">
      <c r="R5386" s="38"/>
      <c r="S5386" s="38"/>
    </row>
    <row r="5387" spans="18:19" ht="12.75">
      <c r="R5387" s="38"/>
      <c r="S5387" s="38"/>
    </row>
    <row r="5388" spans="18:19" ht="12.75">
      <c r="R5388" s="38"/>
      <c r="S5388" s="38"/>
    </row>
    <row r="5389" spans="18:19" ht="12.75">
      <c r="R5389" s="38"/>
      <c r="S5389" s="38"/>
    </row>
    <row r="5390" spans="18:19" ht="12.75">
      <c r="R5390" s="38"/>
      <c r="S5390" s="38"/>
    </row>
    <row r="5391" spans="18:19" ht="12.75">
      <c r="R5391" s="38"/>
      <c r="S5391" s="38"/>
    </row>
    <row r="5392" spans="18:19" ht="12.75">
      <c r="R5392" s="38"/>
      <c r="S5392" s="38"/>
    </row>
    <row r="5393" spans="18:19" ht="12.75">
      <c r="R5393" s="38"/>
      <c r="S5393" s="38"/>
    </row>
    <row r="5394" spans="18:19" ht="12.75">
      <c r="R5394" s="38"/>
      <c r="S5394" s="38"/>
    </row>
    <row r="5395" spans="18:19" ht="12.75">
      <c r="R5395" s="38"/>
      <c r="S5395" s="38"/>
    </row>
    <row r="5396" spans="18:19" ht="12.75">
      <c r="R5396" s="38"/>
      <c r="S5396" s="38"/>
    </row>
    <row r="5397" spans="18:19" ht="12.75">
      <c r="R5397" s="38"/>
      <c r="S5397" s="38"/>
    </row>
    <row r="5398" spans="18:19" ht="12.75">
      <c r="R5398" s="38"/>
      <c r="S5398" s="38"/>
    </row>
    <row r="5399" spans="18:19" ht="12.75">
      <c r="R5399" s="38"/>
      <c r="S5399" s="38"/>
    </row>
    <row r="5400" spans="18:19" ht="12.75">
      <c r="R5400" s="38"/>
      <c r="S5400" s="38"/>
    </row>
    <row r="5401" spans="18:19" ht="12.75">
      <c r="R5401" s="38"/>
      <c r="S5401" s="38"/>
    </row>
    <row r="5402" spans="18:19" ht="12.75">
      <c r="R5402" s="38"/>
      <c r="S5402" s="38"/>
    </row>
    <row r="5403" spans="18:19" ht="12.75">
      <c r="R5403" s="38"/>
      <c r="S5403" s="38"/>
    </row>
    <row r="5404" spans="18:19" ht="12.75">
      <c r="R5404" s="38"/>
      <c r="S5404" s="38"/>
    </row>
    <row r="5405" spans="18:19" ht="12.75">
      <c r="R5405" s="38"/>
      <c r="S5405" s="38"/>
    </row>
    <row r="5406" spans="18:19" ht="12.75">
      <c r="R5406" s="38"/>
      <c r="S5406" s="38"/>
    </row>
    <row r="5407" spans="18:19" ht="12.75">
      <c r="R5407" s="38"/>
      <c r="S5407" s="38"/>
    </row>
    <row r="5408" spans="18:19" ht="12.75">
      <c r="R5408" s="38"/>
      <c r="S5408" s="38"/>
    </row>
    <row r="5409" spans="18:19" ht="12.75">
      <c r="R5409" s="38"/>
      <c r="S5409" s="38"/>
    </row>
    <row r="5410" spans="18:19" ht="12.75">
      <c r="R5410" s="38"/>
      <c r="S5410" s="38"/>
    </row>
    <row r="5411" spans="18:19" ht="12.75">
      <c r="R5411" s="38"/>
      <c r="S5411" s="38"/>
    </row>
    <row r="5412" spans="18:19" ht="12.75">
      <c r="R5412" s="38"/>
      <c r="S5412" s="38"/>
    </row>
    <row r="5413" spans="18:19" ht="12.75">
      <c r="R5413" s="38"/>
      <c r="S5413" s="38"/>
    </row>
    <row r="5414" spans="18:19" ht="12.75">
      <c r="R5414" s="38"/>
      <c r="S5414" s="38"/>
    </row>
    <row r="5415" spans="18:19" ht="12.75">
      <c r="R5415" s="38"/>
      <c r="S5415" s="38"/>
    </row>
    <row r="5416" spans="18:19" ht="12.75">
      <c r="R5416" s="38"/>
      <c r="S5416" s="38"/>
    </row>
    <row r="5417" spans="18:19" ht="12.75">
      <c r="R5417" s="38"/>
      <c r="S5417" s="38"/>
    </row>
    <row r="5418" spans="18:19" ht="12.75">
      <c r="R5418" s="38"/>
      <c r="S5418" s="38"/>
    </row>
    <row r="5419" spans="18:19" ht="12.75">
      <c r="R5419" s="38"/>
      <c r="S5419" s="38"/>
    </row>
    <row r="5420" spans="18:19" ht="12.75">
      <c r="R5420" s="38"/>
      <c r="S5420" s="38"/>
    </row>
    <row r="5421" spans="18:19" ht="12.75">
      <c r="R5421" s="38"/>
      <c r="S5421" s="38"/>
    </row>
    <row r="5422" spans="18:19" ht="12.75">
      <c r="R5422" s="38"/>
      <c r="S5422" s="38"/>
    </row>
    <row r="5423" spans="18:19" ht="12.75">
      <c r="R5423" s="38"/>
      <c r="S5423" s="38"/>
    </row>
    <row r="5424" spans="18:19" ht="12.75">
      <c r="R5424" s="38"/>
      <c r="S5424" s="38"/>
    </row>
    <row r="5425" spans="18:19" ht="12.75">
      <c r="R5425" s="38"/>
      <c r="S5425" s="38"/>
    </row>
    <row r="5426" spans="18:19" ht="12.75">
      <c r="R5426" s="38"/>
      <c r="S5426" s="38"/>
    </row>
    <row r="5427" spans="18:19" ht="12.75">
      <c r="R5427" s="38"/>
      <c r="S5427" s="38"/>
    </row>
    <row r="5428" spans="18:19" ht="12.75">
      <c r="R5428" s="38"/>
      <c r="S5428" s="38"/>
    </row>
    <row r="5429" spans="18:19" ht="12.75">
      <c r="R5429" s="38"/>
      <c r="S5429" s="38"/>
    </row>
    <row r="5430" spans="18:19" ht="12.75">
      <c r="R5430" s="38"/>
      <c r="S5430" s="38"/>
    </row>
    <row r="5431" spans="18:19" ht="12.75">
      <c r="R5431" s="38"/>
      <c r="S5431" s="38"/>
    </row>
    <row r="5432" spans="18:19" ht="12.75">
      <c r="R5432" s="38"/>
      <c r="S5432" s="38"/>
    </row>
    <row r="5433" spans="18:19" ht="12.75">
      <c r="R5433" s="38"/>
      <c r="S5433" s="38"/>
    </row>
    <row r="5434" spans="18:19" ht="12.75">
      <c r="R5434" s="38"/>
      <c r="S5434" s="38"/>
    </row>
    <row r="5435" spans="18:19" ht="12.75">
      <c r="R5435" s="38"/>
      <c r="S5435" s="38"/>
    </row>
    <row r="5436" spans="18:19" ht="12.75">
      <c r="R5436" s="38"/>
      <c r="S5436" s="38"/>
    </row>
    <row r="5437" spans="18:19" ht="12.75">
      <c r="R5437" s="38"/>
      <c r="S5437" s="38"/>
    </row>
    <row r="5438" spans="18:19" ht="12.75">
      <c r="R5438" s="38"/>
      <c r="S5438" s="38"/>
    </row>
    <row r="5439" spans="18:19" ht="12.75">
      <c r="R5439" s="38"/>
      <c r="S5439" s="38"/>
    </row>
    <row r="5440" spans="18:19" ht="12.75">
      <c r="R5440" s="38"/>
      <c r="S5440" s="38"/>
    </row>
    <row r="5441" spans="18:19" ht="12.75">
      <c r="R5441" s="38"/>
      <c r="S5441" s="38"/>
    </row>
    <row r="5442" spans="18:19" ht="12.75">
      <c r="R5442" s="38"/>
      <c r="S5442" s="38"/>
    </row>
    <row r="5443" spans="18:19" ht="12.75">
      <c r="R5443" s="38"/>
      <c r="S5443" s="38"/>
    </row>
    <row r="5444" spans="18:19" ht="12.75">
      <c r="R5444" s="38"/>
      <c r="S5444" s="38"/>
    </row>
    <row r="5445" spans="18:19" ht="12.75">
      <c r="R5445" s="38"/>
      <c r="S5445" s="38"/>
    </row>
    <row r="5446" spans="18:19" ht="12.75">
      <c r="R5446" s="38"/>
      <c r="S5446" s="38"/>
    </row>
    <row r="5447" spans="18:19" ht="12.75">
      <c r="R5447" s="38"/>
      <c r="S5447" s="38"/>
    </row>
    <row r="5448" spans="18:19" ht="12.75">
      <c r="R5448" s="38"/>
      <c r="S5448" s="38"/>
    </row>
    <row r="5449" spans="18:19" ht="12.75">
      <c r="R5449" s="38"/>
      <c r="S5449" s="38"/>
    </row>
    <row r="5450" spans="18:19" ht="12.75">
      <c r="R5450" s="38"/>
      <c r="S5450" s="38"/>
    </row>
    <row r="5451" spans="18:19" ht="12.75">
      <c r="R5451" s="38"/>
      <c r="S5451" s="38"/>
    </row>
    <row r="5452" spans="18:19" ht="12.75">
      <c r="R5452" s="38"/>
      <c r="S5452" s="38"/>
    </row>
    <row r="5453" spans="18:19" ht="12.75">
      <c r="R5453" s="38"/>
      <c r="S5453" s="38"/>
    </row>
    <row r="5454" spans="18:19" ht="12.75">
      <c r="R5454" s="38"/>
      <c r="S5454" s="38"/>
    </row>
    <row r="5455" spans="18:19" ht="12.75">
      <c r="R5455" s="38"/>
      <c r="S5455" s="38"/>
    </row>
    <row r="5456" spans="18:19" ht="12.75">
      <c r="R5456" s="38"/>
      <c r="S5456" s="38"/>
    </row>
    <row r="5457" spans="18:19" ht="12.75">
      <c r="R5457" s="38"/>
      <c r="S5457" s="38"/>
    </row>
    <row r="5458" spans="18:19" ht="12.75">
      <c r="R5458" s="38"/>
      <c r="S5458" s="38"/>
    </row>
    <row r="5459" spans="18:19" ht="12.75">
      <c r="R5459" s="38"/>
      <c r="S5459" s="38"/>
    </row>
    <row r="5460" spans="18:19" ht="12.75">
      <c r="R5460" s="38"/>
      <c r="S5460" s="38"/>
    </row>
    <row r="5461" spans="18:19" ht="12.75">
      <c r="R5461" s="38"/>
      <c r="S5461" s="38"/>
    </row>
    <row r="5462" spans="18:19" ht="12.75">
      <c r="R5462" s="38"/>
      <c r="S5462" s="38"/>
    </row>
    <row r="5463" spans="18:19" ht="12.75">
      <c r="R5463" s="38"/>
      <c r="S5463" s="38"/>
    </row>
    <row r="5464" spans="18:19" ht="12.75">
      <c r="R5464" s="38"/>
      <c r="S5464" s="38"/>
    </row>
    <row r="5465" spans="18:19" ht="12.75">
      <c r="R5465" s="38"/>
      <c r="S5465" s="38"/>
    </row>
    <row r="5466" spans="18:19" ht="12.75">
      <c r="R5466" s="38"/>
      <c r="S5466" s="38"/>
    </row>
    <row r="5467" spans="18:19" ht="12.75">
      <c r="R5467" s="38"/>
      <c r="S5467" s="38"/>
    </row>
    <row r="5468" spans="18:19" ht="12.75">
      <c r="R5468" s="38"/>
      <c r="S5468" s="38"/>
    </row>
    <row r="5469" spans="18:19" ht="12.75">
      <c r="R5469" s="38"/>
      <c r="S5469" s="38"/>
    </row>
    <row r="5470" spans="18:19" ht="12.75">
      <c r="R5470" s="38"/>
      <c r="S5470" s="38"/>
    </row>
    <row r="5471" spans="18:19" ht="12.75">
      <c r="R5471" s="38"/>
      <c r="S5471" s="38"/>
    </row>
    <row r="5472" spans="18:19" ht="12.75">
      <c r="R5472" s="38"/>
      <c r="S5472" s="38"/>
    </row>
    <row r="5473" spans="18:19" ht="12.75">
      <c r="R5473" s="38"/>
      <c r="S5473" s="38"/>
    </row>
    <row r="5474" spans="18:19" ht="12.75">
      <c r="R5474" s="38"/>
      <c r="S5474" s="38"/>
    </row>
    <row r="5475" spans="18:19" ht="12.75">
      <c r="R5475" s="38"/>
      <c r="S5475" s="38"/>
    </row>
    <row r="5476" spans="18:19" ht="12.75">
      <c r="R5476" s="38"/>
      <c r="S5476" s="38"/>
    </row>
    <row r="5477" spans="18:19" ht="12.75">
      <c r="R5477" s="38"/>
      <c r="S5477" s="38"/>
    </row>
    <row r="5478" spans="18:19" ht="12.75">
      <c r="R5478" s="38"/>
      <c r="S5478" s="38"/>
    </row>
    <row r="5479" spans="18:19" ht="12.75">
      <c r="R5479" s="38"/>
      <c r="S5479" s="38"/>
    </row>
    <row r="5480" spans="18:19" ht="12.75">
      <c r="R5480" s="38"/>
      <c r="S5480" s="38"/>
    </row>
    <row r="5481" spans="18:19" ht="12.75">
      <c r="R5481" s="38"/>
      <c r="S5481" s="38"/>
    </row>
    <row r="5482" spans="18:19" ht="12.75">
      <c r="R5482" s="38"/>
      <c r="S5482" s="38"/>
    </row>
    <row r="5483" spans="18:19" ht="12.75">
      <c r="R5483" s="38"/>
      <c r="S5483" s="38"/>
    </row>
    <row r="5484" spans="18:19" ht="12.75">
      <c r="R5484" s="38"/>
      <c r="S5484" s="38"/>
    </row>
    <row r="5485" spans="18:19" ht="12.75">
      <c r="R5485" s="38"/>
      <c r="S5485" s="38"/>
    </row>
    <row r="5486" spans="18:19" ht="12.75">
      <c r="R5486" s="38"/>
      <c r="S5486" s="38"/>
    </row>
    <row r="5487" spans="18:19" ht="12.75">
      <c r="R5487" s="38"/>
      <c r="S5487" s="38"/>
    </row>
    <row r="5488" spans="18:19" ht="12.75">
      <c r="R5488" s="38"/>
      <c r="S5488" s="38"/>
    </row>
    <row r="5489" spans="18:19" ht="12.75">
      <c r="R5489" s="38"/>
      <c r="S5489" s="38"/>
    </row>
    <row r="5490" spans="18:19" ht="12.75">
      <c r="R5490" s="38"/>
      <c r="S5490" s="38"/>
    </row>
    <row r="5491" spans="18:19" ht="12.75">
      <c r="R5491" s="38"/>
      <c r="S5491" s="38"/>
    </row>
    <row r="5492" spans="18:19" ht="12.75">
      <c r="R5492" s="38"/>
      <c r="S5492" s="38"/>
    </row>
    <row r="5493" spans="18:19" ht="12.75">
      <c r="R5493" s="38"/>
      <c r="S5493" s="38"/>
    </row>
    <row r="5494" spans="18:19" ht="12.75">
      <c r="R5494" s="38"/>
      <c r="S5494" s="38"/>
    </row>
    <row r="5495" spans="18:19" ht="12.75">
      <c r="R5495" s="38"/>
      <c r="S5495" s="38"/>
    </row>
    <row r="5496" spans="18:19" ht="12.75">
      <c r="R5496" s="38"/>
      <c r="S5496" s="38"/>
    </row>
    <row r="5497" spans="18:19" ht="12.75">
      <c r="R5497" s="38"/>
      <c r="S5497" s="38"/>
    </row>
    <row r="5498" spans="18:19" ht="12.75">
      <c r="R5498" s="38"/>
      <c r="S5498" s="38"/>
    </row>
    <row r="5499" spans="18:19" ht="12.75">
      <c r="R5499" s="38"/>
      <c r="S5499" s="38"/>
    </row>
    <row r="5500" spans="18:19" ht="12.75">
      <c r="R5500" s="38"/>
      <c r="S5500" s="38"/>
    </row>
    <row r="5501" spans="18:19" ht="12.75">
      <c r="R5501" s="38"/>
      <c r="S5501" s="38"/>
    </row>
    <row r="5502" spans="18:19" ht="12.75">
      <c r="R5502" s="38"/>
      <c r="S5502" s="38"/>
    </row>
    <row r="5503" spans="18:19" ht="12.75">
      <c r="R5503" s="38"/>
      <c r="S5503" s="38"/>
    </row>
    <row r="5504" spans="18:19" ht="12.75">
      <c r="R5504" s="38"/>
      <c r="S5504" s="38"/>
    </row>
    <row r="5505" spans="18:19" ht="12.75">
      <c r="R5505" s="38"/>
      <c r="S5505" s="38"/>
    </row>
    <row r="5506" spans="18:19" ht="12.75">
      <c r="R5506" s="38"/>
      <c r="S5506" s="38"/>
    </row>
    <row r="5507" spans="18:19" ht="12.75">
      <c r="R5507" s="38"/>
      <c r="S5507" s="38"/>
    </row>
    <row r="5508" spans="18:19" ht="12.75">
      <c r="R5508" s="38"/>
      <c r="S5508" s="38"/>
    </row>
    <row r="5509" spans="18:19" ht="12.75">
      <c r="R5509" s="38"/>
      <c r="S5509" s="38"/>
    </row>
    <row r="5510" spans="18:19" ht="12.75">
      <c r="R5510" s="38"/>
      <c r="S5510" s="38"/>
    </row>
    <row r="5511" spans="18:19" ht="12.75">
      <c r="R5511" s="38"/>
      <c r="S5511" s="38"/>
    </row>
    <row r="5512" spans="18:19" ht="12.75">
      <c r="R5512" s="38"/>
      <c r="S5512" s="38"/>
    </row>
    <row r="5513" spans="18:19" ht="12.75">
      <c r="R5513" s="38"/>
      <c r="S5513" s="38"/>
    </row>
    <row r="5514" spans="18:19" ht="12.75">
      <c r="R5514" s="38"/>
      <c r="S5514" s="38"/>
    </row>
    <row r="5515" spans="18:19" ht="12.75">
      <c r="R5515" s="38"/>
      <c r="S5515" s="38"/>
    </row>
    <row r="5516" spans="18:19" ht="12.75">
      <c r="R5516" s="38"/>
      <c r="S5516" s="38"/>
    </row>
    <row r="5517" spans="18:19" ht="12.75">
      <c r="R5517" s="38"/>
      <c r="S5517" s="38"/>
    </row>
    <row r="5518" spans="18:19" ht="12.75">
      <c r="R5518" s="38"/>
      <c r="S5518" s="38"/>
    </row>
    <row r="5519" spans="18:19" ht="12.75">
      <c r="R5519" s="38"/>
      <c r="S5519" s="38"/>
    </row>
    <row r="5520" spans="18:19" ht="12.75">
      <c r="R5520" s="38"/>
      <c r="S5520" s="38"/>
    </row>
    <row r="5521" spans="18:19" ht="12.75">
      <c r="R5521" s="38"/>
      <c r="S5521" s="38"/>
    </row>
    <row r="5522" spans="18:19" ht="12.75">
      <c r="R5522" s="38"/>
      <c r="S5522" s="38"/>
    </row>
    <row r="5523" spans="18:19" ht="12.75">
      <c r="R5523" s="38"/>
      <c r="S5523" s="38"/>
    </row>
    <row r="5524" spans="18:19" ht="12.75">
      <c r="R5524" s="38"/>
      <c r="S5524" s="38"/>
    </row>
    <row r="5525" spans="18:19" ht="12.75">
      <c r="R5525" s="38"/>
      <c r="S5525" s="38"/>
    </row>
    <row r="5526" spans="18:19" ht="12.75">
      <c r="R5526" s="38"/>
      <c r="S5526" s="38"/>
    </row>
    <row r="5527" spans="18:19" ht="12.75">
      <c r="R5527" s="38"/>
      <c r="S5527" s="38"/>
    </row>
    <row r="5528" spans="18:19" ht="12.75">
      <c r="R5528" s="38"/>
      <c r="S5528" s="38"/>
    </row>
    <row r="5529" spans="18:19" ht="12.75">
      <c r="R5529" s="38"/>
      <c r="S5529" s="38"/>
    </row>
    <row r="5530" spans="18:19" ht="12.75">
      <c r="R5530" s="38"/>
      <c r="S5530" s="38"/>
    </row>
    <row r="5531" spans="18:19" ht="12.75">
      <c r="R5531" s="38"/>
      <c r="S5531" s="38"/>
    </row>
    <row r="5532" spans="18:19" ht="12.75">
      <c r="R5532" s="38"/>
      <c r="S5532" s="38"/>
    </row>
    <row r="5533" spans="18:19" ht="12.75">
      <c r="R5533" s="38"/>
      <c r="S5533" s="38"/>
    </row>
    <row r="5534" spans="18:19" ht="12.75">
      <c r="R5534" s="38"/>
      <c r="S5534" s="38"/>
    </row>
    <row r="5535" spans="18:19" ht="12.75">
      <c r="R5535" s="38"/>
      <c r="S5535" s="38"/>
    </row>
    <row r="5536" spans="18:19" ht="12.75">
      <c r="R5536" s="38"/>
      <c r="S5536" s="38"/>
    </row>
    <row r="5537" spans="18:19" ht="12.75">
      <c r="R5537" s="38"/>
      <c r="S5537" s="38"/>
    </row>
    <row r="5538" spans="18:19" ht="12.75">
      <c r="R5538" s="38"/>
      <c r="S5538" s="38"/>
    </row>
    <row r="5539" spans="18:19" ht="12.75">
      <c r="R5539" s="38"/>
      <c r="S5539" s="38"/>
    </row>
    <row r="5540" spans="18:19" ht="12.75">
      <c r="R5540" s="38"/>
      <c r="S5540" s="38"/>
    </row>
    <row r="5541" spans="18:19" ht="12.75">
      <c r="R5541" s="38"/>
      <c r="S5541" s="38"/>
    </row>
    <row r="5542" spans="18:19" ht="12.75">
      <c r="R5542" s="38"/>
      <c r="S5542" s="38"/>
    </row>
    <row r="5543" spans="18:19" ht="12.75">
      <c r="R5543" s="38"/>
      <c r="S5543" s="38"/>
    </row>
    <row r="5544" spans="18:19" ht="12.75">
      <c r="R5544" s="38"/>
      <c r="S5544" s="38"/>
    </row>
    <row r="5545" spans="18:19" ht="12.75">
      <c r="R5545" s="38"/>
      <c r="S5545" s="38"/>
    </row>
    <row r="5546" spans="18:19" ht="12.75">
      <c r="R5546" s="38"/>
      <c r="S5546" s="38"/>
    </row>
    <row r="5547" spans="18:19" ht="12.75">
      <c r="R5547" s="38"/>
      <c r="S5547" s="38"/>
    </row>
    <row r="5548" spans="18:19" ht="12.75">
      <c r="R5548" s="38"/>
      <c r="S5548" s="38"/>
    </row>
    <row r="5549" spans="18:19" ht="12.75">
      <c r="R5549" s="38"/>
      <c r="S5549" s="38"/>
    </row>
    <row r="5550" spans="18:19" ht="12.75">
      <c r="R5550" s="38"/>
      <c r="S5550" s="38"/>
    </row>
    <row r="5551" spans="18:19" ht="12.75">
      <c r="R5551" s="38"/>
      <c r="S5551" s="38"/>
    </row>
    <row r="5552" spans="18:19" ht="12.75">
      <c r="R5552" s="38"/>
      <c r="S5552" s="38"/>
    </row>
    <row r="5553" spans="18:19" ht="12.75">
      <c r="R5553" s="38"/>
      <c r="S5553" s="38"/>
    </row>
    <row r="5554" spans="18:19" ht="12.75">
      <c r="R5554" s="38"/>
      <c r="S5554" s="38"/>
    </row>
    <row r="5555" spans="18:19" ht="12.75">
      <c r="R5555" s="38"/>
      <c r="S5555" s="38"/>
    </row>
    <row r="5556" spans="18:19" ht="12.75">
      <c r="R5556" s="38"/>
      <c r="S5556" s="38"/>
    </row>
    <row r="5557" spans="18:19" ht="12.75">
      <c r="R5557" s="38"/>
      <c r="S5557" s="38"/>
    </row>
    <row r="5558" spans="18:19" ht="12.75">
      <c r="R5558" s="38"/>
      <c r="S5558" s="38"/>
    </row>
    <row r="5559" spans="18:19" ht="12.75">
      <c r="R5559" s="38"/>
      <c r="S5559" s="38"/>
    </row>
    <row r="5560" spans="18:19" ht="12.75">
      <c r="R5560" s="38"/>
      <c r="S5560" s="38"/>
    </row>
    <row r="5561" spans="18:19" ht="12.75">
      <c r="R5561" s="38"/>
      <c r="S5561" s="38"/>
    </row>
    <row r="5562" spans="18:19" ht="12.75">
      <c r="R5562" s="38"/>
      <c r="S5562" s="38"/>
    </row>
    <row r="5563" spans="18:19" ht="12.75">
      <c r="R5563" s="38"/>
      <c r="S5563" s="38"/>
    </row>
    <row r="5564" spans="18:19" ht="12.75">
      <c r="R5564" s="38"/>
      <c r="S5564" s="38"/>
    </row>
    <row r="5565" spans="18:19" ht="12.75">
      <c r="R5565" s="38"/>
      <c r="S5565" s="38"/>
    </row>
    <row r="5566" spans="18:19" ht="12.75">
      <c r="R5566" s="38"/>
      <c r="S5566" s="38"/>
    </row>
    <row r="5567" spans="18:19" ht="12.75">
      <c r="R5567" s="38"/>
      <c r="S5567" s="38"/>
    </row>
    <row r="5568" spans="18:19" ht="12.75">
      <c r="R5568" s="38"/>
      <c r="S5568" s="38"/>
    </row>
    <row r="5569" spans="18:19" ht="12.75">
      <c r="R5569" s="38"/>
      <c r="S5569" s="38"/>
    </row>
    <row r="5570" spans="18:19" ht="12.75">
      <c r="R5570" s="38"/>
      <c r="S5570" s="38"/>
    </row>
    <row r="5571" spans="18:19" ht="12.75">
      <c r="R5571" s="38"/>
      <c r="S5571" s="38"/>
    </row>
    <row r="5572" spans="18:19" ht="12.75">
      <c r="R5572" s="38"/>
      <c r="S5572" s="38"/>
    </row>
    <row r="5573" spans="18:19" ht="12.75">
      <c r="R5573" s="38"/>
      <c r="S5573" s="38"/>
    </row>
    <row r="5574" spans="18:19" ht="12.75">
      <c r="R5574" s="38"/>
      <c r="S5574" s="38"/>
    </row>
    <row r="5575" spans="18:19" ht="12.75">
      <c r="R5575" s="38"/>
      <c r="S5575" s="38"/>
    </row>
    <row r="5576" spans="18:19" ht="12.75">
      <c r="R5576" s="38"/>
      <c r="S5576" s="38"/>
    </row>
    <row r="5577" spans="18:19" ht="12.75">
      <c r="R5577" s="38"/>
      <c r="S5577" s="38"/>
    </row>
    <row r="5578" spans="18:19" ht="12.75">
      <c r="R5578" s="38"/>
      <c r="S5578" s="38"/>
    </row>
    <row r="5579" spans="18:19" ht="12.75">
      <c r="R5579" s="38"/>
      <c r="S5579" s="38"/>
    </row>
    <row r="5580" spans="18:19" ht="12.75">
      <c r="R5580" s="38"/>
      <c r="S5580" s="38"/>
    </row>
    <row r="5581" spans="18:19" ht="12.75">
      <c r="R5581" s="38"/>
      <c r="S5581" s="38"/>
    </row>
    <row r="5582" spans="18:19" ht="12.75">
      <c r="R5582" s="38"/>
      <c r="S5582" s="38"/>
    </row>
    <row r="5583" spans="18:19" ht="12.75">
      <c r="R5583" s="38"/>
      <c r="S5583" s="38"/>
    </row>
    <row r="5584" spans="18:19" ht="12.75">
      <c r="R5584" s="38"/>
      <c r="S5584" s="38"/>
    </row>
    <row r="5585" spans="18:19" ht="12.75">
      <c r="R5585" s="38"/>
      <c r="S5585" s="38"/>
    </row>
    <row r="5586" spans="18:19" ht="12.75">
      <c r="R5586" s="38"/>
      <c r="S5586" s="38"/>
    </row>
    <row r="5587" spans="18:19" ht="12.75">
      <c r="R5587" s="38"/>
      <c r="S5587" s="38"/>
    </row>
    <row r="5588" spans="18:19" ht="12.75">
      <c r="R5588" s="38"/>
      <c r="S5588" s="38"/>
    </row>
    <row r="5589" spans="18:19" ht="12.75">
      <c r="R5589" s="38"/>
      <c r="S5589" s="38"/>
    </row>
    <row r="5590" spans="18:19" ht="12.75">
      <c r="R5590" s="38"/>
      <c r="S5590" s="38"/>
    </row>
    <row r="5591" spans="18:19" ht="12.75">
      <c r="R5591" s="38"/>
      <c r="S5591" s="38"/>
    </row>
    <row r="5592" spans="18:19" ht="12.75">
      <c r="R5592" s="38"/>
      <c r="S5592" s="38"/>
    </row>
    <row r="5593" spans="18:19" ht="12.75">
      <c r="R5593" s="38"/>
      <c r="S5593" s="38"/>
    </row>
    <row r="5594" spans="18:19" ht="12.75">
      <c r="R5594" s="38"/>
      <c r="S5594" s="38"/>
    </row>
    <row r="5595" spans="18:19" ht="12.75">
      <c r="R5595" s="38"/>
      <c r="S5595" s="38"/>
    </row>
    <row r="5596" spans="18:19" ht="12.75">
      <c r="R5596" s="38"/>
      <c r="S5596" s="38"/>
    </row>
    <row r="5597" spans="18:19" ht="12.75">
      <c r="R5597" s="38"/>
      <c r="S5597" s="38"/>
    </row>
    <row r="5598" spans="18:19" ht="12.75">
      <c r="R5598" s="38"/>
      <c r="S5598" s="38"/>
    </row>
    <row r="5599" spans="18:19" ht="12.75">
      <c r="R5599" s="38"/>
      <c r="S5599" s="38"/>
    </row>
    <row r="5600" spans="18:19" ht="12.75">
      <c r="R5600" s="38"/>
      <c r="S5600" s="38"/>
    </row>
    <row r="5601" spans="18:19" ht="12.75">
      <c r="R5601" s="38"/>
      <c r="S5601" s="38"/>
    </row>
    <row r="5602" spans="18:19" ht="12.75">
      <c r="R5602" s="38"/>
      <c r="S5602" s="38"/>
    </row>
    <row r="5603" spans="18:19" ht="12.75">
      <c r="R5603" s="38"/>
      <c r="S5603" s="38"/>
    </row>
    <row r="5604" spans="18:19" ht="12.75">
      <c r="R5604" s="38"/>
      <c r="S5604" s="38"/>
    </row>
    <row r="5605" spans="18:19" ht="12.75">
      <c r="R5605" s="38"/>
      <c r="S5605" s="38"/>
    </row>
    <row r="5606" spans="18:19" ht="12.75">
      <c r="R5606" s="38"/>
      <c r="S5606" s="38"/>
    </row>
    <row r="5607" spans="18:19" ht="12.75">
      <c r="R5607" s="38"/>
      <c r="S5607" s="38"/>
    </row>
    <row r="5608" spans="18:19" ht="12.75">
      <c r="R5608" s="38"/>
      <c r="S5608" s="38"/>
    </row>
    <row r="5609" spans="18:19" ht="12.75">
      <c r="R5609" s="38"/>
      <c r="S5609" s="38"/>
    </row>
    <row r="5610" spans="18:19" ht="12.75">
      <c r="R5610" s="38"/>
      <c r="S5610" s="38"/>
    </row>
    <row r="5611" spans="18:19" ht="12.75">
      <c r="R5611" s="38"/>
      <c r="S5611" s="38"/>
    </row>
    <row r="5612" spans="18:19" ht="12.75">
      <c r="R5612" s="38"/>
      <c r="S5612" s="38"/>
    </row>
    <row r="5613" spans="18:19" ht="12.75">
      <c r="R5613" s="38"/>
      <c r="S5613" s="38"/>
    </row>
    <row r="5614" spans="18:19" ht="12.75">
      <c r="R5614" s="38"/>
      <c r="S5614" s="38"/>
    </row>
    <row r="5615" spans="18:19" ht="12.75">
      <c r="R5615" s="38"/>
      <c r="S5615" s="38"/>
    </row>
    <row r="5616" spans="18:19" ht="12.75">
      <c r="R5616" s="38"/>
      <c r="S5616" s="38"/>
    </row>
    <row r="5617" spans="18:19" ht="12.75">
      <c r="R5617" s="38"/>
      <c r="S5617" s="38"/>
    </row>
    <row r="5618" spans="18:19" ht="12.75">
      <c r="R5618" s="38"/>
      <c r="S5618" s="38"/>
    </row>
    <row r="5619" spans="18:19" ht="12.75">
      <c r="R5619" s="38"/>
      <c r="S5619" s="38"/>
    </row>
    <row r="5620" spans="18:19" ht="12.75">
      <c r="R5620" s="38"/>
      <c r="S5620" s="38"/>
    </row>
    <row r="5621" spans="18:19" ht="12.75">
      <c r="R5621" s="38"/>
      <c r="S5621" s="38"/>
    </row>
    <row r="5622" spans="18:19" ht="12.75">
      <c r="R5622" s="38"/>
      <c r="S5622" s="38"/>
    </row>
    <row r="5623" spans="18:19" ht="12.75">
      <c r="R5623" s="38"/>
      <c r="S5623" s="38"/>
    </row>
    <row r="5624" spans="18:19" ht="12.75">
      <c r="R5624" s="38"/>
      <c r="S5624" s="38"/>
    </row>
    <row r="5625" spans="18:19" ht="12.75">
      <c r="R5625" s="38"/>
      <c r="S5625" s="38"/>
    </row>
    <row r="5626" spans="18:19" ht="12.75">
      <c r="R5626" s="38"/>
      <c r="S5626" s="38"/>
    </row>
    <row r="5627" spans="18:19" ht="12.75">
      <c r="R5627" s="38"/>
      <c r="S5627" s="38"/>
    </row>
    <row r="5628" spans="18:19" ht="12.75">
      <c r="R5628" s="38"/>
      <c r="S5628" s="38"/>
    </row>
    <row r="5629" spans="18:19" ht="12.75">
      <c r="R5629" s="38"/>
      <c r="S5629" s="38"/>
    </row>
    <row r="5630" spans="18:19" ht="12.75">
      <c r="R5630" s="38"/>
      <c r="S5630" s="38"/>
    </row>
    <row r="5631" spans="18:19" ht="12.75">
      <c r="R5631" s="38"/>
      <c r="S5631" s="38"/>
    </row>
    <row r="5632" spans="18:19" ht="12.75">
      <c r="R5632" s="38"/>
      <c r="S5632" s="38"/>
    </row>
    <row r="5633" spans="18:19" ht="12.75">
      <c r="R5633" s="38"/>
      <c r="S5633" s="38"/>
    </row>
    <row r="5634" spans="18:19" ht="12.75">
      <c r="R5634" s="38"/>
      <c r="S5634" s="38"/>
    </row>
    <row r="5635" spans="18:19" ht="12.75">
      <c r="R5635" s="38"/>
      <c r="S5635" s="38"/>
    </row>
    <row r="5636" spans="18:19" ht="12.75">
      <c r="R5636" s="38"/>
      <c r="S5636" s="38"/>
    </row>
    <row r="5637" spans="18:19" ht="12.75">
      <c r="R5637" s="38"/>
      <c r="S5637" s="38"/>
    </row>
    <row r="5638" spans="18:19" ht="12.75">
      <c r="R5638" s="38"/>
      <c r="S5638" s="38"/>
    </row>
    <row r="5639" spans="18:19" ht="12.75">
      <c r="R5639" s="38"/>
      <c r="S5639" s="38"/>
    </row>
    <row r="5640" spans="18:19" ht="12.75">
      <c r="R5640" s="38"/>
      <c r="S5640" s="38"/>
    </row>
    <row r="5641" spans="18:19" ht="12.75">
      <c r="R5641" s="38"/>
      <c r="S5641" s="38"/>
    </row>
    <row r="5642" spans="18:19" ht="12.75">
      <c r="R5642" s="38"/>
      <c r="S5642" s="38"/>
    </row>
    <row r="5643" spans="18:19" ht="12.75">
      <c r="R5643" s="38"/>
      <c r="S5643" s="38"/>
    </row>
    <row r="5644" spans="18:19" ht="12.75">
      <c r="R5644" s="38"/>
      <c r="S5644" s="38"/>
    </row>
    <row r="5645" spans="18:19" ht="12.75">
      <c r="R5645" s="38"/>
      <c r="S5645" s="38"/>
    </row>
    <row r="5646" spans="18:19" ht="12.75">
      <c r="R5646" s="38"/>
      <c r="S5646" s="38"/>
    </row>
    <row r="5647" spans="18:19" ht="12.75">
      <c r="R5647" s="38"/>
      <c r="S5647" s="38"/>
    </row>
    <row r="5648" spans="18:19" ht="12.75">
      <c r="R5648" s="38"/>
      <c r="S5648" s="38"/>
    </row>
    <row r="5649" spans="18:19" ht="12.75">
      <c r="R5649" s="38"/>
      <c r="S5649" s="38"/>
    </row>
    <row r="5650" spans="18:19" ht="12.75">
      <c r="R5650" s="38"/>
      <c r="S5650" s="38"/>
    </row>
    <row r="5651" spans="18:19" ht="12.75">
      <c r="R5651" s="38"/>
      <c r="S5651" s="38"/>
    </row>
    <row r="5652" spans="18:19" ht="12.75">
      <c r="R5652" s="38"/>
      <c r="S5652" s="38"/>
    </row>
    <row r="5653" spans="18:19" ht="12.75">
      <c r="R5653" s="38"/>
      <c r="S5653" s="38"/>
    </row>
    <row r="5654" spans="18:19" ht="12.75">
      <c r="R5654" s="38"/>
      <c r="S5654" s="38"/>
    </row>
    <row r="5655" spans="18:19" ht="12.75">
      <c r="R5655" s="38"/>
      <c r="S5655" s="38"/>
    </row>
    <row r="5656" spans="18:19" ht="12.75">
      <c r="R5656" s="38"/>
      <c r="S5656" s="38"/>
    </row>
    <row r="5657" spans="18:19" ht="12.75">
      <c r="R5657" s="38"/>
      <c r="S5657" s="38"/>
    </row>
    <row r="5658" spans="18:19" ht="12.75">
      <c r="R5658" s="38"/>
      <c r="S5658" s="38"/>
    </row>
    <row r="5659" spans="18:19" ht="12.75">
      <c r="R5659" s="38"/>
      <c r="S5659" s="38"/>
    </row>
    <row r="5660" spans="18:19" ht="12.75">
      <c r="R5660" s="38"/>
      <c r="S5660" s="38"/>
    </row>
    <row r="5661" spans="18:19" ht="12.75">
      <c r="R5661" s="38"/>
      <c r="S5661" s="38"/>
    </row>
    <row r="5662" spans="18:19" ht="12.75">
      <c r="R5662" s="38"/>
      <c r="S5662" s="38"/>
    </row>
    <row r="5663" spans="18:19" ht="12.75">
      <c r="R5663" s="38"/>
      <c r="S5663" s="38"/>
    </row>
    <row r="5664" spans="18:19" ht="12.75">
      <c r="R5664" s="38"/>
      <c r="S5664" s="38"/>
    </row>
    <row r="5665" spans="18:19" ht="12.75">
      <c r="R5665" s="38"/>
      <c r="S5665" s="38"/>
    </row>
    <row r="5666" spans="18:19" ht="12.75">
      <c r="R5666" s="38"/>
      <c r="S5666" s="38"/>
    </row>
    <row r="5667" spans="18:19" ht="12.75">
      <c r="R5667" s="38"/>
      <c r="S5667" s="38"/>
    </row>
    <row r="5668" spans="18:19" ht="12.75">
      <c r="R5668" s="38"/>
      <c r="S5668" s="38"/>
    </row>
    <row r="5669" spans="18:19" ht="12.75">
      <c r="R5669" s="38"/>
      <c r="S5669" s="38"/>
    </row>
    <row r="5670" spans="18:19" ht="12.75">
      <c r="R5670" s="38"/>
      <c r="S5670" s="38"/>
    </row>
    <row r="5671" spans="18:19" ht="12.75">
      <c r="R5671" s="38"/>
      <c r="S5671" s="38"/>
    </row>
    <row r="5672" spans="18:19" ht="12.75">
      <c r="R5672" s="38"/>
      <c r="S5672" s="38"/>
    </row>
    <row r="5673" spans="18:19" ht="12.75">
      <c r="R5673" s="38"/>
      <c r="S5673" s="38"/>
    </row>
    <row r="5674" spans="18:19" ht="12.75">
      <c r="R5674" s="38"/>
      <c r="S5674" s="38"/>
    </row>
    <row r="5675" spans="18:19" ht="12.75">
      <c r="R5675" s="38"/>
      <c r="S5675" s="38"/>
    </row>
    <row r="5676" spans="18:19" ht="12.75">
      <c r="R5676" s="38"/>
      <c r="S5676" s="38"/>
    </row>
    <row r="5677" spans="18:19" ht="12.75">
      <c r="R5677" s="38"/>
      <c r="S5677" s="38"/>
    </row>
    <row r="5678" spans="18:19" ht="12.75">
      <c r="R5678" s="38"/>
      <c r="S5678" s="38"/>
    </row>
    <row r="5679" spans="18:19" ht="12.75">
      <c r="R5679" s="38"/>
      <c r="S5679" s="38"/>
    </row>
    <row r="5680" spans="18:19" ht="12.75">
      <c r="R5680" s="38"/>
      <c r="S5680" s="38"/>
    </row>
    <row r="5681" spans="18:19" ht="12.75">
      <c r="R5681" s="38"/>
      <c r="S5681" s="38"/>
    </row>
    <row r="5682" spans="18:19" ht="12.75">
      <c r="R5682" s="38"/>
      <c r="S5682" s="38"/>
    </row>
    <row r="5683" spans="18:19" ht="12.75">
      <c r="R5683" s="38"/>
      <c r="S5683" s="38"/>
    </row>
    <row r="5684" spans="18:19" ht="12.75">
      <c r="R5684" s="38"/>
      <c r="S5684" s="38"/>
    </row>
    <row r="5685" spans="18:19" ht="12.75">
      <c r="R5685" s="38"/>
      <c r="S5685" s="38"/>
    </row>
    <row r="5686" spans="18:19" ht="12.75">
      <c r="R5686" s="38"/>
      <c r="S5686" s="38"/>
    </row>
    <row r="5687" spans="18:19" ht="12.75">
      <c r="R5687" s="38"/>
      <c r="S5687" s="38"/>
    </row>
    <row r="5688" spans="18:19" ht="12.75">
      <c r="R5688" s="38"/>
      <c r="S5688" s="38"/>
    </row>
    <row r="5689" spans="18:19" ht="12.75">
      <c r="R5689" s="38"/>
      <c r="S5689" s="38"/>
    </row>
    <row r="5690" spans="18:19" ht="12.75">
      <c r="R5690" s="38"/>
      <c r="S5690" s="38"/>
    </row>
    <row r="5691" spans="18:19" ht="12.75">
      <c r="R5691" s="38"/>
      <c r="S5691" s="38"/>
    </row>
    <row r="5692" spans="18:19" ht="12.75">
      <c r="R5692" s="38"/>
      <c r="S5692" s="38"/>
    </row>
    <row r="5693" spans="18:19" ht="12.75">
      <c r="R5693" s="38"/>
      <c r="S5693" s="38"/>
    </row>
    <row r="5694" spans="18:19" ht="12.75">
      <c r="R5694" s="38"/>
      <c r="S5694" s="38"/>
    </row>
    <row r="5695" spans="18:19" ht="12.75">
      <c r="R5695" s="38"/>
      <c r="S5695" s="38"/>
    </row>
    <row r="5696" spans="18:19" ht="12.75">
      <c r="R5696" s="38"/>
      <c r="S5696" s="38"/>
    </row>
    <row r="5697" spans="18:19" ht="12.75">
      <c r="R5697" s="38"/>
      <c r="S5697" s="38"/>
    </row>
    <row r="5698" spans="18:19" ht="12.75">
      <c r="R5698" s="38"/>
      <c r="S5698" s="38"/>
    </row>
    <row r="5699" spans="18:19" ht="12.75">
      <c r="R5699" s="38"/>
      <c r="S5699" s="38"/>
    </row>
    <row r="5700" spans="18:19" ht="12.75">
      <c r="R5700" s="38"/>
      <c r="S5700" s="38"/>
    </row>
    <row r="5701" spans="18:19" ht="12.75">
      <c r="R5701" s="38"/>
      <c r="S5701" s="38"/>
    </row>
    <row r="5702" spans="18:19" ht="12.75">
      <c r="R5702" s="38"/>
      <c r="S5702" s="38"/>
    </row>
    <row r="5703" spans="18:19" ht="12.75">
      <c r="R5703" s="38"/>
      <c r="S5703" s="38"/>
    </row>
    <row r="5704" spans="18:19" ht="12.75">
      <c r="R5704" s="38"/>
      <c r="S5704" s="38"/>
    </row>
    <row r="5705" spans="18:19" ht="12.75">
      <c r="R5705" s="38"/>
      <c r="S5705" s="38"/>
    </row>
    <row r="5706" spans="18:19" ht="12.75">
      <c r="R5706" s="38"/>
      <c r="S5706" s="38"/>
    </row>
    <row r="5707" spans="18:19" ht="12.75">
      <c r="R5707" s="38"/>
      <c r="S5707" s="38"/>
    </row>
    <row r="5708" spans="18:19" ht="12.75">
      <c r="R5708" s="38"/>
      <c r="S5708" s="38"/>
    </row>
    <row r="5709" spans="18:19" ht="12.75">
      <c r="R5709" s="38"/>
      <c r="S5709" s="38"/>
    </row>
    <row r="5710" spans="18:19" ht="12.75">
      <c r="R5710" s="38"/>
      <c r="S5710" s="38"/>
    </row>
    <row r="5711" spans="18:19" ht="12.75">
      <c r="R5711" s="38"/>
      <c r="S5711" s="38"/>
    </row>
    <row r="5712" spans="18:19" ht="12.75">
      <c r="R5712" s="38"/>
      <c r="S5712" s="38"/>
    </row>
    <row r="5713" spans="18:19" ht="12.75">
      <c r="R5713" s="38"/>
      <c r="S5713" s="38"/>
    </row>
    <row r="5714" spans="18:19" ht="12.75">
      <c r="R5714" s="38"/>
      <c r="S5714" s="38"/>
    </row>
    <row r="5715" spans="18:19" ht="12.75">
      <c r="R5715" s="38"/>
      <c r="S5715" s="38"/>
    </row>
    <row r="5716" spans="18:19" ht="12.75">
      <c r="R5716" s="38"/>
      <c r="S5716" s="38"/>
    </row>
    <row r="5717" spans="18:19" ht="12.75">
      <c r="R5717" s="38"/>
      <c r="S5717" s="38"/>
    </row>
    <row r="5718" spans="18:19" ht="12.75">
      <c r="R5718" s="38"/>
      <c r="S5718" s="38"/>
    </row>
    <row r="5719" spans="18:19" ht="12.75">
      <c r="R5719" s="38"/>
      <c r="S5719" s="38"/>
    </row>
    <row r="5720" spans="18:19" ht="12.75">
      <c r="R5720" s="38"/>
      <c r="S5720" s="38"/>
    </row>
    <row r="5721" spans="18:19" ht="12.75">
      <c r="R5721" s="38"/>
      <c r="S5721" s="38"/>
    </row>
    <row r="5722" spans="18:19" ht="12.75">
      <c r="R5722" s="38"/>
      <c r="S5722" s="38"/>
    </row>
    <row r="5723" spans="18:19" ht="12.75">
      <c r="R5723" s="38"/>
      <c r="S5723" s="38"/>
    </row>
    <row r="5724" spans="18:19" ht="12.75">
      <c r="R5724" s="38"/>
      <c r="S5724" s="38"/>
    </row>
    <row r="5725" spans="18:19" ht="12.75">
      <c r="R5725" s="38"/>
      <c r="S5725" s="38"/>
    </row>
    <row r="5726" spans="18:19" ht="12.75">
      <c r="R5726" s="38"/>
      <c r="S5726" s="38"/>
    </row>
    <row r="5727" spans="18:19" ht="12.75">
      <c r="R5727" s="38"/>
      <c r="S5727" s="38"/>
    </row>
    <row r="5728" spans="18:19" ht="12.75">
      <c r="R5728" s="38"/>
      <c r="S5728" s="38"/>
    </row>
    <row r="5729" spans="18:19" ht="12.75">
      <c r="R5729" s="38"/>
      <c r="S5729" s="38"/>
    </row>
    <row r="5730" spans="18:19" ht="12.75">
      <c r="R5730" s="38"/>
      <c r="S5730" s="38"/>
    </row>
    <row r="5731" spans="18:19" ht="12.75">
      <c r="R5731" s="38"/>
      <c r="S5731" s="38"/>
    </row>
    <row r="5732" spans="18:19" ht="12.75">
      <c r="R5732" s="38"/>
      <c r="S5732" s="38"/>
    </row>
    <row r="5733" spans="18:19" ht="12.75">
      <c r="R5733" s="38"/>
      <c r="S5733" s="38"/>
    </row>
    <row r="5734" spans="18:19" ht="12.75">
      <c r="R5734" s="38"/>
      <c r="S5734" s="38"/>
    </row>
    <row r="5735" spans="18:19" ht="12.75">
      <c r="R5735" s="38"/>
      <c r="S5735" s="38"/>
    </row>
    <row r="5736" spans="18:19" ht="12.75">
      <c r="R5736" s="38"/>
      <c r="S5736" s="38"/>
    </row>
    <row r="5737" spans="18:19" ht="12.75">
      <c r="R5737" s="38"/>
      <c r="S5737" s="38"/>
    </row>
    <row r="5738" spans="18:19" ht="12.75">
      <c r="R5738" s="38"/>
      <c r="S5738" s="38"/>
    </row>
    <row r="5739" spans="18:19" ht="12.75">
      <c r="R5739" s="38"/>
      <c r="S5739" s="38"/>
    </row>
    <row r="5740" spans="18:19" ht="12.75">
      <c r="R5740" s="38"/>
      <c r="S5740" s="38"/>
    </row>
    <row r="5741" spans="18:19" ht="12.75">
      <c r="R5741" s="38"/>
      <c r="S5741" s="38"/>
    </row>
    <row r="5742" spans="18:19" ht="12.75">
      <c r="R5742" s="38"/>
      <c r="S5742" s="38"/>
    </row>
    <row r="5743" spans="18:19" ht="12.75">
      <c r="R5743" s="38"/>
      <c r="S5743" s="38"/>
    </row>
    <row r="5744" spans="18:19" ht="12.75">
      <c r="R5744" s="38"/>
      <c r="S5744" s="38"/>
    </row>
    <row r="5745" spans="18:19" ht="12.75">
      <c r="R5745" s="38"/>
      <c r="S5745" s="38"/>
    </row>
    <row r="5746" spans="18:19" ht="12.75">
      <c r="R5746" s="38"/>
      <c r="S5746" s="38"/>
    </row>
    <row r="5747" spans="18:19" ht="12.75">
      <c r="R5747" s="38"/>
      <c r="S5747" s="38"/>
    </row>
    <row r="5748" spans="18:19" ht="12.75">
      <c r="R5748" s="38"/>
      <c r="S5748" s="38"/>
    </row>
    <row r="5749" spans="18:19" ht="12.75">
      <c r="R5749" s="38"/>
      <c r="S5749" s="38"/>
    </row>
    <row r="5750" spans="18:19" ht="12.75">
      <c r="R5750" s="38"/>
      <c r="S5750" s="38"/>
    </row>
    <row r="5751" spans="18:19" ht="12.75">
      <c r="R5751" s="38"/>
      <c r="S5751" s="38"/>
    </row>
    <row r="5752" spans="18:19" ht="12.75">
      <c r="R5752" s="38"/>
      <c r="S5752" s="38"/>
    </row>
    <row r="5753" spans="18:19" ht="12.75">
      <c r="R5753" s="38"/>
      <c r="S5753" s="38"/>
    </row>
    <row r="5754" spans="18:19" ht="12.75">
      <c r="R5754" s="38"/>
      <c r="S5754" s="38"/>
    </row>
    <row r="5755" spans="18:19" ht="12.75">
      <c r="R5755" s="38"/>
      <c r="S5755" s="38"/>
    </row>
    <row r="5756" spans="18:19" ht="12.75">
      <c r="R5756" s="38"/>
      <c r="S5756" s="38"/>
    </row>
    <row r="5757" spans="18:19" ht="12.75">
      <c r="R5757" s="38"/>
      <c r="S5757" s="38"/>
    </row>
    <row r="5758" spans="18:19" ht="12.75">
      <c r="R5758" s="38"/>
      <c r="S5758" s="38"/>
    </row>
    <row r="5759" spans="18:19" ht="12.75">
      <c r="R5759" s="38"/>
      <c r="S5759" s="38"/>
    </row>
    <row r="5760" spans="18:19" ht="12.75">
      <c r="R5760" s="38"/>
      <c r="S5760" s="38"/>
    </row>
    <row r="5761" spans="18:19" ht="12.75">
      <c r="R5761" s="38"/>
      <c r="S5761" s="38"/>
    </row>
    <row r="5762" spans="18:19" ht="12.75">
      <c r="R5762" s="38"/>
      <c r="S5762" s="38"/>
    </row>
    <row r="5763" spans="18:19" ht="12.75">
      <c r="R5763" s="38"/>
      <c r="S5763" s="38"/>
    </row>
    <row r="5764" spans="18:19" ht="12.75">
      <c r="R5764" s="38"/>
      <c r="S5764" s="38"/>
    </row>
    <row r="5765" spans="18:19" ht="12.75">
      <c r="R5765" s="38"/>
      <c r="S5765" s="38"/>
    </row>
    <row r="5766" spans="18:19" ht="12.75">
      <c r="R5766" s="38"/>
      <c r="S5766" s="38"/>
    </row>
    <row r="5767" spans="18:19" ht="12.75">
      <c r="R5767" s="38"/>
      <c r="S5767" s="38"/>
    </row>
    <row r="5768" spans="18:19" ht="12.75">
      <c r="R5768" s="38"/>
      <c r="S5768" s="38"/>
    </row>
    <row r="5769" spans="18:19" ht="12.75">
      <c r="R5769" s="38"/>
      <c r="S5769" s="38"/>
    </row>
    <row r="5770" spans="18:19" ht="12.75">
      <c r="R5770" s="38"/>
      <c r="S5770" s="38"/>
    </row>
    <row r="5771" spans="18:19" ht="12.75">
      <c r="R5771" s="38"/>
      <c r="S5771" s="38"/>
    </row>
    <row r="5772" spans="18:19" ht="12.75">
      <c r="R5772" s="38"/>
      <c r="S5772" s="38"/>
    </row>
    <row r="5773" spans="18:19" ht="12.75">
      <c r="R5773" s="38"/>
      <c r="S5773" s="38"/>
    </row>
    <row r="5774" spans="18:19" ht="12.75">
      <c r="R5774" s="38"/>
      <c r="S5774" s="38"/>
    </row>
    <row r="5775" spans="18:19" ht="12.75">
      <c r="R5775" s="38"/>
      <c r="S5775" s="38"/>
    </row>
    <row r="5776" spans="18:19" ht="12.75">
      <c r="R5776" s="38"/>
      <c r="S5776" s="38"/>
    </row>
    <row r="5777" spans="18:19" ht="12.75">
      <c r="R5777" s="38"/>
      <c r="S5777" s="38"/>
    </row>
    <row r="5778" spans="18:19" ht="12.75">
      <c r="R5778" s="38"/>
      <c r="S5778" s="38"/>
    </row>
    <row r="5779" spans="18:19" ht="12.75">
      <c r="R5779" s="38"/>
      <c r="S5779" s="38"/>
    </row>
    <row r="5780" spans="18:19" ht="12.75">
      <c r="R5780" s="38"/>
      <c r="S5780" s="38"/>
    </row>
    <row r="5781" spans="18:19" ht="12.75">
      <c r="R5781" s="38"/>
      <c r="S5781" s="38"/>
    </row>
    <row r="5782" spans="18:19" ht="12.75">
      <c r="R5782" s="38"/>
      <c r="S5782" s="38"/>
    </row>
    <row r="5783" spans="18:19" ht="12.75">
      <c r="R5783" s="38"/>
      <c r="S5783" s="38"/>
    </row>
    <row r="5784" spans="18:19" ht="12.75">
      <c r="R5784" s="38"/>
      <c r="S5784" s="38"/>
    </row>
    <row r="5785" spans="18:19" ht="12.75">
      <c r="R5785" s="38"/>
      <c r="S5785" s="38"/>
    </row>
    <row r="5786" spans="18:19" ht="12.75">
      <c r="R5786" s="38"/>
      <c r="S5786" s="38"/>
    </row>
    <row r="5787" spans="18:19" ht="12.75">
      <c r="R5787" s="38"/>
      <c r="S5787" s="38"/>
    </row>
    <row r="5788" spans="18:19" ht="12.75">
      <c r="R5788" s="38"/>
      <c r="S5788" s="38"/>
    </row>
    <row r="5789" spans="18:19" ht="12.75">
      <c r="R5789" s="38"/>
      <c r="S5789" s="38"/>
    </row>
    <row r="5790" spans="18:19" ht="12.75">
      <c r="R5790" s="38"/>
      <c r="S5790" s="38"/>
    </row>
    <row r="5791" spans="18:19" ht="12.75">
      <c r="R5791" s="38"/>
      <c r="S5791" s="38"/>
    </row>
    <row r="5792" spans="18:19" ht="12.75">
      <c r="R5792" s="38"/>
      <c r="S5792" s="38"/>
    </row>
    <row r="5793" spans="18:19" ht="12.75">
      <c r="R5793" s="38"/>
      <c r="S5793" s="38"/>
    </row>
    <row r="5794" spans="18:19" ht="12.75">
      <c r="R5794" s="38"/>
      <c r="S5794" s="38"/>
    </row>
    <row r="5795" spans="18:19" ht="12.75">
      <c r="R5795" s="38"/>
      <c r="S5795" s="38"/>
    </row>
    <row r="5796" spans="18:19" ht="12.75">
      <c r="R5796" s="38"/>
      <c r="S5796" s="38"/>
    </row>
    <row r="5797" spans="18:19" ht="12.75">
      <c r="R5797" s="38"/>
      <c r="S5797" s="38"/>
    </row>
    <row r="5798" spans="18:19" ht="12.75">
      <c r="R5798" s="38"/>
      <c r="S5798" s="38"/>
    </row>
    <row r="5799" spans="18:19" ht="12.75">
      <c r="R5799" s="38"/>
      <c r="S5799" s="38"/>
    </row>
    <row r="5800" spans="18:19" ht="12.75">
      <c r="R5800" s="38"/>
      <c r="S5800" s="38"/>
    </row>
    <row r="5801" spans="18:19" ht="12.75">
      <c r="R5801" s="38"/>
      <c r="S5801" s="38"/>
    </row>
    <row r="5802" spans="18:19" ht="12.75">
      <c r="R5802" s="38"/>
      <c r="S5802" s="38"/>
    </row>
    <row r="5803" spans="18:19" ht="12.75">
      <c r="R5803" s="38"/>
      <c r="S5803" s="38"/>
    </row>
    <row r="5804" spans="18:19" ht="12.75">
      <c r="R5804" s="38"/>
      <c r="S5804" s="38"/>
    </row>
    <row r="5805" spans="18:19" ht="12.75">
      <c r="R5805" s="38"/>
      <c r="S5805" s="38"/>
    </row>
    <row r="5806" spans="18:19" ht="12.75">
      <c r="R5806" s="38"/>
      <c r="S5806" s="38"/>
    </row>
    <row r="5807" spans="18:19" ht="12.75">
      <c r="R5807" s="38"/>
      <c r="S5807" s="38"/>
    </row>
    <row r="5808" spans="18:19" ht="12.75">
      <c r="R5808" s="38"/>
      <c r="S5808" s="38"/>
    </row>
    <row r="5809" spans="18:19" ht="12.75">
      <c r="R5809" s="38"/>
      <c r="S5809" s="38"/>
    </row>
    <row r="5810" spans="18:19" ht="12.75">
      <c r="R5810" s="38"/>
      <c r="S5810" s="38"/>
    </row>
    <row r="5811" spans="18:19" ht="12.75">
      <c r="R5811" s="38"/>
      <c r="S5811" s="38"/>
    </row>
    <row r="5812" spans="18:19" ht="12.75">
      <c r="R5812" s="38"/>
      <c r="S5812" s="38"/>
    </row>
    <row r="5813" spans="18:19" ht="12.75">
      <c r="R5813" s="38"/>
      <c r="S5813" s="38"/>
    </row>
    <row r="5814" spans="18:19" ht="12.75">
      <c r="R5814" s="38"/>
      <c r="S5814" s="38"/>
    </row>
    <row r="5815" spans="18:19" ht="12.75">
      <c r="R5815" s="38"/>
      <c r="S5815" s="38"/>
    </row>
    <row r="5816" spans="18:19" ht="12.75">
      <c r="R5816" s="38"/>
      <c r="S5816" s="38"/>
    </row>
    <row r="5817" spans="18:19" ht="12.75">
      <c r="R5817" s="38"/>
      <c r="S5817" s="38"/>
    </row>
    <row r="5818" spans="18:19" ht="12.75">
      <c r="R5818" s="38"/>
      <c r="S5818" s="38"/>
    </row>
    <row r="5819" spans="18:19" ht="12.75">
      <c r="R5819" s="38"/>
      <c r="S5819" s="38"/>
    </row>
    <row r="5820" spans="18:19" ht="12.75">
      <c r="R5820" s="38"/>
      <c r="S5820" s="38"/>
    </row>
    <row r="5821" spans="18:19" ht="12.75">
      <c r="R5821" s="38"/>
      <c r="S5821" s="38"/>
    </row>
    <row r="5822" spans="18:19" ht="12.75">
      <c r="R5822" s="38"/>
      <c r="S5822" s="38"/>
    </row>
    <row r="5823" spans="18:19" ht="12.75">
      <c r="R5823" s="38"/>
      <c r="S5823" s="38"/>
    </row>
    <row r="5824" spans="18:19" ht="12.75">
      <c r="R5824" s="38"/>
      <c r="S5824" s="38"/>
    </row>
    <row r="5825" spans="18:19" ht="12.75">
      <c r="R5825" s="38"/>
      <c r="S5825" s="38"/>
    </row>
    <row r="5826" spans="18:19" ht="12.75">
      <c r="R5826" s="38"/>
      <c r="S5826" s="38"/>
    </row>
    <row r="5827" spans="18:19" ht="12.75">
      <c r="R5827" s="38"/>
      <c r="S5827" s="38"/>
    </row>
  </sheetData>
  <printOptions horizontalCentered="1"/>
  <pageMargins left="0.25" right="0.25" top="0.5" bottom="0.5" header="0.25" footer="0.25"/>
  <pageSetup fitToHeight="0" fitToWidth="1" horizontalDpi="600" verticalDpi="600" orientation="landscape" scale="5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2004-09-07T19:47:54Z</cp:lastPrinted>
  <dcterms:created xsi:type="dcterms:W3CDTF">2004-07-06T21:19:38Z</dcterms:created>
  <dcterms:modified xsi:type="dcterms:W3CDTF">2004-09-14T12:29:39Z</dcterms:modified>
  <cp:category/>
  <cp:version/>
  <cp:contentType/>
  <cp:contentStatus/>
</cp:coreProperties>
</file>