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-42" sheetId="1" r:id="rId1"/>
  </sheets>
  <definedNames>
    <definedName name="_xlnm.Print_Area" localSheetId="0">'t-42'!$A$1:$Q$67</definedName>
    <definedName name="Print_Area_MI">'t-42'!$B$1:$S$71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<sst xmlns="http://schemas.openxmlformats.org/spreadsheetml/2006/main" count="81" uniqueCount="76">
  <si>
    <t xml:space="preserve"> </t>
  </si>
  <si>
    <t>RURAL TRANSIT ASSISTANCE PROGRAM (RTAP) OBLIGATIONS</t>
  </si>
  <si>
    <t xml:space="preserve">    STATE</t>
  </si>
  <si>
    <t>FY 1994</t>
  </si>
  <si>
    <t>FY 1995</t>
  </si>
  <si>
    <t>FY 1996</t>
  </si>
  <si>
    <t>FY 1997</t>
  </si>
  <si>
    <t>% of</t>
  </si>
  <si>
    <t>Total</t>
  </si>
  <si>
    <t xml:space="preserve">   TOTAL</t>
  </si>
  <si>
    <t>FY 1998</t>
  </si>
  <si>
    <t>Alabama</t>
  </si>
  <si>
    <t>Alaska</t>
  </si>
  <si>
    <t>American Samoa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</si>
  <si>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</si>
  <si>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</si>
  <si>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</si>
  <si>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</si>
  <si>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</si>
  <si>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</si>
  <si>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</si>
  <si>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</si>
  <si>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</si>
  <si>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</si>
  <si>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</si>
  <si>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</si>
  <si>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</si>
  <si>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</si>
  <si>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</si>
  <si>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</si>
  <si>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</si>
  <si>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</si>
  <si>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</si>
  <si>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</si>
  <si>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</si>
  <si>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</si>
  <si>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</si>
  <si>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</si>
  <si>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</si>
  <si>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</si>
  <si>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</si>
  <si>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</si>
  <si>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</si>
  <si>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</si>
  <si>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</si>
  <si>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</si>
  <si>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</si>
  <si>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No. Marianas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</si>
  <si>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</si>
  <si>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</si>
  <si>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</si>
  <si>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</si>
  <si>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</si>
  <si>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</si>
  <si>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</si>
  <si>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</si>
  <si>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</si>
  <si>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</si>
  <si>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</si>
  <si>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</si>
  <si>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</si>
  <si>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Virgin Islands</t>
  </si>
  <si>
    <t>Washington</t>
  </si>
  <si>
    <t>West Virginia</t>
  </si>
  <si>
    <t>Wisconsin</t>
  </si>
  <si>
    <t>Wyoming</t>
  </si>
  <si>
    <t>FY 1999</t>
  </si>
  <si>
    <t>10-YR TOTAL</t>
  </si>
  <si>
    <t>% of 10-yr Total</t>
  </si>
  <si>
    <t>FY 2000</t>
  </si>
  <si>
    <t>Rank</t>
  </si>
  <si>
    <t>FY 2001</t>
  </si>
  <si>
    <t>FY 2002</t>
  </si>
  <si>
    <t>TABLE 65</t>
  </si>
  <si>
    <t>FISCAL YEARS 1994 - 2003</t>
  </si>
  <si>
    <t>FY 2003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</si>
</sst>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</numFmts>
  <fonts count="9">
    <font>
      <sz val="12"/>
      <name val="Arial"/>
      <family val="0"/>
    </font>
    <font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sz val="12"/>
      <name val="Times New Roman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Times New Roman"/>
      <family val="1"/>
    </font>
    <font>
      <i/>
      <sz val="11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5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164" fontId="4" fillId="0" borderId="0" xfId="0" applyNumberFormat="1" applyFont="1" applyFill="1" applyAlignment="1" applyProtection="1">
      <alignment/>
      <protection/>
    </xf>
    <xf numFmtId="37" fontId="0" fillId="0" borderId="1" xfId="0" applyNumberFormat="1" applyBorder="1" applyAlignment="1" applyProtection="1">
      <alignment/>
      <protection/>
    </xf>
    <xf numFmtId="164" fontId="4" fillId="0" borderId="1" xfId="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64" fontId="4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Fill="1" applyBorder="1" applyAlignment="1">
      <alignment/>
    </xf>
    <xf numFmtId="0" fontId="3" fillId="0" borderId="5" xfId="0" applyFont="1" applyBorder="1" applyAlignment="1">
      <alignment/>
    </xf>
    <xf numFmtId="0" fontId="4" fillId="0" borderId="6" xfId="0" applyFont="1" applyFill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0" fillId="0" borderId="11" xfId="0" applyBorder="1" applyAlignment="1">
      <alignment/>
    </xf>
    <xf numFmtId="5" fontId="0" fillId="0" borderId="11" xfId="0" applyNumberFormat="1" applyBorder="1" applyAlignment="1" applyProtection="1">
      <alignment/>
      <protection/>
    </xf>
    <xf numFmtId="37" fontId="0" fillId="0" borderId="11" xfId="0" applyNumberFormat="1" applyBorder="1" applyAlignment="1" applyProtection="1">
      <alignment/>
      <protection/>
    </xf>
    <xf numFmtId="37" fontId="0" fillId="0" borderId="13" xfId="0" applyNumberFormat="1" applyBorder="1" applyAlignment="1" applyProtection="1">
      <alignment/>
      <protection/>
    </xf>
    <xf numFmtId="0" fontId="0" fillId="0" borderId="14" xfId="0" applyBorder="1" applyAlignment="1">
      <alignment/>
    </xf>
    <xf numFmtId="37" fontId="0" fillId="0" borderId="15" xfId="0" applyNumberFormat="1" applyBorder="1" applyAlignment="1" applyProtection="1">
      <alignment/>
      <protection/>
    </xf>
    <xf numFmtId="37" fontId="0" fillId="0" borderId="16" xfId="0" applyNumberFormat="1" applyBorder="1" applyAlignment="1" applyProtection="1">
      <alignment/>
      <protection/>
    </xf>
    <xf numFmtId="37" fontId="4" fillId="0" borderId="17" xfId="0" applyNumberFormat="1" applyFont="1" applyFill="1" applyBorder="1" applyAlignment="1" applyProtection="1">
      <alignment/>
      <protection/>
    </xf>
    <xf numFmtId="0" fontId="3" fillId="0" borderId="18" xfId="0" applyFont="1" applyBorder="1" applyAlignment="1">
      <alignment/>
    </xf>
    <xf numFmtId="164" fontId="4" fillId="0" borderId="19" xfId="0" applyNumberFormat="1" applyFont="1" applyFill="1" applyBorder="1" applyAlignment="1" applyProtection="1">
      <alignment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23" xfId="0" applyFont="1" applyFill="1" applyBorder="1" applyAlignment="1">
      <alignment/>
    </xf>
    <xf numFmtId="0" fontId="6" fillId="0" borderId="18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37" fontId="4" fillId="0" borderId="15" xfId="0" applyNumberFormat="1" applyFont="1" applyFill="1" applyBorder="1" applyAlignment="1" applyProtection="1">
      <alignment/>
      <protection/>
    </xf>
    <xf numFmtId="0" fontId="4" fillId="0" borderId="21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/>
    </xf>
    <xf numFmtId="37" fontId="7" fillId="0" borderId="0" xfId="0" applyNumberFormat="1" applyFont="1" applyFill="1" applyAlignment="1" applyProtection="1">
      <alignment horizontal="center"/>
      <protection/>
    </xf>
    <xf numFmtId="37" fontId="7" fillId="0" borderId="1" xfId="0" applyNumberFormat="1" applyFont="1" applyFill="1" applyBorder="1" applyAlignment="1" applyProtection="1">
      <alignment horizontal="center"/>
      <protection/>
    </xf>
    <xf numFmtId="5" fontId="0" fillId="0" borderId="0" xfId="0" applyNumberFormat="1" applyFont="1" applyBorder="1" applyAlignment="1" applyProtection="1">
      <alignment/>
      <protection/>
    </xf>
    <xf numFmtId="5" fontId="0" fillId="0" borderId="11" xfId="0" applyNumberFormat="1" applyFont="1" applyBorder="1" applyAlignment="1" applyProtection="1">
      <alignment/>
      <protection/>
    </xf>
    <xf numFmtId="164" fontId="8" fillId="0" borderId="0" xfId="0" applyNumberFormat="1" applyFont="1" applyBorder="1" applyAlignment="1" applyProtection="1">
      <alignment/>
      <protection/>
    </xf>
    <xf numFmtId="164" fontId="8" fillId="0" borderId="11" xfId="0" applyNumberFormat="1" applyFont="1" applyBorder="1" applyAlignment="1" applyProtection="1">
      <alignment/>
      <protection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V67"/>
  <sheetViews>
    <sheetView tabSelected="1" defaultGridColor="0" zoomScale="77" zoomScaleNormal="77" colorId="22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8" sqref="C8"/>
    </sheetView>
  </sheetViews>
  <sheetFormatPr defaultColWidth="9.77734375" defaultRowHeight="15"/>
  <cols>
    <col min="1" max="1" width="1.1171875" style="0" customWidth="1"/>
    <col min="2" max="2" width="19.77734375" style="0" customWidth="1"/>
    <col min="3" max="12" width="14.77734375" style="0" customWidth="1"/>
    <col min="13" max="13" width="1.77734375" style="0" customWidth="1"/>
    <col min="14" max="14" width="15.77734375" style="0" customWidth="1"/>
    <col min="15" max="15" width="6.77734375" style="0" customWidth="1"/>
    <col min="16" max="16" width="4.6640625" style="0" customWidth="1"/>
    <col min="17" max="17" width="1.77734375" style="0" customWidth="1"/>
    <col min="18" max="16384" width="11.4453125" style="0" customWidth="1"/>
  </cols>
  <sheetData>
    <row r="1" spans="2:16" ht="15" customHeight="1">
      <c r="B1" s="52" t="s">
        <v>73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2:16" ht="15" customHeight="1">
      <c r="B2" s="52" t="s">
        <v>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2:16" ht="15" customHeight="1">
      <c r="B3" s="53" t="s">
        <v>74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2:14" ht="15.75">
      <c r="B4" s="1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6" ht="15.75"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22"/>
      <c r="O5" s="16" t="s">
        <v>0</v>
      </c>
      <c r="P5" s="40"/>
    </row>
    <row r="6" spans="2:16" ht="15.75" customHeight="1">
      <c r="B6" s="17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10</v>
      </c>
      <c r="H6" s="9" t="s">
        <v>66</v>
      </c>
      <c r="I6" s="9" t="s">
        <v>69</v>
      </c>
      <c r="J6" s="9" t="s">
        <v>71</v>
      </c>
      <c r="K6" s="9" t="s">
        <v>72</v>
      </c>
      <c r="L6" s="9" t="s">
        <v>75</v>
      </c>
      <c r="M6" s="10"/>
      <c r="N6" s="23" t="s">
        <v>67</v>
      </c>
      <c r="O6" s="18" t="s">
        <v>7</v>
      </c>
      <c r="P6" s="45" t="s">
        <v>70</v>
      </c>
    </row>
    <row r="7" spans="2:16" ht="15.75" customHeight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4"/>
      <c r="O7" s="21" t="s">
        <v>8</v>
      </c>
      <c r="P7" s="41"/>
    </row>
    <row r="8" spans="14:19" ht="15.75" customHeight="1">
      <c r="N8" s="25"/>
      <c r="O8" s="3" t="s">
        <v>0</v>
      </c>
      <c r="P8" s="44"/>
      <c r="Q8" t="s">
        <v>0</v>
      </c>
      <c r="R8" t="s">
        <v>0</v>
      </c>
      <c r="S8" t="s">
        <v>0</v>
      </c>
    </row>
    <row r="9" spans="2:22" ht="15.75" customHeight="1">
      <c r="B9" s="12" t="s">
        <v>11</v>
      </c>
      <c r="C9" s="4">
        <v>98356</v>
      </c>
      <c r="D9" s="4">
        <v>98311</v>
      </c>
      <c r="E9" s="4">
        <v>97295</v>
      </c>
      <c r="F9" s="4">
        <v>97214</v>
      </c>
      <c r="G9" s="4">
        <v>99894</v>
      </c>
      <c r="H9" s="4">
        <v>113892</v>
      </c>
      <c r="I9" s="4">
        <v>0</v>
      </c>
      <c r="J9" s="4">
        <v>99521</v>
      </c>
      <c r="K9" s="4">
        <v>224713</v>
      </c>
      <c r="L9" s="4">
        <v>117051</v>
      </c>
      <c r="M9" s="4"/>
      <c r="N9" s="26">
        <f aca="true" t="shared" si="0" ref="N9:N40">SUM(C9:M9)</f>
        <v>1046247</v>
      </c>
      <c r="O9" s="6">
        <f aca="true" t="shared" si="1" ref="O9:O40">(N9/$N$65)*100</f>
        <v>2.13744345258385</v>
      </c>
      <c r="P9" s="46">
        <f>RANK(N9,N$9:N$63,0)</f>
        <v>17</v>
      </c>
      <c r="R9" s="5"/>
      <c r="T9" s="5"/>
      <c r="V9" s="5"/>
    </row>
    <row r="10" spans="2:22" ht="15.75" customHeight="1">
      <c r="B10" s="12" t="s">
        <v>12</v>
      </c>
      <c r="C10" s="5">
        <v>57211</v>
      </c>
      <c r="D10" s="5">
        <v>57204</v>
      </c>
      <c r="E10" s="5">
        <v>57053</v>
      </c>
      <c r="F10" s="5">
        <v>57041</v>
      </c>
      <c r="G10" s="5">
        <v>57440</v>
      </c>
      <c r="H10" s="5">
        <v>72291</v>
      </c>
      <c r="I10" s="5">
        <v>70148</v>
      </c>
      <c r="J10" s="5">
        <v>72300</v>
      </c>
      <c r="K10" s="5">
        <v>71824</v>
      </c>
      <c r="L10" s="5">
        <v>72255</v>
      </c>
      <c r="M10" s="5"/>
      <c r="N10" s="27">
        <f t="shared" si="0"/>
        <v>644767</v>
      </c>
      <c r="O10" s="6">
        <f t="shared" si="1"/>
        <v>1.3172348428164011</v>
      </c>
      <c r="P10" s="46">
        <f aca="true" t="shared" si="2" ref="P10:P63">RANK(N10,N$9:N$63,0)</f>
        <v>49</v>
      </c>
      <c r="R10" s="5"/>
      <c r="T10" s="5"/>
      <c r="V10" s="5"/>
    </row>
    <row r="11" spans="2:22" ht="15.75" customHeight="1">
      <c r="B11" s="12" t="s">
        <v>13</v>
      </c>
      <c r="C11" s="5">
        <v>11028</v>
      </c>
      <c r="D11" s="5">
        <v>11027</v>
      </c>
      <c r="E11" s="5">
        <v>11005</v>
      </c>
      <c r="F11" s="5">
        <v>0</v>
      </c>
      <c r="G11" s="5">
        <v>11004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/>
      <c r="N11" s="27">
        <f t="shared" si="0"/>
        <v>44064</v>
      </c>
      <c r="O11" s="6">
        <f t="shared" si="1"/>
        <v>0.09002110237320134</v>
      </c>
      <c r="P11" s="46">
        <f t="shared" si="2"/>
        <v>53</v>
      </c>
      <c r="R11" s="5"/>
      <c r="T11" s="5"/>
      <c r="V11" s="5"/>
    </row>
    <row r="12" spans="2:22" ht="15.75" customHeight="1">
      <c r="B12" s="12" t="s">
        <v>14</v>
      </c>
      <c r="C12" s="5">
        <v>72177</v>
      </c>
      <c r="D12" s="5">
        <v>72156</v>
      </c>
      <c r="E12" s="5">
        <v>71690</v>
      </c>
      <c r="F12" s="5">
        <v>70669</v>
      </c>
      <c r="G12" s="5">
        <v>71842</v>
      </c>
      <c r="H12" s="5">
        <v>86404</v>
      </c>
      <c r="I12" s="5">
        <v>80112</v>
      </c>
      <c r="J12" s="5">
        <v>86430</v>
      </c>
      <c r="K12" s="5">
        <v>85033</v>
      </c>
      <c r="L12" s="5">
        <v>90392</v>
      </c>
      <c r="M12" s="5"/>
      <c r="N12" s="27">
        <f t="shared" si="0"/>
        <v>786905</v>
      </c>
      <c r="O12" s="6">
        <f t="shared" si="1"/>
        <v>1.6076174555869645</v>
      </c>
      <c r="P12" s="46">
        <f t="shared" si="2"/>
        <v>34</v>
      </c>
      <c r="R12" s="5"/>
      <c r="T12" s="5"/>
      <c r="V12" s="5"/>
    </row>
    <row r="13" spans="2:22" ht="15.75" customHeight="1">
      <c r="B13" s="13" t="s">
        <v>15</v>
      </c>
      <c r="C13" s="7">
        <v>88659</v>
      </c>
      <c r="D13" s="7">
        <v>88623</v>
      </c>
      <c r="E13" s="7">
        <v>87810</v>
      </c>
      <c r="F13" s="7">
        <v>87746</v>
      </c>
      <c r="G13" s="7">
        <v>89888</v>
      </c>
      <c r="H13" s="7">
        <v>104087</v>
      </c>
      <c r="I13" s="7">
        <v>92598</v>
      </c>
      <c r="J13" s="7">
        <v>104135</v>
      </c>
      <c r="K13" s="7">
        <v>101584</v>
      </c>
      <c r="L13" s="7">
        <v>102651</v>
      </c>
      <c r="M13" s="7"/>
      <c r="N13" s="28">
        <f t="shared" si="0"/>
        <v>947781</v>
      </c>
      <c r="O13" s="8">
        <f t="shared" si="1"/>
        <v>1.9362811008618177</v>
      </c>
      <c r="P13" s="47">
        <f t="shared" si="2"/>
        <v>23</v>
      </c>
      <c r="R13" s="5"/>
      <c r="T13" s="5"/>
      <c r="V13" s="5"/>
    </row>
    <row r="14" spans="2:22" ht="15.75" customHeight="1">
      <c r="B14" s="12" t="s">
        <v>16</v>
      </c>
      <c r="C14" s="5">
        <v>144354</v>
      </c>
      <c r="D14" s="5">
        <v>144266</v>
      </c>
      <c r="E14" s="5">
        <v>142282</v>
      </c>
      <c r="F14" s="5">
        <v>142125</v>
      </c>
      <c r="G14" s="5">
        <v>147355</v>
      </c>
      <c r="H14" s="5">
        <v>160399</v>
      </c>
      <c r="I14" s="5">
        <v>132357</v>
      </c>
      <c r="J14" s="5">
        <v>160516</v>
      </c>
      <c r="K14" s="5">
        <v>154289</v>
      </c>
      <c r="L14" s="5">
        <v>145012</v>
      </c>
      <c r="M14" s="5"/>
      <c r="N14" s="27">
        <f t="shared" si="0"/>
        <v>1472955</v>
      </c>
      <c r="O14" s="6">
        <f t="shared" si="1"/>
        <v>3.0091919218890424</v>
      </c>
      <c r="P14" s="46">
        <f>RANK(N14,N$9:N$63,0)</f>
        <v>3</v>
      </c>
      <c r="R14" s="5"/>
      <c r="T14" s="5"/>
      <c r="V14" s="5"/>
    </row>
    <row r="15" spans="2:22" ht="15.75" customHeight="1">
      <c r="B15" s="12" t="s">
        <v>17</v>
      </c>
      <c r="C15" s="5">
        <v>70141</v>
      </c>
      <c r="D15" s="5">
        <v>70122</v>
      </c>
      <c r="E15" s="5">
        <v>69699</v>
      </c>
      <c r="F15" s="5">
        <v>69665</v>
      </c>
      <c r="G15" s="5">
        <v>70781</v>
      </c>
      <c r="H15" s="5">
        <v>85364</v>
      </c>
      <c r="I15" s="5">
        <v>79378</v>
      </c>
      <c r="J15" s="5">
        <v>85389</v>
      </c>
      <c r="K15" s="5">
        <v>84060</v>
      </c>
      <c r="L15" s="5">
        <v>87605</v>
      </c>
      <c r="M15" s="5"/>
      <c r="N15" s="27">
        <f t="shared" si="0"/>
        <v>772204</v>
      </c>
      <c r="O15" s="6">
        <f t="shared" si="1"/>
        <v>1.5775838629492458</v>
      </c>
      <c r="P15" s="46">
        <f t="shared" si="2"/>
        <v>37</v>
      </c>
      <c r="R15" s="5"/>
      <c r="T15" s="5"/>
      <c r="V15" s="5"/>
    </row>
    <row r="16" spans="2:22" ht="15.75" customHeight="1">
      <c r="B16" s="12" t="s">
        <v>18</v>
      </c>
      <c r="C16" s="5">
        <v>68270</v>
      </c>
      <c r="D16" s="5">
        <v>68253</v>
      </c>
      <c r="E16" s="5">
        <v>67868</v>
      </c>
      <c r="F16" s="5">
        <v>67838</v>
      </c>
      <c r="G16" s="5">
        <v>68851</v>
      </c>
      <c r="H16" s="5">
        <v>83472</v>
      </c>
      <c r="I16" s="5">
        <v>94949</v>
      </c>
      <c r="J16" s="5">
        <v>147859</v>
      </c>
      <c r="K16" s="5">
        <v>130285</v>
      </c>
      <c r="L16" s="5">
        <v>76571</v>
      </c>
      <c r="M16" s="5"/>
      <c r="N16" s="27">
        <f t="shared" si="0"/>
        <v>874216</v>
      </c>
      <c r="O16" s="6">
        <f t="shared" si="1"/>
        <v>1.7859905599194486</v>
      </c>
      <c r="P16" s="46">
        <f t="shared" si="2"/>
        <v>27</v>
      </c>
      <c r="R16" s="5"/>
      <c r="T16" s="5"/>
      <c r="V16" s="5"/>
    </row>
    <row r="17" spans="2:22" ht="15.75" customHeight="1">
      <c r="B17" s="12" t="s">
        <v>19</v>
      </c>
      <c r="C17" s="5">
        <v>54558</v>
      </c>
      <c r="D17" s="5">
        <v>0</v>
      </c>
      <c r="E17" s="5">
        <v>0</v>
      </c>
      <c r="F17" s="5">
        <v>163462</v>
      </c>
      <c r="G17" s="5">
        <v>54703</v>
      </c>
      <c r="H17" s="5">
        <v>69608</v>
      </c>
      <c r="I17" s="5">
        <v>68254</v>
      </c>
      <c r="J17" s="5">
        <v>69614</v>
      </c>
      <c r="K17" s="5">
        <v>65000</v>
      </c>
      <c r="L17" s="5">
        <v>65000</v>
      </c>
      <c r="M17" s="5"/>
      <c r="N17" s="27">
        <f t="shared" si="0"/>
        <v>610199</v>
      </c>
      <c r="O17" s="6">
        <f t="shared" si="1"/>
        <v>1.246613712940838</v>
      </c>
      <c r="P17" s="46">
        <f t="shared" si="2"/>
        <v>51</v>
      </c>
      <c r="R17" s="5"/>
      <c r="T17" s="5"/>
      <c r="V17" s="5"/>
    </row>
    <row r="18" spans="2:22" ht="15.75" customHeight="1">
      <c r="B18" s="13" t="s">
        <v>20</v>
      </c>
      <c r="C18" s="7">
        <v>100655</v>
      </c>
      <c r="D18" s="7">
        <v>110598</v>
      </c>
      <c r="E18" s="7">
        <v>104323</v>
      </c>
      <c r="F18" s="7">
        <v>104222</v>
      </c>
      <c r="G18" s="7">
        <v>107584</v>
      </c>
      <c r="H18" s="7">
        <v>126327</v>
      </c>
      <c r="I18" s="7">
        <v>108300</v>
      </c>
      <c r="J18" s="7">
        <v>126402</v>
      </c>
      <c r="K18" s="7">
        <v>122399</v>
      </c>
      <c r="L18" s="7">
        <v>117184</v>
      </c>
      <c r="M18" s="7"/>
      <c r="N18" s="28">
        <f t="shared" si="0"/>
        <v>1127994</v>
      </c>
      <c r="O18" s="8">
        <f t="shared" si="1"/>
        <v>2.3044495132161598</v>
      </c>
      <c r="P18" s="47">
        <f t="shared" si="2"/>
        <v>13</v>
      </c>
      <c r="R18" s="5"/>
      <c r="T18" s="5"/>
      <c r="V18" s="5"/>
    </row>
    <row r="19" spans="2:22" ht="15.75" customHeight="1">
      <c r="B19" s="12" t="s">
        <v>21</v>
      </c>
      <c r="C19" s="5">
        <v>120702</v>
      </c>
      <c r="D19" s="5">
        <v>120636</v>
      </c>
      <c r="E19" s="5">
        <v>119150</v>
      </c>
      <c r="F19" s="5">
        <v>119032</v>
      </c>
      <c r="G19" s="5">
        <v>0</v>
      </c>
      <c r="H19" s="5">
        <v>122951</v>
      </c>
      <c r="I19" s="5">
        <v>374910</v>
      </c>
      <c r="J19" s="5">
        <v>0</v>
      </c>
      <c r="K19" s="5">
        <v>136573</v>
      </c>
      <c r="L19" s="5">
        <v>131907</v>
      </c>
      <c r="M19" s="5"/>
      <c r="N19" s="27">
        <f t="shared" si="0"/>
        <v>1245861</v>
      </c>
      <c r="O19" s="6">
        <f t="shared" si="1"/>
        <v>2.545247381621709</v>
      </c>
      <c r="P19" s="46">
        <f>RANK(N19,N$9:N$63,0)</f>
        <v>7</v>
      </c>
      <c r="V19" s="5"/>
    </row>
    <row r="20" spans="2:22" ht="15.75" customHeight="1">
      <c r="B20" s="12" t="s">
        <v>22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/>
      <c r="N20" s="27">
        <f t="shared" si="0"/>
        <v>0</v>
      </c>
      <c r="O20" s="6">
        <f t="shared" si="1"/>
        <v>0</v>
      </c>
      <c r="P20" s="46">
        <f t="shared" si="2"/>
        <v>54</v>
      </c>
      <c r="R20" s="5"/>
      <c r="T20" s="5"/>
      <c r="V20" s="5"/>
    </row>
    <row r="21" spans="2:22" ht="15.75" customHeight="1">
      <c r="B21" s="12" t="s">
        <v>23</v>
      </c>
      <c r="C21" s="5">
        <v>0</v>
      </c>
      <c r="D21" s="5">
        <v>57935</v>
      </c>
      <c r="E21" s="5">
        <v>57928</v>
      </c>
      <c r="F21" s="5">
        <v>57761</v>
      </c>
      <c r="G21" s="5">
        <v>57748</v>
      </c>
      <c r="H21" s="5">
        <v>131211</v>
      </c>
      <c r="I21" s="5">
        <v>0</v>
      </c>
      <c r="J21" s="5">
        <v>70665</v>
      </c>
      <c r="K21" s="5">
        <v>73033</v>
      </c>
      <c r="L21" s="5">
        <v>145311</v>
      </c>
      <c r="M21" s="5"/>
      <c r="N21" s="27">
        <f t="shared" si="0"/>
        <v>651592</v>
      </c>
      <c r="O21" s="6">
        <f t="shared" si="1"/>
        <v>1.3311780623084377</v>
      </c>
      <c r="P21" s="46">
        <f t="shared" si="2"/>
        <v>47</v>
      </c>
      <c r="R21" s="5"/>
      <c r="T21" s="5"/>
      <c r="V21" s="5"/>
    </row>
    <row r="22" spans="2:22" ht="15.75" customHeight="1">
      <c r="B22" s="12" t="s">
        <v>24</v>
      </c>
      <c r="C22" s="5">
        <v>66009</v>
      </c>
      <c r="D22" s="5">
        <v>65994</v>
      </c>
      <c r="E22" s="5">
        <v>0</v>
      </c>
      <c r="F22" s="5">
        <v>131289</v>
      </c>
      <c r="G22" s="5">
        <v>66518</v>
      </c>
      <c r="H22" s="5">
        <v>81187</v>
      </c>
      <c r="I22" s="5">
        <v>76429</v>
      </c>
      <c r="J22" s="5">
        <v>81206</v>
      </c>
      <c r="K22" s="5">
        <v>80150</v>
      </c>
      <c r="L22" s="5">
        <v>79335</v>
      </c>
      <c r="M22" s="5"/>
      <c r="N22" s="27">
        <f t="shared" si="0"/>
        <v>728117</v>
      </c>
      <c r="O22" s="6">
        <f t="shared" si="1"/>
        <v>1.4875157724370969</v>
      </c>
      <c r="P22" s="46">
        <f t="shared" si="2"/>
        <v>40</v>
      </c>
      <c r="R22" s="5"/>
      <c r="T22" s="5"/>
      <c r="V22" s="5"/>
    </row>
    <row r="23" spans="2:22" ht="15.75" customHeight="1">
      <c r="B23" s="13" t="s">
        <v>25</v>
      </c>
      <c r="C23" s="7">
        <v>114865</v>
      </c>
      <c r="D23" s="7">
        <v>114290</v>
      </c>
      <c r="E23" s="7">
        <v>113923</v>
      </c>
      <c r="F23" s="7">
        <v>113333</v>
      </c>
      <c r="G23" s="7">
        <v>116928</v>
      </c>
      <c r="H23" s="7">
        <v>130584</v>
      </c>
      <c r="I23" s="7">
        <v>111306</v>
      </c>
      <c r="J23" s="7">
        <v>130665</v>
      </c>
      <c r="K23" s="7">
        <v>126383</v>
      </c>
      <c r="L23" s="7">
        <v>120705</v>
      </c>
      <c r="M23" s="7"/>
      <c r="N23" s="28">
        <f t="shared" si="0"/>
        <v>1192982</v>
      </c>
      <c r="O23" s="8">
        <f t="shared" si="1"/>
        <v>2.4372175642562293</v>
      </c>
      <c r="P23" s="47">
        <f t="shared" si="2"/>
        <v>9</v>
      </c>
      <c r="R23" s="5"/>
      <c r="T23" s="5"/>
      <c r="V23" s="5"/>
    </row>
    <row r="24" spans="2:22" ht="15.75" customHeight="1">
      <c r="B24" s="12" t="s">
        <v>26</v>
      </c>
      <c r="C24" s="5">
        <v>101801</v>
      </c>
      <c r="D24" s="5">
        <v>112658</v>
      </c>
      <c r="E24" s="5">
        <v>112600</v>
      </c>
      <c r="F24" s="5">
        <v>111283</v>
      </c>
      <c r="G24" s="5">
        <v>111178</v>
      </c>
      <c r="H24" s="5">
        <v>114651</v>
      </c>
      <c r="I24" s="5">
        <v>128353</v>
      </c>
      <c r="J24" s="5">
        <v>109731</v>
      </c>
      <c r="K24" s="5">
        <v>128430</v>
      </c>
      <c r="L24" s="5">
        <v>124295</v>
      </c>
      <c r="M24" s="5"/>
      <c r="N24" s="27">
        <f t="shared" si="0"/>
        <v>1154980</v>
      </c>
      <c r="O24" s="6">
        <f t="shared" si="1"/>
        <v>2.359580900939544</v>
      </c>
      <c r="P24" s="46">
        <f>RANK(N24,N$9:N$63,0)</f>
        <v>10</v>
      </c>
      <c r="R24" s="5"/>
      <c r="T24" s="5"/>
      <c r="V24" s="5"/>
    </row>
    <row r="25" spans="2:22" ht="15.75" customHeight="1">
      <c r="B25" s="12" t="s">
        <v>27</v>
      </c>
      <c r="C25" s="5">
        <v>172748</v>
      </c>
      <c r="D25" s="5">
        <v>90265</v>
      </c>
      <c r="E25" s="5">
        <v>89418</v>
      </c>
      <c r="F25" s="5">
        <v>89350</v>
      </c>
      <c r="G25" s="5">
        <v>91584</v>
      </c>
      <c r="H25" s="5">
        <v>105749</v>
      </c>
      <c r="I25" s="5">
        <v>93771</v>
      </c>
      <c r="J25" s="5">
        <v>105799</v>
      </c>
      <c r="K25" s="5">
        <v>103139</v>
      </c>
      <c r="L25" s="5">
        <v>102628</v>
      </c>
      <c r="M25" s="5"/>
      <c r="N25" s="27">
        <f t="shared" si="0"/>
        <v>1044451</v>
      </c>
      <c r="O25" s="6">
        <f t="shared" si="1"/>
        <v>2.1337742918208176</v>
      </c>
      <c r="P25" s="46">
        <f t="shared" si="2"/>
        <v>18</v>
      </c>
      <c r="R25" s="5"/>
      <c r="T25" s="5"/>
      <c r="V25" s="5"/>
    </row>
    <row r="26" spans="2:22" ht="15.75" customHeight="1">
      <c r="B26" s="12" t="s">
        <v>28</v>
      </c>
      <c r="C26" s="5">
        <v>82059</v>
      </c>
      <c r="D26" s="5">
        <v>82030</v>
      </c>
      <c r="E26" s="5">
        <v>81356</v>
      </c>
      <c r="F26" s="5">
        <v>81302</v>
      </c>
      <c r="G26" s="5">
        <v>83079</v>
      </c>
      <c r="H26" s="5">
        <v>97415</v>
      </c>
      <c r="I26" s="5">
        <v>87887</v>
      </c>
      <c r="J26" s="5">
        <v>99869</v>
      </c>
      <c r="K26" s="5">
        <v>95338</v>
      </c>
      <c r="L26" s="5">
        <v>95754</v>
      </c>
      <c r="M26" s="5"/>
      <c r="N26" s="27">
        <f t="shared" si="0"/>
        <v>886089</v>
      </c>
      <c r="O26" s="6">
        <f t="shared" si="1"/>
        <v>1.8102466544291849</v>
      </c>
      <c r="P26" s="46">
        <f t="shared" si="2"/>
        <v>26</v>
      </c>
      <c r="R26" s="5"/>
      <c r="T26" s="5"/>
      <c r="V26" s="5"/>
    </row>
    <row r="27" spans="2:22" ht="15.75" customHeight="1">
      <c r="B27" s="12" t="s">
        <v>29</v>
      </c>
      <c r="C27" s="5">
        <v>102923</v>
      </c>
      <c r="D27" s="5">
        <f>10000+102874</f>
        <v>112874</v>
      </c>
      <c r="E27" s="5">
        <v>106761</v>
      </c>
      <c r="F27" s="5">
        <v>106673</v>
      </c>
      <c r="G27" s="5">
        <v>109606</v>
      </c>
      <c r="H27" s="5">
        <v>118510</v>
      </c>
      <c r="I27" s="5">
        <v>102781</v>
      </c>
      <c r="J27" s="5">
        <v>118575</v>
      </c>
      <c r="K27" s="5">
        <v>115082</v>
      </c>
      <c r="L27" s="5">
        <v>116410</v>
      </c>
      <c r="M27" s="5"/>
      <c r="N27" s="27">
        <f t="shared" si="0"/>
        <v>1110195</v>
      </c>
      <c r="O27" s="6">
        <f t="shared" si="1"/>
        <v>2.268086822558466</v>
      </c>
      <c r="P27" s="46">
        <f t="shared" si="2"/>
        <v>14</v>
      </c>
      <c r="R27" s="5"/>
      <c r="T27" s="5"/>
      <c r="V27" s="5"/>
    </row>
    <row r="28" spans="2:22" ht="15.75" customHeight="1">
      <c r="B28" s="13" t="s">
        <v>30</v>
      </c>
      <c r="C28" s="7">
        <v>93771</v>
      </c>
      <c r="D28" s="7">
        <v>93730</v>
      </c>
      <c r="E28" s="7">
        <v>92810</v>
      </c>
      <c r="F28" s="7">
        <v>92737</v>
      </c>
      <c r="G28" s="7">
        <v>95163</v>
      </c>
      <c r="H28" s="7">
        <v>109256</v>
      </c>
      <c r="I28" s="7">
        <v>96247</v>
      </c>
      <c r="J28" s="7">
        <v>109310</v>
      </c>
      <c r="K28" s="7">
        <v>106422</v>
      </c>
      <c r="L28" s="7">
        <v>105159</v>
      </c>
      <c r="M28" s="7"/>
      <c r="N28" s="28">
        <f t="shared" si="0"/>
        <v>994605</v>
      </c>
      <c r="O28" s="8">
        <f t="shared" si="1"/>
        <v>2.0319407799087217</v>
      </c>
      <c r="P28" s="47">
        <f t="shared" si="2"/>
        <v>20</v>
      </c>
      <c r="R28" s="5"/>
      <c r="T28" s="5"/>
      <c r="V28" s="5"/>
    </row>
    <row r="29" spans="2:22" ht="15.75" customHeight="1">
      <c r="B29" s="12" t="s">
        <v>31</v>
      </c>
      <c r="C29" s="5">
        <v>71121</v>
      </c>
      <c r="D29" s="5">
        <v>71102</v>
      </c>
      <c r="E29" s="5">
        <v>70658</v>
      </c>
      <c r="F29" s="5">
        <v>70622</v>
      </c>
      <c r="G29" s="5">
        <v>71793</v>
      </c>
      <c r="H29" s="5">
        <v>86355</v>
      </c>
      <c r="I29" s="5">
        <v>80078</v>
      </c>
      <c r="J29" s="5">
        <v>86382</v>
      </c>
      <c r="K29" s="5">
        <v>84988</v>
      </c>
      <c r="L29" s="5">
        <v>84961</v>
      </c>
      <c r="M29" s="5"/>
      <c r="N29" s="27">
        <f t="shared" si="0"/>
        <v>778060</v>
      </c>
      <c r="O29" s="6">
        <f t="shared" si="1"/>
        <v>1.5895474517177974</v>
      </c>
      <c r="P29" s="46">
        <f>RANK(N29,N$9:N$63,0)</f>
        <v>36</v>
      </c>
      <c r="R29" s="5"/>
      <c r="T29" s="5"/>
      <c r="V29" s="5"/>
    </row>
    <row r="30" spans="2:22" ht="15.75" customHeight="1">
      <c r="B30" s="12" t="s">
        <v>32</v>
      </c>
      <c r="C30" s="5">
        <v>76369</v>
      </c>
      <c r="D30" s="5">
        <v>76344</v>
      </c>
      <c r="E30" s="5">
        <v>75790</v>
      </c>
      <c r="F30" s="5">
        <v>75746</v>
      </c>
      <c r="G30" s="5">
        <v>77208</v>
      </c>
      <c r="H30" s="5">
        <v>91661</v>
      </c>
      <c r="I30" s="5">
        <v>83824</v>
      </c>
      <c r="J30" s="5">
        <v>91694</v>
      </c>
      <c r="K30" s="5">
        <v>89953</v>
      </c>
      <c r="L30" s="5">
        <v>85751</v>
      </c>
      <c r="M30" s="5"/>
      <c r="N30" s="27">
        <f t="shared" si="0"/>
        <v>824340</v>
      </c>
      <c r="O30" s="6">
        <f t="shared" si="1"/>
        <v>1.6840957591304644</v>
      </c>
      <c r="P30" s="46">
        <f t="shared" si="2"/>
        <v>33</v>
      </c>
      <c r="R30" s="5"/>
      <c r="T30" s="5"/>
      <c r="V30" s="5"/>
    </row>
    <row r="31" spans="2:22" ht="15.75" customHeight="1">
      <c r="B31" s="12" t="s">
        <v>33</v>
      </c>
      <c r="C31" s="5">
        <v>78259</v>
      </c>
      <c r="D31" s="5">
        <v>78233</v>
      </c>
      <c r="E31" s="5">
        <v>77639</v>
      </c>
      <c r="F31" s="5">
        <v>77592</v>
      </c>
      <c r="G31" s="5">
        <v>79158</v>
      </c>
      <c r="H31" s="5">
        <v>93573</v>
      </c>
      <c r="I31" s="5">
        <v>85174</v>
      </c>
      <c r="J31" s="5">
        <v>0</v>
      </c>
      <c r="K31" s="5">
        <v>185351</v>
      </c>
      <c r="L31" s="5">
        <v>79830</v>
      </c>
      <c r="M31" s="5"/>
      <c r="N31" s="27">
        <f t="shared" si="0"/>
        <v>834809</v>
      </c>
      <c r="O31" s="6">
        <f t="shared" si="1"/>
        <v>1.705483534201839</v>
      </c>
      <c r="P31" s="46">
        <f t="shared" si="2"/>
        <v>30</v>
      </c>
      <c r="R31" s="5"/>
      <c r="T31" s="5"/>
      <c r="V31" s="5"/>
    </row>
    <row r="32" spans="2:22" ht="15.75" customHeight="1">
      <c r="B32" s="12" t="s">
        <v>34</v>
      </c>
      <c r="C32" s="5">
        <v>126531</v>
      </c>
      <c r="D32" s="5">
        <v>126460</v>
      </c>
      <c r="E32" s="5">
        <v>143851</v>
      </c>
      <c r="F32" s="5">
        <v>143723</v>
      </c>
      <c r="G32" s="5">
        <v>128965</v>
      </c>
      <c r="H32" s="5">
        <v>142380</v>
      </c>
      <c r="I32" s="5">
        <v>119634</v>
      </c>
      <c r="J32" s="5">
        <v>142474</v>
      </c>
      <c r="K32" s="5">
        <v>137423</v>
      </c>
      <c r="L32" s="5">
        <v>0</v>
      </c>
      <c r="M32" s="5"/>
      <c r="N32" s="27">
        <f t="shared" si="0"/>
        <v>1211441</v>
      </c>
      <c r="O32" s="6">
        <f t="shared" si="1"/>
        <v>2.47492861020546</v>
      </c>
      <c r="P32" s="46">
        <f t="shared" si="2"/>
        <v>8</v>
      </c>
      <c r="R32" s="5"/>
      <c r="T32" s="5"/>
      <c r="V32" s="5"/>
    </row>
    <row r="33" spans="2:22" ht="15.75" customHeight="1">
      <c r="B33" s="13" t="s">
        <v>35</v>
      </c>
      <c r="C33" s="7">
        <v>0</v>
      </c>
      <c r="D33" s="7">
        <f>94039+92937</f>
        <v>186976</v>
      </c>
      <c r="E33" s="7">
        <v>0</v>
      </c>
      <c r="F33" s="7">
        <v>93073</v>
      </c>
      <c r="G33" s="7">
        <v>92999</v>
      </c>
      <c r="H33" s="7">
        <v>95440</v>
      </c>
      <c r="I33" s="7">
        <v>109528</v>
      </c>
      <c r="J33" s="7">
        <v>96439</v>
      </c>
      <c r="K33" s="7">
        <v>45000</v>
      </c>
      <c r="L33" s="7">
        <v>106675</v>
      </c>
      <c r="M33" s="7"/>
      <c r="N33" s="28">
        <f t="shared" si="0"/>
        <v>826130</v>
      </c>
      <c r="O33" s="8">
        <f t="shared" si="1"/>
        <v>1.6877526621181194</v>
      </c>
      <c r="P33" s="47">
        <f t="shared" si="2"/>
        <v>31</v>
      </c>
      <c r="R33" s="5"/>
      <c r="T33" s="5"/>
      <c r="V33" s="5"/>
    </row>
    <row r="34" spans="2:22" ht="15.75" customHeight="1">
      <c r="B34" s="12" t="s">
        <v>36</v>
      </c>
      <c r="C34" s="5">
        <v>92977</v>
      </c>
      <c r="D34" s="5">
        <v>92937</v>
      </c>
      <c r="E34" s="5">
        <v>92033</v>
      </c>
      <c r="F34" s="5">
        <v>91961</v>
      </c>
      <c r="G34" s="5">
        <v>94344</v>
      </c>
      <c r="H34" s="5">
        <v>0</v>
      </c>
      <c r="I34" s="5">
        <v>108453</v>
      </c>
      <c r="J34" s="5">
        <v>204186</v>
      </c>
      <c r="K34" s="5">
        <v>105670</v>
      </c>
      <c r="L34" s="5">
        <v>109965</v>
      </c>
      <c r="M34" s="5"/>
      <c r="N34" s="27">
        <f t="shared" si="0"/>
        <v>992526</v>
      </c>
      <c r="O34" s="6">
        <f t="shared" si="1"/>
        <v>2.0276934607403785</v>
      </c>
      <c r="P34" s="46">
        <f>RANK(N34,N$9:N$63,0)</f>
        <v>21</v>
      </c>
      <c r="R34" s="5"/>
      <c r="T34" s="5"/>
      <c r="V34" s="5"/>
    </row>
    <row r="35" spans="2:22" ht="15.75" customHeight="1">
      <c r="B35" s="12" t="s">
        <v>37</v>
      </c>
      <c r="C35" s="5">
        <v>101295</v>
      </c>
      <c r="D35" s="5">
        <v>101247</v>
      </c>
      <c r="E35" s="5">
        <v>100168</v>
      </c>
      <c r="F35" s="5">
        <v>100083</v>
      </c>
      <c r="G35" s="5">
        <v>102926</v>
      </c>
      <c r="H35" s="5">
        <v>116863</v>
      </c>
      <c r="I35" s="5">
        <v>101618</v>
      </c>
      <c r="J35" s="5">
        <v>116927</v>
      </c>
      <c r="K35" s="5">
        <v>113541</v>
      </c>
      <c r="L35" s="5">
        <v>117024</v>
      </c>
      <c r="M35" s="5"/>
      <c r="N35" s="27">
        <f t="shared" si="0"/>
        <v>1071692</v>
      </c>
      <c r="O35" s="6">
        <f t="shared" si="1"/>
        <v>2.1894266349977505</v>
      </c>
      <c r="P35" s="46">
        <f t="shared" si="2"/>
        <v>16</v>
      </c>
      <c r="R35" s="5"/>
      <c r="T35" s="5"/>
      <c r="V35" s="5"/>
    </row>
    <row r="36" spans="2:22" ht="15.75" customHeight="1">
      <c r="B36" s="12" t="s">
        <v>38</v>
      </c>
      <c r="C36" s="5">
        <v>62969</v>
      </c>
      <c r="D36" s="5">
        <v>62957</v>
      </c>
      <c r="E36" s="5">
        <v>62684</v>
      </c>
      <c r="F36" s="5">
        <v>62662</v>
      </c>
      <c r="G36" s="5">
        <v>63381</v>
      </c>
      <c r="H36" s="5">
        <v>78112</v>
      </c>
      <c r="I36" s="5">
        <v>74258</v>
      </c>
      <c r="J36" s="5">
        <v>78128</v>
      </c>
      <c r="K36" s="5">
        <v>77273</v>
      </c>
      <c r="L36" s="5">
        <v>78875</v>
      </c>
      <c r="M36" s="5"/>
      <c r="N36" s="27">
        <f t="shared" si="0"/>
        <v>701299</v>
      </c>
      <c r="O36" s="6">
        <f t="shared" si="1"/>
        <v>1.4327276024242857</v>
      </c>
      <c r="P36" s="46">
        <f t="shared" si="2"/>
        <v>42</v>
      </c>
      <c r="R36" s="5"/>
      <c r="T36" s="5"/>
      <c r="V36" s="5"/>
    </row>
    <row r="37" spans="2:22" ht="15.75" customHeight="1">
      <c r="B37" s="12" t="s">
        <v>39</v>
      </c>
      <c r="C37" s="5">
        <v>69568</v>
      </c>
      <c r="D37" s="5">
        <v>69550</v>
      </c>
      <c r="E37" s="5">
        <v>69138</v>
      </c>
      <c r="F37" s="5">
        <v>69106</v>
      </c>
      <c r="G37" s="5">
        <v>70190</v>
      </c>
      <c r="H37" s="5">
        <v>84785</v>
      </c>
      <c r="I37" s="5">
        <v>78969</v>
      </c>
      <c r="J37" s="5">
        <v>84809</v>
      </c>
      <c r="K37" s="5">
        <v>83518</v>
      </c>
      <c r="L37" s="5">
        <v>83822</v>
      </c>
      <c r="M37" s="5"/>
      <c r="N37" s="27">
        <f t="shared" si="0"/>
        <v>763455</v>
      </c>
      <c r="O37" s="6">
        <f t="shared" si="1"/>
        <v>1.5597099834861208</v>
      </c>
      <c r="P37" s="46">
        <f t="shared" si="2"/>
        <v>38</v>
      </c>
      <c r="R37" s="5"/>
      <c r="T37" s="5"/>
      <c r="V37" s="5"/>
    </row>
    <row r="38" spans="2:22" ht="15.75" customHeight="1">
      <c r="B38" s="13" t="s">
        <v>40</v>
      </c>
      <c r="C38" s="7">
        <v>56389</v>
      </c>
      <c r="D38" s="7">
        <v>56383</v>
      </c>
      <c r="E38" s="7">
        <v>56248</v>
      </c>
      <c r="F38" s="7">
        <v>56238</v>
      </c>
      <c r="G38" s="7">
        <v>56592</v>
      </c>
      <c r="H38" s="7">
        <v>71459</v>
      </c>
      <c r="I38" s="7">
        <v>69561</v>
      </c>
      <c r="J38" s="7">
        <v>71467</v>
      </c>
      <c r="K38" s="7">
        <v>71046</v>
      </c>
      <c r="L38" s="7">
        <v>71687</v>
      </c>
      <c r="M38" s="7"/>
      <c r="N38" s="28">
        <f t="shared" si="0"/>
        <v>637070</v>
      </c>
      <c r="O38" s="8">
        <f t="shared" si="1"/>
        <v>1.3015101599694847</v>
      </c>
      <c r="P38" s="47">
        <f t="shared" si="2"/>
        <v>50</v>
      </c>
      <c r="R38" s="5"/>
      <c r="T38" s="5"/>
      <c r="V38" s="5"/>
    </row>
    <row r="39" spans="2:22" ht="15.75" customHeight="1">
      <c r="B39" s="12" t="s">
        <v>41</v>
      </c>
      <c r="C39" s="5">
        <v>66916</v>
      </c>
      <c r="D39" s="5">
        <v>66900</v>
      </c>
      <c r="E39" s="5">
        <v>66544</v>
      </c>
      <c r="F39" s="5">
        <v>66516</v>
      </c>
      <c r="G39" s="5">
        <v>67453</v>
      </c>
      <c r="H39" s="5">
        <v>82103</v>
      </c>
      <c r="I39" s="5">
        <v>77076</v>
      </c>
      <c r="J39" s="5">
        <v>82124</v>
      </c>
      <c r="K39" s="5">
        <v>81008</v>
      </c>
      <c r="L39" s="5">
        <v>79207</v>
      </c>
      <c r="M39" s="5"/>
      <c r="N39" s="27">
        <f t="shared" si="0"/>
        <v>735847</v>
      </c>
      <c r="O39" s="6">
        <f t="shared" si="1"/>
        <v>1.5033078730485903</v>
      </c>
      <c r="P39" s="46">
        <f>RANK(N39,N$9:N$63,0)</f>
        <v>39</v>
      </c>
      <c r="R39" s="5"/>
      <c r="T39" s="5"/>
      <c r="V39" s="5"/>
    </row>
    <row r="40" spans="2:22" ht="15.75" customHeight="1">
      <c r="B40" s="12" t="s">
        <v>42</v>
      </c>
      <c r="C40" s="5">
        <v>0</v>
      </c>
      <c r="D40" s="5">
        <v>74186</v>
      </c>
      <c r="E40" s="5">
        <v>147818</v>
      </c>
      <c r="F40" s="5">
        <v>0</v>
      </c>
      <c r="G40" s="5">
        <v>148569</v>
      </c>
      <c r="H40" s="5">
        <v>0</v>
      </c>
      <c r="I40" s="5">
        <v>171720</v>
      </c>
      <c r="J40" s="5">
        <v>0</v>
      </c>
      <c r="K40" s="5">
        <v>177371</v>
      </c>
      <c r="L40" s="5">
        <v>0</v>
      </c>
      <c r="M40" s="5"/>
      <c r="N40" s="27">
        <f t="shared" si="0"/>
        <v>719664</v>
      </c>
      <c r="O40" s="6">
        <f t="shared" si="1"/>
        <v>1.4702466098926008</v>
      </c>
      <c r="P40" s="46">
        <f t="shared" si="2"/>
        <v>41</v>
      </c>
      <c r="R40" s="5"/>
      <c r="T40" s="5"/>
      <c r="V40" s="5"/>
    </row>
    <row r="41" spans="2:22" ht="15.75" customHeight="1">
      <c r="B41" s="12" t="s">
        <v>43</v>
      </c>
      <c r="C41" s="5">
        <v>65719</v>
      </c>
      <c r="D41" s="5">
        <f>69014+68996</f>
        <v>138010</v>
      </c>
      <c r="E41" s="5">
        <v>68596</v>
      </c>
      <c r="F41" s="5">
        <v>0</v>
      </c>
      <c r="G41" s="5">
        <v>68564</v>
      </c>
      <c r="H41" s="5">
        <v>153842</v>
      </c>
      <c r="I41" s="5">
        <v>78573</v>
      </c>
      <c r="J41" s="5">
        <v>84248</v>
      </c>
      <c r="K41" s="5">
        <v>82993</v>
      </c>
      <c r="L41" s="5">
        <v>84872</v>
      </c>
      <c r="M41" s="5"/>
      <c r="N41" s="27">
        <f aca="true" t="shared" si="3" ref="N41:N63">SUM(C41:M41)</f>
        <v>825417</v>
      </c>
      <c r="O41" s="6">
        <f aca="true" t="shared" si="4" ref="O41:O63">(N41/$N$65)*100</f>
        <v>1.686296029810746</v>
      </c>
      <c r="P41" s="46">
        <f t="shared" si="2"/>
        <v>32</v>
      </c>
      <c r="R41" s="5"/>
      <c r="T41" s="5"/>
      <c r="V41" s="5"/>
    </row>
    <row r="42" spans="2:22" ht="15.75" customHeight="1">
      <c r="B42" s="12" t="s">
        <v>44</v>
      </c>
      <c r="C42" s="5">
        <v>135136</v>
      </c>
      <c r="D42" s="5">
        <v>135057</v>
      </c>
      <c r="E42" s="5">
        <v>133267</v>
      </c>
      <c r="F42" s="5">
        <v>133125</v>
      </c>
      <c r="G42" s="5">
        <v>137844</v>
      </c>
      <c r="H42" s="5">
        <v>151080</v>
      </c>
      <c r="I42" s="5">
        <v>125777</v>
      </c>
      <c r="J42" s="5">
        <v>151185</v>
      </c>
      <c r="K42" s="5">
        <v>145566</v>
      </c>
      <c r="L42" s="5">
        <v>137115</v>
      </c>
      <c r="M42" s="5"/>
      <c r="N42" s="27">
        <f t="shared" si="3"/>
        <v>1385152</v>
      </c>
      <c r="O42" s="6">
        <f t="shared" si="4"/>
        <v>2.829813679975594</v>
      </c>
      <c r="P42" s="46">
        <f t="shared" si="2"/>
        <v>6</v>
      </c>
      <c r="R42" s="5"/>
      <c r="T42" s="5"/>
      <c r="V42" s="5"/>
    </row>
    <row r="43" spans="2:22" ht="15.75" customHeight="1">
      <c r="B43" s="13" t="s">
        <v>45</v>
      </c>
      <c r="C43" s="7">
        <v>140440</v>
      </c>
      <c r="D43" s="7">
        <v>140356</v>
      </c>
      <c r="E43" s="7">
        <v>138454</v>
      </c>
      <c r="F43" s="7">
        <v>138303</v>
      </c>
      <c r="G43" s="7">
        <v>143316</v>
      </c>
      <c r="H43" s="7">
        <v>156422</v>
      </c>
      <c r="I43" s="7">
        <v>129583</v>
      </c>
      <c r="J43" s="7">
        <v>156554</v>
      </c>
      <c r="K43" s="7">
        <v>150585</v>
      </c>
      <c r="L43" s="7">
        <v>154077</v>
      </c>
      <c r="M43" s="7"/>
      <c r="N43" s="28">
        <f t="shared" si="3"/>
        <v>1448090</v>
      </c>
      <c r="O43" s="8">
        <f t="shared" si="4"/>
        <v>2.9583936577616448</v>
      </c>
      <c r="P43" s="47">
        <f t="shared" si="2"/>
        <v>5</v>
      </c>
      <c r="R43" s="5"/>
      <c r="T43" s="5"/>
      <c r="V43" s="5"/>
    </row>
    <row r="44" spans="2:22" ht="15.75" customHeight="1">
      <c r="B44" s="12" t="s">
        <v>46</v>
      </c>
      <c r="C44" s="5">
        <v>59591</v>
      </c>
      <c r="D44" s="5">
        <v>59582</v>
      </c>
      <c r="E44" s="5">
        <v>59380</v>
      </c>
      <c r="F44" s="5">
        <v>59364</v>
      </c>
      <c r="G44" s="5">
        <v>59896</v>
      </c>
      <c r="H44" s="5">
        <v>74697</v>
      </c>
      <c r="I44" s="5">
        <v>71847</v>
      </c>
      <c r="J44" s="5">
        <v>74709</v>
      </c>
      <c r="K44" s="5">
        <v>74076</v>
      </c>
      <c r="L44" s="5">
        <v>73545</v>
      </c>
      <c r="M44" s="5"/>
      <c r="N44" s="27">
        <f t="shared" si="3"/>
        <v>666687</v>
      </c>
      <c r="O44" s="6">
        <f t="shared" si="4"/>
        <v>1.362016582195953</v>
      </c>
      <c r="P44" s="46">
        <f>RANK(N44,N$9:N$63,0)</f>
        <v>45</v>
      </c>
      <c r="R44" s="5"/>
      <c r="T44" s="5"/>
      <c r="V44" s="5"/>
    </row>
    <row r="45" spans="2:22" ht="15.75" customHeight="1">
      <c r="B45" s="12" t="s">
        <v>47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/>
      <c r="N45" s="27">
        <f t="shared" si="3"/>
        <v>0</v>
      </c>
      <c r="O45" s="6">
        <f t="shared" si="4"/>
        <v>0</v>
      </c>
      <c r="P45" s="46">
        <f t="shared" si="2"/>
        <v>54</v>
      </c>
      <c r="R45" s="5"/>
      <c r="T45" s="5"/>
      <c r="V45" s="5"/>
    </row>
    <row r="46" spans="2:22" ht="15.75" customHeight="1">
      <c r="B46" s="12" t="s">
        <v>48</v>
      </c>
      <c r="C46" s="5">
        <v>142074</v>
      </c>
      <c r="D46" s="5">
        <v>141988</v>
      </c>
      <c r="E46" s="5">
        <v>140053</v>
      </c>
      <c r="F46" s="5">
        <v>139899</v>
      </c>
      <c r="G46" s="5">
        <v>145002</v>
      </c>
      <c r="H46" s="5">
        <v>158094</v>
      </c>
      <c r="I46" s="5">
        <v>130730</v>
      </c>
      <c r="J46" s="5">
        <v>158209</v>
      </c>
      <c r="K46" s="5">
        <v>152132</v>
      </c>
      <c r="L46" s="5">
        <v>148955</v>
      </c>
      <c r="M46" s="5"/>
      <c r="N46" s="27">
        <f t="shared" si="3"/>
        <v>1457136</v>
      </c>
      <c r="O46" s="6">
        <f t="shared" si="4"/>
        <v>2.9768742971059616</v>
      </c>
      <c r="P46" s="46">
        <f t="shared" si="2"/>
        <v>4</v>
      </c>
      <c r="R46" s="5"/>
      <c r="T46" s="5"/>
      <c r="V46" s="5"/>
    </row>
    <row r="47" spans="2:22" ht="15.75" customHeight="1">
      <c r="B47" s="12" t="s">
        <v>49</v>
      </c>
      <c r="C47" s="5">
        <v>89361</v>
      </c>
      <c r="D47" s="5">
        <v>88821</v>
      </c>
      <c r="E47" s="5">
        <v>88980</v>
      </c>
      <c r="F47" s="5">
        <v>88431</v>
      </c>
      <c r="G47" s="5">
        <v>90612</v>
      </c>
      <c r="H47" s="5">
        <v>104797</v>
      </c>
      <c r="I47" s="5">
        <v>93099</v>
      </c>
      <c r="J47" s="5">
        <v>104846</v>
      </c>
      <c r="K47" s="5">
        <v>102248</v>
      </c>
      <c r="L47" s="5">
        <v>105858</v>
      </c>
      <c r="M47" s="5"/>
      <c r="N47" s="27">
        <f t="shared" si="3"/>
        <v>957053</v>
      </c>
      <c r="O47" s="6">
        <f t="shared" si="4"/>
        <v>1.955223449745358</v>
      </c>
      <c r="P47" s="46">
        <f t="shared" si="2"/>
        <v>22</v>
      </c>
      <c r="R47" s="5"/>
      <c r="T47" s="5"/>
      <c r="V47" s="5"/>
    </row>
    <row r="48" spans="2:22" ht="15.75" customHeight="1">
      <c r="B48" s="13" t="s">
        <v>50</v>
      </c>
      <c r="C48" s="7">
        <v>0</v>
      </c>
      <c r="D48" s="7">
        <f>252+81253+81224</f>
        <v>162729</v>
      </c>
      <c r="E48" s="7">
        <v>0</v>
      </c>
      <c r="F48" s="7">
        <v>161081</v>
      </c>
      <c r="G48" s="7">
        <v>82247</v>
      </c>
      <c r="H48" s="7">
        <v>0</v>
      </c>
      <c r="I48" s="7">
        <v>183910</v>
      </c>
      <c r="J48" s="7">
        <v>0</v>
      </c>
      <c r="K48" s="7">
        <v>96638</v>
      </c>
      <c r="L48" s="7">
        <v>94575</v>
      </c>
      <c r="M48" s="7"/>
      <c r="N48" s="28">
        <f t="shared" si="3"/>
        <v>781180</v>
      </c>
      <c r="O48" s="8">
        <f t="shared" si="4"/>
        <v>1.595921494914157</v>
      </c>
      <c r="P48" s="47">
        <f t="shared" si="2"/>
        <v>35</v>
      </c>
      <c r="R48" s="5"/>
      <c r="T48" s="5"/>
      <c r="V48" s="5"/>
    </row>
    <row r="49" spans="2:22" ht="15.75" customHeight="1">
      <c r="B49" s="12" t="s">
        <v>51</v>
      </c>
      <c r="C49" s="5">
        <v>152710</v>
      </c>
      <c r="D49" s="5">
        <v>152614</v>
      </c>
      <c r="E49" s="5">
        <v>150455</v>
      </c>
      <c r="F49" s="5">
        <v>150283</v>
      </c>
      <c r="G49" s="5">
        <v>155976</v>
      </c>
      <c r="H49" s="5">
        <v>168848</v>
      </c>
      <c r="I49" s="5">
        <v>138323</v>
      </c>
      <c r="J49" s="5">
        <v>168975</v>
      </c>
      <c r="K49" s="5">
        <v>162196</v>
      </c>
      <c r="L49" s="5">
        <v>149541</v>
      </c>
      <c r="M49" s="5"/>
      <c r="N49" s="27">
        <f t="shared" si="3"/>
        <v>1549921</v>
      </c>
      <c r="O49" s="6">
        <f t="shared" si="4"/>
        <v>3.1664305785079563</v>
      </c>
      <c r="P49" s="46">
        <f>RANK(N49,N$9:N$63,0)</f>
        <v>2</v>
      </c>
      <c r="R49" s="5"/>
      <c r="T49" s="5"/>
      <c r="V49" s="5"/>
    </row>
    <row r="50" spans="2:22" ht="15.75" customHeight="1">
      <c r="B50" s="12" t="s">
        <v>52</v>
      </c>
      <c r="C50" s="5">
        <v>156067</v>
      </c>
      <c r="D50" s="5">
        <v>80664</v>
      </c>
      <c r="E50" s="5">
        <v>80019</v>
      </c>
      <c r="F50" s="5">
        <v>0</v>
      </c>
      <c r="G50" s="5">
        <v>161637</v>
      </c>
      <c r="H50" s="5">
        <v>0</v>
      </c>
      <c r="I50" s="5">
        <v>96033</v>
      </c>
      <c r="J50" s="5">
        <v>86911</v>
      </c>
      <c r="K50" s="5">
        <v>96071</v>
      </c>
      <c r="L50" s="5">
        <v>165939</v>
      </c>
      <c r="M50" s="5"/>
      <c r="N50" s="27">
        <f t="shared" si="3"/>
        <v>923341</v>
      </c>
      <c r="O50" s="6">
        <f t="shared" si="4"/>
        <v>1.8863510958236678</v>
      </c>
      <c r="P50" s="46">
        <f t="shared" si="2"/>
        <v>24</v>
      </c>
      <c r="R50" s="5"/>
      <c r="T50" s="5"/>
      <c r="V50" s="5"/>
    </row>
    <row r="51" spans="2:22" ht="15.75" customHeight="1">
      <c r="B51" s="12" t="s">
        <v>53</v>
      </c>
      <c r="C51" s="5">
        <v>53932</v>
      </c>
      <c r="D51" s="5">
        <v>53928</v>
      </c>
      <c r="E51" s="5">
        <v>53845</v>
      </c>
      <c r="F51" s="5">
        <v>53839</v>
      </c>
      <c r="G51" s="5">
        <v>153741</v>
      </c>
      <c r="H51" s="5">
        <v>68975</v>
      </c>
      <c r="I51" s="5">
        <v>67807</v>
      </c>
      <c r="J51" s="5">
        <v>197762</v>
      </c>
      <c r="K51" s="5">
        <v>68721</v>
      </c>
      <c r="L51" s="5">
        <v>67497</v>
      </c>
      <c r="M51" s="5"/>
      <c r="N51" s="27">
        <f t="shared" si="3"/>
        <v>840047</v>
      </c>
      <c r="O51" s="6">
        <f t="shared" si="4"/>
        <v>1.7161845721064963</v>
      </c>
      <c r="P51" s="46">
        <f t="shared" si="2"/>
        <v>29</v>
      </c>
      <c r="R51" s="5"/>
      <c r="T51" s="5"/>
      <c r="V51" s="5"/>
    </row>
    <row r="52" spans="2:22" ht="15.75" customHeight="1">
      <c r="B52" s="12" t="s">
        <v>54</v>
      </c>
      <c r="C52" s="5">
        <v>95266</v>
      </c>
      <c r="D52" s="5">
        <v>95223</v>
      </c>
      <c r="E52" s="5">
        <v>94272</v>
      </c>
      <c r="F52" s="5">
        <v>94196</v>
      </c>
      <c r="G52" s="5">
        <v>96705</v>
      </c>
      <c r="H52" s="5">
        <v>0</v>
      </c>
      <c r="I52" s="5">
        <v>0</v>
      </c>
      <c r="J52" s="5">
        <v>208081</v>
      </c>
      <c r="K52" s="5">
        <v>218659</v>
      </c>
      <c r="L52" s="5">
        <v>109413</v>
      </c>
      <c r="M52" s="5"/>
      <c r="N52" s="27">
        <f t="shared" si="3"/>
        <v>1011815</v>
      </c>
      <c r="O52" s="6">
        <f t="shared" si="4"/>
        <v>2.067100165616846</v>
      </c>
      <c r="P52" s="46">
        <f t="shared" si="2"/>
        <v>19</v>
      </c>
      <c r="R52" s="5"/>
      <c r="T52" s="5"/>
      <c r="V52" s="5"/>
    </row>
    <row r="53" spans="2:22" ht="15.75" customHeight="1">
      <c r="B53" s="13" t="s">
        <v>55</v>
      </c>
      <c r="C53" s="7">
        <v>61691</v>
      </c>
      <c r="D53" s="7">
        <v>61680</v>
      </c>
      <c r="E53" s="7">
        <v>61434</v>
      </c>
      <c r="F53" s="7">
        <v>61414</v>
      </c>
      <c r="G53" s="7">
        <v>62062</v>
      </c>
      <c r="H53" s="7">
        <v>76820</v>
      </c>
      <c r="I53" s="7">
        <v>73346</v>
      </c>
      <c r="J53" s="7">
        <v>76835</v>
      </c>
      <c r="K53" s="7">
        <v>76063</v>
      </c>
      <c r="L53" s="7">
        <v>76637</v>
      </c>
      <c r="M53" s="7"/>
      <c r="N53" s="28">
        <f t="shared" si="3"/>
        <v>687982</v>
      </c>
      <c r="O53" s="8">
        <f t="shared" si="4"/>
        <v>1.40552146997367</v>
      </c>
      <c r="P53" s="47">
        <f t="shared" si="2"/>
        <v>43</v>
      </c>
      <c r="R53" s="5"/>
      <c r="T53" s="5"/>
      <c r="V53" s="5"/>
    </row>
    <row r="54" spans="2:22" ht="15.75" customHeight="1">
      <c r="B54" s="12" t="s">
        <v>56</v>
      </c>
      <c r="C54" s="5">
        <v>108433</v>
      </c>
      <c r="D54" s="5">
        <v>108378</v>
      </c>
      <c r="E54" s="5">
        <v>107150</v>
      </c>
      <c r="F54" s="5">
        <v>107052</v>
      </c>
      <c r="G54" s="5">
        <v>110290</v>
      </c>
      <c r="H54" s="5">
        <v>124080</v>
      </c>
      <c r="I54" s="5">
        <v>106714</v>
      </c>
      <c r="J54" s="5">
        <v>124153</v>
      </c>
      <c r="K54" s="5">
        <v>120296</v>
      </c>
      <c r="L54" s="5">
        <v>121593</v>
      </c>
      <c r="M54" s="5"/>
      <c r="N54" s="27">
        <f t="shared" si="3"/>
        <v>1138139</v>
      </c>
      <c r="O54" s="6">
        <f t="shared" si="4"/>
        <v>2.3251753684171432</v>
      </c>
      <c r="P54" s="46">
        <f>RANK(N54,N$9:N$63,0)</f>
        <v>11</v>
      </c>
      <c r="R54" s="5"/>
      <c r="T54" s="5"/>
      <c r="V54" s="5"/>
    </row>
    <row r="55" spans="2:22" ht="15.75" customHeight="1">
      <c r="B55" s="12" t="s">
        <v>57</v>
      </c>
      <c r="C55" s="5">
        <v>173366</v>
      </c>
      <c r="D55" s="5">
        <v>173252</v>
      </c>
      <c r="E55" s="5">
        <v>170658</v>
      </c>
      <c r="F55" s="5">
        <v>170452</v>
      </c>
      <c r="G55" s="5">
        <v>0</v>
      </c>
      <c r="H55" s="5">
        <v>367031</v>
      </c>
      <c r="I55" s="5">
        <v>153070</v>
      </c>
      <c r="J55" s="5">
        <v>0</v>
      </c>
      <c r="K55" s="5">
        <v>371635</v>
      </c>
      <c r="L55" s="5">
        <v>190793</v>
      </c>
      <c r="M55" s="5"/>
      <c r="N55" s="27">
        <f t="shared" si="3"/>
        <v>1770257</v>
      </c>
      <c r="O55" s="6">
        <f t="shared" si="4"/>
        <v>3.6165687777749698</v>
      </c>
      <c r="P55" s="46">
        <f t="shared" si="2"/>
        <v>1</v>
      </c>
      <c r="R55" s="5"/>
      <c r="T55" s="5"/>
      <c r="V55" s="5"/>
    </row>
    <row r="56" spans="2:22" ht="15.75" customHeight="1">
      <c r="B56" s="12" t="s">
        <v>58</v>
      </c>
      <c r="C56" s="5">
        <v>58862</v>
      </c>
      <c r="D56" s="5">
        <v>58854</v>
      </c>
      <c r="E56" s="5">
        <v>58668</v>
      </c>
      <c r="F56" s="5">
        <v>58653</v>
      </c>
      <c r="G56" s="5">
        <v>59144</v>
      </c>
      <c r="H56" s="5">
        <v>0</v>
      </c>
      <c r="I56" s="5">
        <v>71326</v>
      </c>
      <c r="J56" s="5">
        <v>147931</v>
      </c>
      <c r="K56" s="5">
        <v>73386</v>
      </c>
      <c r="L56" s="5">
        <v>75076</v>
      </c>
      <c r="M56" s="5"/>
      <c r="N56" s="27">
        <f t="shared" si="3"/>
        <v>661900</v>
      </c>
      <c r="O56" s="6">
        <f t="shared" si="4"/>
        <v>1.3522369204071796</v>
      </c>
      <c r="P56" s="46">
        <f t="shared" si="2"/>
        <v>46</v>
      </c>
      <c r="R56" s="5"/>
      <c r="T56" s="5"/>
      <c r="V56" s="5"/>
    </row>
    <row r="57" spans="2:22" ht="15.75" customHeight="1">
      <c r="B57" s="12" t="s">
        <v>59</v>
      </c>
      <c r="C57" s="5">
        <v>60452</v>
      </c>
      <c r="D57" s="5">
        <v>60443</v>
      </c>
      <c r="E57" s="5">
        <v>60223</v>
      </c>
      <c r="F57" s="5">
        <v>60205</v>
      </c>
      <c r="G57" s="5">
        <v>60785</v>
      </c>
      <c r="H57" s="5">
        <v>75568</v>
      </c>
      <c r="I57" s="5">
        <v>0</v>
      </c>
      <c r="J57" s="5">
        <v>72462</v>
      </c>
      <c r="K57" s="5">
        <v>75581</v>
      </c>
      <c r="L57" s="5">
        <v>150349</v>
      </c>
      <c r="M57" s="5"/>
      <c r="N57" s="27">
        <f t="shared" si="3"/>
        <v>676068</v>
      </c>
      <c r="O57" s="6">
        <f t="shared" si="4"/>
        <v>1.3811816139988533</v>
      </c>
      <c r="P57" s="46">
        <f t="shared" si="2"/>
        <v>44</v>
      </c>
      <c r="R57" s="5"/>
      <c r="T57" s="5"/>
      <c r="V57" s="5"/>
    </row>
    <row r="58" spans="2:22" ht="15.75" customHeight="1">
      <c r="B58" s="13" t="s">
        <v>60</v>
      </c>
      <c r="C58" s="7">
        <v>101806</v>
      </c>
      <c r="D58" s="7">
        <v>101758</v>
      </c>
      <c r="E58" s="7">
        <v>100669</v>
      </c>
      <c r="F58" s="7">
        <v>100582</v>
      </c>
      <c r="G58" s="7">
        <v>103454</v>
      </c>
      <c r="H58" s="7">
        <v>117380</v>
      </c>
      <c r="I58" s="7">
        <v>101984</v>
      </c>
      <c r="J58" s="7">
        <v>117445</v>
      </c>
      <c r="K58" s="7">
        <v>114025</v>
      </c>
      <c r="L58" s="7">
        <v>114129</v>
      </c>
      <c r="M58" s="7"/>
      <c r="N58" s="28">
        <f t="shared" si="3"/>
        <v>1073232</v>
      </c>
      <c r="O58" s="8">
        <f t="shared" si="4"/>
        <v>2.192572797344672</v>
      </c>
      <c r="P58" s="47">
        <f t="shared" si="2"/>
        <v>15</v>
      </c>
      <c r="R58" s="5"/>
      <c r="T58" s="5"/>
      <c r="V58" s="5"/>
    </row>
    <row r="59" spans="2:22" ht="15.75" customHeight="1">
      <c r="B59" s="12" t="s">
        <v>61</v>
      </c>
      <c r="C59" s="5">
        <v>12237</v>
      </c>
      <c r="D59" s="5">
        <v>12235</v>
      </c>
      <c r="E59" s="5">
        <v>12188</v>
      </c>
      <c r="F59" s="5">
        <v>12184</v>
      </c>
      <c r="G59" s="5">
        <v>12308</v>
      </c>
      <c r="H59" s="5">
        <v>0</v>
      </c>
      <c r="I59" s="5">
        <v>0</v>
      </c>
      <c r="J59" s="5">
        <v>23859</v>
      </c>
      <c r="K59" s="5">
        <v>0</v>
      </c>
      <c r="L59" s="5">
        <v>0</v>
      </c>
      <c r="M59" s="5"/>
      <c r="N59" s="27">
        <f t="shared" si="3"/>
        <v>85011</v>
      </c>
      <c r="O59" s="6">
        <f t="shared" si="4"/>
        <v>0.17367429043773192</v>
      </c>
      <c r="P59" s="46">
        <f>RANK(N59,N$9:N$63,0)</f>
        <v>52</v>
      </c>
      <c r="R59" s="5"/>
      <c r="T59" s="5"/>
      <c r="V59" s="5"/>
    </row>
    <row r="60" spans="2:22" ht="15.75" customHeight="1">
      <c r="B60" s="12" t="s">
        <v>62</v>
      </c>
      <c r="C60" s="5">
        <v>86300</v>
      </c>
      <c r="D60" s="5">
        <v>86266</v>
      </c>
      <c r="E60" s="5">
        <v>85503</v>
      </c>
      <c r="F60" s="5">
        <v>85442</v>
      </c>
      <c r="G60" s="5">
        <v>87454</v>
      </c>
      <c r="H60" s="5">
        <v>101702</v>
      </c>
      <c r="I60" s="5">
        <v>90914</v>
      </c>
      <c r="J60" s="5">
        <v>101747</v>
      </c>
      <c r="K60" s="5">
        <v>99351</v>
      </c>
      <c r="L60" s="5">
        <v>98033</v>
      </c>
      <c r="M60" s="5"/>
      <c r="N60" s="27">
        <f t="shared" si="3"/>
        <v>922712</v>
      </c>
      <c r="O60" s="6">
        <f t="shared" si="4"/>
        <v>1.885066072371581</v>
      </c>
      <c r="P60" s="46">
        <f t="shared" si="2"/>
        <v>25</v>
      </c>
      <c r="R60" s="5"/>
      <c r="T60" s="5"/>
      <c r="V60" s="5"/>
    </row>
    <row r="61" spans="2:22" ht="15.75" customHeight="1">
      <c r="B61" s="12" t="s">
        <v>63</v>
      </c>
      <c r="C61" s="5">
        <v>80865</v>
      </c>
      <c r="D61" s="5">
        <v>80837</v>
      </c>
      <c r="E61" s="5">
        <v>80188</v>
      </c>
      <c r="F61" s="5">
        <v>80136</v>
      </c>
      <c r="G61" s="5">
        <v>81847</v>
      </c>
      <c r="H61" s="5">
        <v>96208</v>
      </c>
      <c r="I61" s="5">
        <v>87034</v>
      </c>
      <c r="J61" s="5">
        <v>96246</v>
      </c>
      <c r="K61" s="5">
        <v>94209</v>
      </c>
      <c r="L61" s="5">
        <v>91863</v>
      </c>
      <c r="M61" s="5"/>
      <c r="N61" s="27">
        <f t="shared" si="3"/>
        <v>869433</v>
      </c>
      <c r="O61" s="6">
        <f t="shared" si="4"/>
        <v>1.7762190699809266</v>
      </c>
      <c r="P61" s="46">
        <f t="shared" si="2"/>
        <v>28</v>
      </c>
      <c r="R61" s="5"/>
      <c r="T61" s="5"/>
      <c r="V61" s="5"/>
    </row>
    <row r="62" spans="2:22" ht="15.75" customHeight="1">
      <c r="B62" s="12" t="s">
        <v>64</v>
      </c>
      <c r="C62" s="5">
        <v>90000</v>
      </c>
      <c r="D62" s="5">
        <f>86128+16372</f>
        <v>102500</v>
      </c>
      <c r="E62" s="5">
        <v>102500</v>
      </c>
      <c r="F62" s="5">
        <v>111400</v>
      </c>
      <c r="G62" s="5">
        <v>130874</v>
      </c>
      <c r="H62" s="5">
        <v>140764</v>
      </c>
      <c r="I62" s="5">
        <v>121690</v>
      </c>
      <c r="J62" s="5">
        <v>98185</v>
      </c>
      <c r="K62" s="5">
        <v>122828</v>
      </c>
      <c r="L62" s="5">
        <v>117369</v>
      </c>
      <c r="M62" s="5"/>
      <c r="N62" s="27">
        <f t="shared" si="3"/>
        <v>1138110</v>
      </c>
      <c r="O62" s="6">
        <f t="shared" si="4"/>
        <v>2.325116122502818</v>
      </c>
      <c r="P62" s="46">
        <f t="shared" si="2"/>
        <v>12</v>
      </c>
      <c r="R62" s="5"/>
      <c r="T62" s="5"/>
      <c r="V62" s="5"/>
    </row>
    <row r="63" spans="2:22" ht="15.75" customHeight="1" thickBot="1">
      <c r="B63" s="12" t="s">
        <v>65</v>
      </c>
      <c r="C63" s="5">
        <v>57459</v>
      </c>
      <c r="D63" s="5">
        <v>57452</v>
      </c>
      <c r="E63" s="5">
        <v>57295</v>
      </c>
      <c r="F63" s="5">
        <v>57283</v>
      </c>
      <c r="G63" s="5">
        <v>57696</v>
      </c>
      <c r="H63" s="5">
        <v>72542</v>
      </c>
      <c r="I63" s="5">
        <v>70325</v>
      </c>
      <c r="J63" s="5">
        <v>72551</v>
      </c>
      <c r="K63" s="5">
        <v>0</v>
      </c>
      <c r="L63" s="5">
        <v>144700</v>
      </c>
      <c r="M63" s="5"/>
      <c r="N63" s="27">
        <f t="shared" si="3"/>
        <v>647303</v>
      </c>
      <c r="O63" s="11">
        <f t="shared" si="4"/>
        <v>1.3224157958760063</v>
      </c>
      <c r="P63" s="47">
        <f t="shared" si="2"/>
        <v>48</v>
      </c>
      <c r="R63" s="5"/>
      <c r="T63" s="5"/>
      <c r="V63" s="5"/>
    </row>
    <row r="64" spans="2:22" ht="15.75" customHeight="1" thickTop="1">
      <c r="B64" s="29"/>
      <c r="C64" s="30"/>
      <c r="D64" s="30"/>
      <c r="E64" s="30"/>
      <c r="F64" s="30" t="s">
        <v>0</v>
      </c>
      <c r="G64" s="30"/>
      <c r="H64" s="30"/>
      <c r="I64" s="30"/>
      <c r="J64" s="30"/>
      <c r="K64" s="30"/>
      <c r="L64" s="30"/>
      <c r="M64" s="30"/>
      <c r="N64" s="31"/>
      <c r="O64" s="42"/>
      <c r="P64" s="32"/>
      <c r="R64" s="5"/>
      <c r="T64" s="5"/>
      <c r="V64" s="5"/>
    </row>
    <row r="65" spans="2:22" ht="15.75" customHeight="1">
      <c r="B65" s="33" t="s">
        <v>9</v>
      </c>
      <c r="C65" s="48">
        <f aca="true" t="shared" si="5" ref="C65:J65">SUM(C9:C63)</f>
        <v>4404448</v>
      </c>
      <c r="D65" s="48">
        <f t="shared" si="5"/>
        <v>4786874</v>
      </c>
      <c r="E65" s="48">
        <f t="shared" si="5"/>
        <v>4349339</v>
      </c>
      <c r="F65" s="48">
        <f t="shared" si="5"/>
        <v>4593388</v>
      </c>
      <c r="G65" s="48">
        <f t="shared" si="5"/>
        <v>4626178</v>
      </c>
      <c r="H65" s="48">
        <f t="shared" si="5"/>
        <v>5064939</v>
      </c>
      <c r="I65" s="48">
        <f t="shared" si="5"/>
        <v>4949758</v>
      </c>
      <c r="J65" s="48">
        <f t="shared" si="5"/>
        <v>5155510</v>
      </c>
      <c r="K65" s="48">
        <f>SUM(K9:K63)</f>
        <v>5753138</v>
      </c>
      <c r="L65" s="48">
        <f>SUM(L9:L63)</f>
        <v>5264951</v>
      </c>
      <c r="M65" s="48"/>
      <c r="N65" s="49">
        <f>SUM(C65:M65)</f>
        <v>48948523</v>
      </c>
      <c r="O65" s="11">
        <f>SUM(O9:O64)</f>
        <v>100.00000000000001</v>
      </c>
      <c r="P65" s="34"/>
      <c r="R65" s="5"/>
      <c r="T65" s="5"/>
      <c r="V65" s="5"/>
    </row>
    <row r="66" spans="2:22" ht="15.75" customHeight="1">
      <c r="B66" s="39" t="s">
        <v>68</v>
      </c>
      <c r="C66" s="50">
        <f aca="true" t="shared" si="6" ref="C66:L66">(C65/$N65)*100</f>
        <v>8.998122374397283</v>
      </c>
      <c r="D66" s="50">
        <f t="shared" si="6"/>
        <v>9.779404375490554</v>
      </c>
      <c r="E66" s="50">
        <f t="shared" si="6"/>
        <v>8.885536750516456</v>
      </c>
      <c r="F66" s="50">
        <f t="shared" si="6"/>
        <v>9.384119721038365</v>
      </c>
      <c r="G66" s="50">
        <f t="shared" si="6"/>
        <v>9.451108463477029</v>
      </c>
      <c r="H66" s="50">
        <f t="shared" si="6"/>
        <v>10.347480760553287</v>
      </c>
      <c r="I66" s="50">
        <f t="shared" si="6"/>
        <v>10.112170289591782</v>
      </c>
      <c r="J66" s="50">
        <f t="shared" si="6"/>
        <v>10.53251392284094</v>
      </c>
      <c r="K66" s="50">
        <f t="shared" si="6"/>
        <v>11.753445553403113</v>
      </c>
      <c r="L66" s="50">
        <f t="shared" si="6"/>
        <v>10.756097788691193</v>
      </c>
      <c r="M66" s="48"/>
      <c r="N66" s="51">
        <f>SUM(C66:M66)</f>
        <v>100</v>
      </c>
      <c r="O66" s="11"/>
      <c r="P66" s="34"/>
      <c r="R66" s="5"/>
      <c r="T66" s="5"/>
      <c r="V66" s="5"/>
    </row>
    <row r="67" spans="2:16" ht="15.75" customHeight="1" thickBot="1">
      <c r="B67" s="35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7"/>
      <c r="O67" s="43"/>
      <c r="P67" s="38"/>
    </row>
    <row r="68" ht="15.75" thickTop="1"/>
  </sheetData>
  <mergeCells count="3">
    <mergeCell ref="B1:P1"/>
    <mergeCell ref="B2:P2"/>
    <mergeCell ref="B3:P3"/>
  </mergeCells>
  <printOptions horizontalCentered="1"/>
  <pageMargins left="0.25" right="0.25" top="0.25" bottom="0.25" header="0.5" footer="0.5"/>
  <pageSetup horizontalDpi="300" verticalDpi="3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grubb</dc:creator>
  <cp:keywords/>
  <dc:description/>
  <cp:lastModifiedBy>GrubbN</cp:lastModifiedBy>
  <cp:lastPrinted>2003-03-17T19:02:29Z</cp:lastPrinted>
  <dcterms:created xsi:type="dcterms:W3CDTF">1999-02-24T14:27:55Z</dcterms:created>
  <dcterms:modified xsi:type="dcterms:W3CDTF">2004-03-13T14:04:02Z</dcterms:modified>
  <cp:category/>
  <cp:version/>
  <cp:contentType/>
  <cp:contentStatus/>
</cp:coreProperties>
</file>